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0E25DDD6-AAF3-4838-9616-E6CCEC940E2E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H36" i="5" s="1"/>
  <c r="H37" i="5" s="1"/>
  <c r="H38" i="5" s="1"/>
  <c r="F28" i="5"/>
  <c r="D28" i="5"/>
  <c r="D36" i="5" s="1"/>
  <c r="D37" i="5" s="1"/>
  <c r="D38" i="5" s="1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N36" i="5"/>
  <c r="N37" i="5" s="1"/>
  <c r="N38" i="5" s="1"/>
  <c r="L36" i="5"/>
  <c r="L37" i="5" s="1"/>
  <c r="L38" i="5" s="1"/>
  <c r="F36" i="5"/>
  <c r="F37" i="5" s="1"/>
  <c r="F38" i="5" s="1"/>
  <c r="D32" i="5" l="1"/>
  <c r="H32" i="5"/>
  <c r="L32" i="5"/>
  <c r="F32" i="5"/>
  <c r="J32" i="5"/>
  <c r="J36" i="5" s="1"/>
  <c r="J37" i="5" s="1"/>
  <c r="J38" i="5" s="1"/>
  <c r="N32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<sst xmlns="http://schemas.openxmlformats.org/spreadsheetml/2006/main" count="1146" uniqueCount="63">
  <si>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</si>
  <si>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</si>
  <si>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</si>
  <si>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</si>
  <si>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</si>
  <si>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</si>
  <si>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</si>
  <si>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</si>
  <si>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</si>
  <si>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</si>
  <si>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</si>
  <si>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</si>
  <si>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</si>
  <si>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</si>
  <si>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</si>
  <si>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</si>
  <si>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</si>
  <si>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</si>
  <si>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</si>
  <si>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</si>
  <si>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</si>
  <si>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</si>
  <si>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</si>
  <si>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</si>
  <si>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</si>
  <si>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</si>
  <si>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</si>
  <si>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</si>
  <si>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</si>
  <si>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</si>
  <si>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</si>
  <si>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</si>
  <si>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</si>
  <si>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</si>
  <si>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</si>
  <si>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</si>
  <si>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</si>
  <si>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</si>
  <si>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</si>
  <si>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t>subclass</t>
  </si>
  <si>
    <t>yq</t>
  </si>
  <si>
    <t>J01C.beta lactams</t>
  </si>
  <si>
    <t>J01CR.combinations, including betalactamase inhibitors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</si>
  <si>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</si>
  <si>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</si>
  <si>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RateY_Rate2011</t>
  </si>
  <si>
    <t>L_RYR2011</t>
  </si>
  <si>
    <t>U_RYR2011</t>
  </si>
  <si>
    <t>prob_2011</t>
  </si>
  <si>
    <t>sign_2011</t>
  </si>
  <si>
    <t>t</t>
  </si>
  <si>
    <t>"P:\asp\Analyses\Prescriptions\Subclass\Pres_rate_subclass_q_adults_Adj_J01CR.html"</t>
  </si>
  <si>
    <t>Adjusted (age and sex) J01CR.combinations including betalactamase inhibitors prescriptions per 1000 people per day by RHA, adults (p=0.01 to compare over areas, p=0.05 for time comparison)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</si>
  <si>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</si>
  <si>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</si>
  <si>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</si>
  <si>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</si>
  <si>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</si>
  <si>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</si>
  <si>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Age- and sex-adjusted rates per 1,000 people ages 15 and older per day</t>
  </si>
  <si>
    <t>Age- and Sex-Adjusted Rates by Health Region</t>
  </si>
  <si>
    <t>Appendix Table 1.9: Statistical Comparisons of Quarterly Dispensation Rates for β-Lactamase Inhibitor Combinations (J01CR) for Adults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</si>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</sst>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34" fillId="0" borderId="0" xfId="0" applyFont="1" applyFill="1"/>
    <xf numFmtId="0" fontId="34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37" borderId="38" xfId="59" applyFont="1" applyFill="1" applyBorder="1" applyAlignment="1">
      <alignment horizontal="left" vertical="center" indent="2"/>
    </xf>
    <xf numFmtId="0" fontId="36" fillId="37" borderId="39" xfId="59" applyFont="1" applyFill="1" applyBorder="1" applyAlignment="1">
      <alignment horizontal="left" vertical="center" indent="2"/>
    </xf>
    <xf numFmtId="0" fontId="36" fillId="34" borderId="38" xfId="59" applyFont="1" applyFill="1" applyBorder="1" applyAlignment="1">
      <alignment horizontal="left" vertical="center" indent="2"/>
    </xf>
    <xf numFmtId="0" fontId="31" fillId="0" borderId="0" xfId="0" applyFont="1" applyFill="1"/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2" fontId="28" fillId="0" borderId="18" xfId="0" applyNumberFormat="1" applyFont="1" applyBorder="1" applyAlignment="1">
      <alignment horizontal="center" wrapText="1"/>
    </xf>
    <xf numFmtId="0" fontId="28" fillId="0" borderId="4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0" fillId="33" borderId="0" xfId="0" applyFill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35" fillId="35" borderId="46" xfId="58" applyFont="1" applyBorder="1" applyAlignment="1">
      <alignment horizontal="center" vertical="center" wrapText="1"/>
    </xf>
    <xf numFmtId="0" fontId="35" fillId="35" borderId="47" xfId="58" applyFont="1" applyBorder="1" applyAlignment="1">
      <alignment horizontal="center" vertical="center" wrapText="1"/>
    </xf>
    <xf numFmtId="2" fontId="37" fillId="34" borderId="41" xfId="48" applyFont="1" applyFill="1" applyBorder="1" applyAlignment="1">
      <alignment horizontal="left" vertical="center" indent="3"/>
    </xf>
    <xf numFmtId="2" fontId="37" fillId="34" borderId="43" xfId="48" applyFont="1" applyFill="1" applyBorder="1" applyAlignment="1">
      <alignment horizontal="left" vertical="center" indent="3"/>
    </xf>
    <xf numFmtId="2" fontId="37" fillId="37" borderId="41" xfId="48" applyFont="1" applyFill="1" applyBorder="1" applyAlignment="1">
      <alignment horizontal="left" vertical="center" indent="3"/>
    </xf>
    <xf numFmtId="2" fontId="37" fillId="37" borderId="43" xfId="48" applyFont="1" applyFill="1" applyBorder="1" applyAlignment="1">
      <alignment horizontal="left" vertical="center" indent="3"/>
    </xf>
    <xf numFmtId="2" fontId="37" fillId="37" borderId="42" xfId="48" applyFont="1" applyFill="1" applyBorder="1" applyAlignment="1">
      <alignment horizontal="left" vertical="center" indent="3"/>
    </xf>
    <xf numFmtId="2" fontId="37" fillId="37" borderId="44" xfId="48" applyFont="1" applyFill="1" applyBorder="1" applyAlignment="1">
      <alignment horizontal="left" vertical="center" indent="3"/>
    </xf>
    <xf numFmtId="0" fontId="34" fillId="0" borderId="0" xfId="0" applyFont="1" applyFill="1" applyAlignment="1">
      <alignment vertical="center"/>
    </xf>
    <xf numFmtId="49" fontId="30" fillId="34" borderId="0" xfId="62" applyFont="1" applyFill="1" applyAlignment="1">
      <alignment horizontal="left" vertical="center" wrapText="1"/>
    </xf>
    <xf numFmtId="49" fontId="36" fillId="36" borderId="36" xfId="60" applyFont="1" applyBorder="1">
      <alignment horizontal="left" vertical="center" indent="1"/>
    </xf>
    <xf numFmtId="49" fontId="36" fillId="36" borderId="0" xfId="60" applyFont="1" applyBorder="1">
      <alignment horizontal="left" vertical="center" indent="1"/>
    </xf>
    <xf numFmtId="49" fontId="36" fillId="36" borderId="37" xfId="60" applyFont="1" applyBorder="1">
      <alignment horizontal="left" vertical="center" indent="1"/>
    </xf>
    <xf numFmtId="49" fontId="32" fillId="34" borderId="0" xfId="61" applyFont="1" applyFill="1"/>
    <xf numFmtId="0" fontId="33" fillId="34" borderId="0" xfId="0" applyFont="1" applyFill="1" applyAlignment="1">
      <alignment horizontal="center" vertical="top" wrapText="1"/>
    </xf>
    <xf numFmtId="0" fontId="35" fillId="35" borderId="33" xfId="58" applyFont="1" applyBorder="1" applyAlignment="1">
      <alignment horizontal="center" vertical="center" wrapText="1"/>
    </xf>
    <xf numFmtId="0" fontId="35" fillId="35" borderId="45" xfId="58" applyFont="1" applyBorder="1" applyAlignment="1">
      <alignment horizontal="center" vertical="center" wrapText="1"/>
    </xf>
    <xf numFmtId="0" fontId="35" fillId="35" borderId="34" xfId="58" applyFont="1" applyBorder="1">
      <alignment horizontal="center" vertical="center" wrapText="1"/>
    </xf>
    <xf numFmtId="0" fontId="35" fillId="35" borderId="35" xfId="58" applyFont="1" applyBorder="1">
      <alignment horizontal="center" vertical="center" wrapText="1"/>
    </xf>
    <xf numFmtId="0" fontId="38" fillId="34" borderId="0" xfId="55" applyFont="1" applyBorder="1" applyAlignment="1">
      <alignment horizontal="left" vertical="center" wrapText="1"/>
    </xf>
    <xf numFmtId="0" fontId="38" fillId="34" borderId="0" xfId="55" applyFont="1" applyBorder="1" applyAlignment="1">
      <alignment horizontal="left" vertical="center"/>
    </xf>
    <xf numFmtId="0" fontId="38" fillId="34" borderId="0" xfId="55" applyFont="1" applyFill="1" applyAlignment="1">
      <alignment horizontal="left" vertical="center"/>
    </xf>
    <xf numFmtId="0" fontId="36" fillId="36" borderId="36" xfId="60" applyNumberFormat="1" applyFont="1" applyBorder="1">
      <alignment horizontal="left" vertical="center" inden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6.1620000000000001E-2</c:v>
                </c:pt>
                <c:pt idx="1">
                  <c:v>5.3370000000000001E-2</c:v>
                </c:pt>
                <c:pt idx="2">
                  <c:v>5.1209999999999999E-2</c:v>
                </c:pt>
                <c:pt idx="3">
                  <c:v>5.5160000000000001E-2</c:v>
                </c:pt>
                <c:pt idx="4">
                  <c:v>5.7369999999999997E-2</c:v>
                </c:pt>
                <c:pt idx="5">
                  <c:v>6.0249999999999998E-2</c:v>
                </c:pt>
                <c:pt idx="6">
                  <c:v>5.527E-2</c:v>
                </c:pt>
                <c:pt idx="7">
                  <c:v>6.4339999999999994E-2</c:v>
                </c:pt>
                <c:pt idx="8">
                  <c:v>6.6960000000000006E-2</c:v>
                </c:pt>
                <c:pt idx="9">
                  <c:v>6.7519999999999997E-2</c:v>
                </c:pt>
                <c:pt idx="10">
                  <c:v>6.0900000000000003E-2</c:v>
                </c:pt>
                <c:pt idx="11">
                  <c:v>7.3099999999999998E-2</c:v>
                </c:pt>
                <c:pt idx="12">
                  <c:v>7.1040000000000006E-2</c:v>
                </c:pt>
                <c:pt idx="13">
                  <c:v>7.3200000000000001E-2</c:v>
                </c:pt>
                <c:pt idx="14">
                  <c:v>6.8529999999999994E-2</c:v>
                </c:pt>
                <c:pt idx="15">
                  <c:v>8.4580000000000002E-2</c:v>
                </c:pt>
                <c:pt idx="16">
                  <c:v>9.5869999999999997E-2</c:v>
                </c:pt>
                <c:pt idx="17">
                  <c:v>8.0420000000000005E-2</c:v>
                </c:pt>
                <c:pt idx="18">
                  <c:v>6.7169999999999994E-2</c:v>
                </c:pt>
                <c:pt idx="19">
                  <c:v>7.8729999999999994E-2</c:v>
                </c:pt>
                <c:pt idx="20">
                  <c:v>9.2480000000000007E-2</c:v>
                </c:pt>
                <c:pt idx="21">
                  <c:v>8.2269999999999996E-2</c:v>
                </c:pt>
                <c:pt idx="22">
                  <c:v>8.3809999999999996E-2</c:v>
                </c:pt>
                <c:pt idx="23">
                  <c:v>9.1130000000000003E-2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4.3380000000000002E-2</c:v>
                </c:pt>
                <c:pt idx="1">
                  <c:v>4.5109999999999997E-2</c:v>
                </c:pt>
                <c:pt idx="2">
                  <c:v>4.4420000000000001E-2</c:v>
                </c:pt>
                <c:pt idx="3">
                  <c:v>4.7629999999999999E-2</c:v>
                </c:pt>
                <c:pt idx="4">
                  <c:v>4.9329999999999999E-2</c:v>
                </c:pt>
                <c:pt idx="5">
                  <c:v>5.0849999999999999E-2</c:v>
                </c:pt>
                <c:pt idx="6">
                  <c:v>4.87E-2</c:v>
                </c:pt>
                <c:pt idx="7">
                  <c:v>6.021E-2</c:v>
                </c:pt>
                <c:pt idx="8">
                  <c:v>6.4119999999999996E-2</c:v>
                </c:pt>
                <c:pt idx="9">
                  <c:v>6.5000000000000002E-2</c:v>
                </c:pt>
                <c:pt idx="10">
                  <c:v>6.105E-2</c:v>
                </c:pt>
                <c:pt idx="11">
                  <c:v>6.2950000000000006E-2</c:v>
                </c:pt>
                <c:pt idx="12">
                  <c:v>7.0029999999999995E-2</c:v>
                </c:pt>
                <c:pt idx="13">
                  <c:v>7.2340000000000002E-2</c:v>
                </c:pt>
                <c:pt idx="14">
                  <c:v>7.535E-2</c:v>
                </c:pt>
                <c:pt idx="15">
                  <c:v>8.9910000000000004E-2</c:v>
                </c:pt>
                <c:pt idx="16">
                  <c:v>0.10174999999999999</c:v>
                </c:pt>
                <c:pt idx="17">
                  <c:v>9.11E-2</c:v>
                </c:pt>
                <c:pt idx="18">
                  <c:v>8.276E-2</c:v>
                </c:pt>
                <c:pt idx="19">
                  <c:v>9.6210000000000004E-2</c:v>
                </c:pt>
                <c:pt idx="20">
                  <c:v>0.1061</c:v>
                </c:pt>
                <c:pt idx="21">
                  <c:v>9.7250000000000003E-2</c:v>
                </c:pt>
                <c:pt idx="22">
                  <c:v>9.1859999999999997E-2</c:v>
                </c:pt>
                <c:pt idx="23">
                  <c:v>0.11534999999999999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0.11638999999999999</c:v>
                </c:pt>
                <c:pt idx="1">
                  <c:v>0.11572</c:v>
                </c:pt>
                <c:pt idx="2">
                  <c:v>0.10780000000000001</c:v>
                </c:pt>
                <c:pt idx="3">
                  <c:v>0.11237</c:v>
                </c:pt>
                <c:pt idx="4">
                  <c:v>0.12328</c:v>
                </c:pt>
                <c:pt idx="5">
                  <c:v>0.12309</c:v>
                </c:pt>
                <c:pt idx="6">
                  <c:v>0.12523000000000001</c:v>
                </c:pt>
                <c:pt idx="7">
                  <c:v>0.14962</c:v>
                </c:pt>
                <c:pt idx="8">
                  <c:v>0.15223</c:v>
                </c:pt>
                <c:pt idx="9">
                  <c:v>0.14293</c:v>
                </c:pt>
                <c:pt idx="10">
                  <c:v>0.12870000000000001</c:v>
                </c:pt>
                <c:pt idx="11">
                  <c:v>0.14174999999999999</c:v>
                </c:pt>
                <c:pt idx="12">
                  <c:v>0.1356</c:v>
                </c:pt>
                <c:pt idx="13">
                  <c:v>0.14116000000000001</c:v>
                </c:pt>
                <c:pt idx="14">
                  <c:v>0.14233000000000001</c:v>
                </c:pt>
                <c:pt idx="15">
                  <c:v>0.14693000000000001</c:v>
                </c:pt>
                <c:pt idx="16">
                  <c:v>0.17873</c:v>
                </c:pt>
                <c:pt idx="17">
                  <c:v>0.15945999999999999</c:v>
                </c:pt>
                <c:pt idx="18">
                  <c:v>0.13619999999999999</c:v>
                </c:pt>
                <c:pt idx="19">
                  <c:v>0.14673</c:v>
                </c:pt>
                <c:pt idx="20">
                  <c:v>0.17562</c:v>
                </c:pt>
                <c:pt idx="21">
                  <c:v>0.15831000000000001</c:v>
                </c:pt>
                <c:pt idx="22">
                  <c:v>0.1394</c:v>
                </c:pt>
                <c:pt idx="23">
                  <c:v>0.16700999999999999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9.5089999999999994E-2</c:v>
                </c:pt>
                <c:pt idx="1">
                  <c:v>8.6370000000000002E-2</c:v>
                </c:pt>
                <c:pt idx="2">
                  <c:v>8.9880000000000002E-2</c:v>
                </c:pt>
                <c:pt idx="3">
                  <c:v>8.9260000000000006E-2</c:v>
                </c:pt>
                <c:pt idx="4">
                  <c:v>0.10588</c:v>
                </c:pt>
                <c:pt idx="5">
                  <c:v>8.9719999999999994E-2</c:v>
                </c:pt>
                <c:pt idx="6">
                  <c:v>8.5690000000000002E-2</c:v>
                </c:pt>
                <c:pt idx="7">
                  <c:v>0.10594000000000001</c:v>
                </c:pt>
                <c:pt idx="8">
                  <c:v>0.1182</c:v>
                </c:pt>
                <c:pt idx="9">
                  <c:v>0.10913</c:v>
                </c:pt>
                <c:pt idx="10">
                  <c:v>0.10323</c:v>
                </c:pt>
                <c:pt idx="11">
                  <c:v>0.1066</c:v>
                </c:pt>
                <c:pt idx="12">
                  <c:v>0.10176</c:v>
                </c:pt>
                <c:pt idx="13">
                  <c:v>0.11003</c:v>
                </c:pt>
                <c:pt idx="14">
                  <c:v>0.11029</c:v>
                </c:pt>
                <c:pt idx="15">
                  <c:v>0.12528</c:v>
                </c:pt>
                <c:pt idx="16">
                  <c:v>0.13844000000000001</c:v>
                </c:pt>
                <c:pt idx="17">
                  <c:v>0.13023999999999999</c:v>
                </c:pt>
                <c:pt idx="18">
                  <c:v>0.11484999999999999</c:v>
                </c:pt>
                <c:pt idx="19">
                  <c:v>0.13164000000000001</c:v>
                </c:pt>
                <c:pt idx="20">
                  <c:v>0.14943999999999999</c:v>
                </c:pt>
                <c:pt idx="21">
                  <c:v>0.12909000000000001</c:v>
                </c:pt>
                <c:pt idx="22">
                  <c:v>0.10947999999999999</c:v>
                </c:pt>
                <c:pt idx="23">
                  <c:v>0.13635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7.399E-2</c:v>
                </c:pt>
                <c:pt idx="1">
                  <c:v>7.9969999999999999E-2</c:v>
                </c:pt>
                <c:pt idx="2">
                  <c:v>7.5719999999999996E-2</c:v>
                </c:pt>
                <c:pt idx="3">
                  <c:v>6.8239999999999995E-2</c:v>
                </c:pt>
                <c:pt idx="4">
                  <c:v>7.1569999999999995E-2</c:v>
                </c:pt>
                <c:pt idx="5">
                  <c:v>8.2100000000000006E-2</c:v>
                </c:pt>
                <c:pt idx="6">
                  <c:v>9.5479999999999995E-2</c:v>
                </c:pt>
                <c:pt idx="7">
                  <c:v>8.9539999999999995E-2</c:v>
                </c:pt>
                <c:pt idx="8">
                  <c:v>0.1014</c:v>
                </c:pt>
                <c:pt idx="9">
                  <c:v>0.10224999999999999</c:v>
                </c:pt>
                <c:pt idx="10">
                  <c:v>8.4750000000000006E-2</c:v>
                </c:pt>
                <c:pt idx="11">
                  <c:v>8.7720000000000006E-2</c:v>
                </c:pt>
                <c:pt idx="12">
                  <c:v>9.1189999999999993E-2</c:v>
                </c:pt>
                <c:pt idx="13">
                  <c:v>9.6949999999999995E-2</c:v>
                </c:pt>
                <c:pt idx="14">
                  <c:v>0.10271</c:v>
                </c:pt>
                <c:pt idx="15">
                  <c:v>0.11176999999999999</c:v>
                </c:pt>
                <c:pt idx="16">
                  <c:v>0.15239</c:v>
                </c:pt>
                <c:pt idx="17">
                  <c:v>0.11598</c:v>
                </c:pt>
                <c:pt idx="18">
                  <c:v>0.12465</c:v>
                </c:pt>
                <c:pt idx="19">
                  <c:v>0.12121</c:v>
                </c:pt>
                <c:pt idx="20">
                  <c:v>0.14543</c:v>
                </c:pt>
                <c:pt idx="21">
                  <c:v>0.15601000000000001</c:v>
                </c:pt>
                <c:pt idx="22">
                  <c:v>0.14810000000000001</c:v>
                </c:pt>
                <c:pt idx="23">
                  <c:v>0.13819000000000001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6.2560000000000004E-2</c:v>
                </c:pt>
                <c:pt idx="1">
                  <c:v>6.139E-2</c:v>
                </c:pt>
                <c:pt idx="2">
                  <c:v>6.0040000000000003E-2</c:v>
                </c:pt>
                <c:pt idx="3">
                  <c:v>6.2199999999999998E-2</c:v>
                </c:pt>
                <c:pt idx="4">
                  <c:v>6.6720000000000002E-2</c:v>
                </c:pt>
                <c:pt idx="5">
                  <c:v>6.7659999999999998E-2</c:v>
                </c:pt>
                <c:pt idx="6">
                  <c:v>6.5699999999999995E-2</c:v>
                </c:pt>
                <c:pt idx="7">
                  <c:v>7.9070000000000001E-2</c:v>
                </c:pt>
                <c:pt idx="8">
                  <c:v>8.3640000000000006E-2</c:v>
                </c:pt>
                <c:pt idx="9">
                  <c:v>8.2049999999999998E-2</c:v>
                </c:pt>
                <c:pt idx="10">
                  <c:v>7.553E-2</c:v>
                </c:pt>
                <c:pt idx="11">
                  <c:v>8.0549999999999997E-2</c:v>
                </c:pt>
                <c:pt idx="12">
                  <c:v>8.2949999999999996E-2</c:v>
                </c:pt>
                <c:pt idx="13">
                  <c:v>8.7040000000000006E-2</c:v>
                </c:pt>
                <c:pt idx="14">
                  <c:v>8.8270000000000001E-2</c:v>
                </c:pt>
                <c:pt idx="15">
                  <c:v>0.10124</c:v>
                </c:pt>
                <c:pt idx="16">
                  <c:v>0.11686000000000001</c:v>
                </c:pt>
                <c:pt idx="17">
                  <c:v>0.10442</c:v>
                </c:pt>
                <c:pt idx="18">
                  <c:v>9.3090000000000006E-2</c:v>
                </c:pt>
                <c:pt idx="19">
                  <c:v>0.10509</c:v>
                </c:pt>
                <c:pt idx="20">
                  <c:v>0.11971999999999999</c:v>
                </c:pt>
                <c:pt idx="21">
                  <c:v>0.10922999999999999</c:v>
                </c:pt>
                <c:pt idx="22">
                  <c:v>0.10117</c:v>
                </c:pt>
                <c:pt idx="23">
                  <c:v>0.12218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6.1620000000000001E-2</c:v>
                </c:pt>
                <c:pt idx="1">
                  <c:v>5.3370000000000001E-2</c:v>
                </c:pt>
                <c:pt idx="2">
                  <c:v>5.1209999999999999E-2</c:v>
                </c:pt>
                <c:pt idx="3">
                  <c:v>5.5160000000000001E-2</c:v>
                </c:pt>
                <c:pt idx="4">
                  <c:v>5.7369999999999997E-2</c:v>
                </c:pt>
                <c:pt idx="5">
                  <c:v>6.0249999999999998E-2</c:v>
                </c:pt>
                <c:pt idx="6">
                  <c:v>5.527E-2</c:v>
                </c:pt>
                <c:pt idx="7">
                  <c:v>6.4339999999999994E-2</c:v>
                </c:pt>
                <c:pt idx="8">
                  <c:v>6.6960000000000006E-2</c:v>
                </c:pt>
                <c:pt idx="9">
                  <c:v>6.7519999999999997E-2</c:v>
                </c:pt>
                <c:pt idx="10">
                  <c:v>6.0900000000000003E-2</c:v>
                </c:pt>
                <c:pt idx="11">
                  <c:v>7.3099999999999998E-2</c:v>
                </c:pt>
                <c:pt idx="12">
                  <c:v>7.1040000000000006E-2</c:v>
                </c:pt>
                <c:pt idx="13">
                  <c:v>7.3200000000000001E-2</c:v>
                </c:pt>
                <c:pt idx="14">
                  <c:v>6.8529999999999994E-2</c:v>
                </c:pt>
                <c:pt idx="15">
                  <c:v>8.4580000000000002E-2</c:v>
                </c:pt>
                <c:pt idx="16">
                  <c:v>9.5869999999999997E-2</c:v>
                </c:pt>
                <c:pt idx="17">
                  <c:v>8.0420000000000005E-2</c:v>
                </c:pt>
                <c:pt idx="18">
                  <c:v>6.7169999999999994E-2</c:v>
                </c:pt>
                <c:pt idx="19">
                  <c:v>7.8729999999999994E-2</c:v>
                </c:pt>
                <c:pt idx="20">
                  <c:v>9.2480000000000007E-2</c:v>
                </c:pt>
                <c:pt idx="21">
                  <c:v>8.2269999999999996E-2</c:v>
                </c:pt>
                <c:pt idx="22">
                  <c:v>8.3809999999999996E-2</c:v>
                </c:pt>
                <c:pt idx="23">
                  <c:v>9.1130000000000003E-2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4.3380000000000002E-2</c:v>
                </c:pt>
                <c:pt idx="1">
                  <c:v>4.5109999999999997E-2</c:v>
                </c:pt>
                <c:pt idx="2">
                  <c:v>4.4420000000000001E-2</c:v>
                </c:pt>
                <c:pt idx="3">
                  <c:v>4.7629999999999999E-2</c:v>
                </c:pt>
                <c:pt idx="4">
                  <c:v>4.9329999999999999E-2</c:v>
                </c:pt>
                <c:pt idx="5">
                  <c:v>5.0849999999999999E-2</c:v>
                </c:pt>
                <c:pt idx="6">
                  <c:v>4.87E-2</c:v>
                </c:pt>
                <c:pt idx="7">
                  <c:v>6.021E-2</c:v>
                </c:pt>
                <c:pt idx="8">
                  <c:v>6.4119999999999996E-2</c:v>
                </c:pt>
                <c:pt idx="9">
                  <c:v>6.5000000000000002E-2</c:v>
                </c:pt>
                <c:pt idx="10">
                  <c:v>6.105E-2</c:v>
                </c:pt>
                <c:pt idx="11">
                  <c:v>6.2950000000000006E-2</c:v>
                </c:pt>
                <c:pt idx="12">
                  <c:v>7.0029999999999995E-2</c:v>
                </c:pt>
                <c:pt idx="13">
                  <c:v>7.2340000000000002E-2</c:v>
                </c:pt>
                <c:pt idx="14">
                  <c:v>7.535E-2</c:v>
                </c:pt>
                <c:pt idx="15">
                  <c:v>8.9910000000000004E-2</c:v>
                </c:pt>
                <c:pt idx="16">
                  <c:v>0.10174999999999999</c:v>
                </c:pt>
                <c:pt idx="17">
                  <c:v>9.11E-2</c:v>
                </c:pt>
                <c:pt idx="18">
                  <c:v>8.276E-2</c:v>
                </c:pt>
                <c:pt idx="19">
                  <c:v>9.6210000000000004E-2</c:v>
                </c:pt>
                <c:pt idx="20">
                  <c:v>0.1061</c:v>
                </c:pt>
                <c:pt idx="21">
                  <c:v>9.7250000000000003E-2</c:v>
                </c:pt>
                <c:pt idx="22">
                  <c:v>9.1859999999999997E-2</c:v>
                </c:pt>
                <c:pt idx="23">
                  <c:v>0.11534999999999999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0.11638999999999999</c:v>
                </c:pt>
                <c:pt idx="1">
                  <c:v>0.11572</c:v>
                </c:pt>
                <c:pt idx="2">
                  <c:v>0.10780000000000001</c:v>
                </c:pt>
                <c:pt idx="3">
                  <c:v>0.11237</c:v>
                </c:pt>
                <c:pt idx="4">
                  <c:v>0.12328</c:v>
                </c:pt>
                <c:pt idx="5">
                  <c:v>0.12309</c:v>
                </c:pt>
                <c:pt idx="6">
                  <c:v>0.12523000000000001</c:v>
                </c:pt>
                <c:pt idx="7">
                  <c:v>0.14962</c:v>
                </c:pt>
                <c:pt idx="8">
                  <c:v>0.15223</c:v>
                </c:pt>
                <c:pt idx="9">
                  <c:v>0.14293</c:v>
                </c:pt>
                <c:pt idx="10">
                  <c:v>0.12870000000000001</c:v>
                </c:pt>
                <c:pt idx="11">
                  <c:v>0.14174999999999999</c:v>
                </c:pt>
                <c:pt idx="12">
                  <c:v>0.1356</c:v>
                </c:pt>
                <c:pt idx="13">
                  <c:v>0.14116000000000001</c:v>
                </c:pt>
                <c:pt idx="14">
                  <c:v>0.14233000000000001</c:v>
                </c:pt>
                <c:pt idx="15">
                  <c:v>0.14693000000000001</c:v>
                </c:pt>
                <c:pt idx="16">
                  <c:v>0.17873</c:v>
                </c:pt>
                <c:pt idx="17">
                  <c:v>0.15945999999999999</c:v>
                </c:pt>
                <c:pt idx="18">
                  <c:v>0.13619999999999999</c:v>
                </c:pt>
                <c:pt idx="19">
                  <c:v>0.14673</c:v>
                </c:pt>
                <c:pt idx="20">
                  <c:v>0.17562</c:v>
                </c:pt>
                <c:pt idx="21">
                  <c:v>0.15831000000000001</c:v>
                </c:pt>
                <c:pt idx="22">
                  <c:v>0.1394</c:v>
                </c:pt>
                <c:pt idx="23">
                  <c:v>0.16700999999999999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(Q1,2,4)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9.5089999999999994E-2</c:v>
                </c:pt>
                <c:pt idx="1">
                  <c:v>8.6370000000000002E-2</c:v>
                </c:pt>
                <c:pt idx="2">
                  <c:v>8.9880000000000002E-2</c:v>
                </c:pt>
                <c:pt idx="3">
                  <c:v>8.9260000000000006E-2</c:v>
                </c:pt>
                <c:pt idx="4">
                  <c:v>0.10588</c:v>
                </c:pt>
                <c:pt idx="5">
                  <c:v>8.9719999999999994E-2</c:v>
                </c:pt>
                <c:pt idx="6">
                  <c:v>8.5690000000000002E-2</c:v>
                </c:pt>
                <c:pt idx="7">
                  <c:v>0.10594000000000001</c:v>
                </c:pt>
                <c:pt idx="8">
                  <c:v>0.1182</c:v>
                </c:pt>
                <c:pt idx="9">
                  <c:v>0.10913</c:v>
                </c:pt>
                <c:pt idx="10">
                  <c:v>0.10323</c:v>
                </c:pt>
                <c:pt idx="11">
                  <c:v>0.1066</c:v>
                </c:pt>
                <c:pt idx="12">
                  <c:v>0.10176</c:v>
                </c:pt>
                <c:pt idx="13">
                  <c:v>0.11003</c:v>
                </c:pt>
                <c:pt idx="14">
                  <c:v>0.11029</c:v>
                </c:pt>
                <c:pt idx="15">
                  <c:v>0.12528</c:v>
                </c:pt>
                <c:pt idx="16">
                  <c:v>0.13844000000000001</c:v>
                </c:pt>
                <c:pt idx="17">
                  <c:v>0.13023999999999999</c:v>
                </c:pt>
                <c:pt idx="18">
                  <c:v>0.11484999999999999</c:v>
                </c:pt>
                <c:pt idx="19">
                  <c:v>0.13164000000000001</c:v>
                </c:pt>
                <c:pt idx="20">
                  <c:v>0.14943999999999999</c:v>
                </c:pt>
                <c:pt idx="21">
                  <c:v>0.12909000000000001</c:v>
                </c:pt>
                <c:pt idx="22">
                  <c:v>0.10947999999999999</c:v>
                </c:pt>
                <c:pt idx="23">
                  <c:v>0.13635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7.399E-2</c:v>
                </c:pt>
                <c:pt idx="1">
                  <c:v>7.9969999999999999E-2</c:v>
                </c:pt>
                <c:pt idx="2">
                  <c:v>7.5719999999999996E-2</c:v>
                </c:pt>
                <c:pt idx="3">
                  <c:v>6.8239999999999995E-2</c:v>
                </c:pt>
                <c:pt idx="4">
                  <c:v>7.1569999999999995E-2</c:v>
                </c:pt>
                <c:pt idx="5">
                  <c:v>8.2100000000000006E-2</c:v>
                </c:pt>
                <c:pt idx="6">
                  <c:v>9.5479999999999995E-2</c:v>
                </c:pt>
                <c:pt idx="7">
                  <c:v>8.9539999999999995E-2</c:v>
                </c:pt>
                <c:pt idx="8">
                  <c:v>0.1014</c:v>
                </c:pt>
                <c:pt idx="9">
                  <c:v>0.10224999999999999</c:v>
                </c:pt>
                <c:pt idx="10">
                  <c:v>8.4750000000000006E-2</c:v>
                </c:pt>
                <c:pt idx="11">
                  <c:v>8.7720000000000006E-2</c:v>
                </c:pt>
                <c:pt idx="12">
                  <c:v>9.1189999999999993E-2</c:v>
                </c:pt>
                <c:pt idx="13">
                  <c:v>9.6949999999999995E-2</c:v>
                </c:pt>
                <c:pt idx="14">
                  <c:v>0.10271</c:v>
                </c:pt>
                <c:pt idx="15">
                  <c:v>0.11176999999999999</c:v>
                </c:pt>
                <c:pt idx="16">
                  <c:v>0.15239</c:v>
                </c:pt>
                <c:pt idx="17">
                  <c:v>0.11598</c:v>
                </c:pt>
                <c:pt idx="18">
                  <c:v>0.12465</c:v>
                </c:pt>
                <c:pt idx="19">
                  <c:v>0.12121</c:v>
                </c:pt>
                <c:pt idx="20">
                  <c:v>0.14543</c:v>
                </c:pt>
                <c:pt idx="21">
                  <c:v>0.15601000000000001</c:v>
                </c:pt>
                <c:pt idx="22">
                  <c:v>0.14810000000000001</c:v>
                </c:pt>
                <c:pt idx="23">
                  <c:v>0.13819000000000001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6.2560000000000004E-2</c:v>
                </c:pt>
                <c:pt idx="1">
                  <c:v>6.139E-2</c:v>
                </c:pt>
                <c:pt idx="2">
                  <c:v>6.0040000000000003E-2</c:v>
                </c:pt>
                <c:pt idx="3">
                  <c:v>6.2199999999999998E-2</c:v>
                </c:pt>
                <c:pt idx="4">
                  <c:v>6.6720000000000002E-2</c:v>
                </c:pt>
                <c:pt idx="5">
                  <c:v>6.7659999999999998E-2</c:v>
                </c:pt>
                <c:pt idx="6">
                  <c:v>6.5699999999999995E-2</c:v>
                </c:pt>
                <c:pt idx="7">
                  <c:v>7.9070000000000001E-2</c:v>
                </c:pt>
                <c:pt idx="8">
                  <c:v>8.3640000000000006E-2</c:v>
                </c:pt>
                <c:pt idx="9">
                  <c:v>8.2049999999999998E-2</c:v>
                </c:pt>
                <c:pt idx="10">
                  <c:v>7.553E-2</c:v>
                </c:pt>
                <c:pt idx="11">
                  <c:v>8.0549999999999997E-2</c:v>
                </c:pt>
                <c:pt idx="12">
                  <c:v>8.2949999999999996E-2</c:v>
                </c:pt>
                <c:pt idx="13">
                  <c:v>8.7040000000000006E-2</c:v>
                </c:pt>
                <c:pt idx="14">
                  <c:v>8.8270000000000001E-2</c:v>
                </c:pt>
                <c:pt idx="15">
                  <c:v>0.10124</c:v>
                </c:pt>
                <c:pt idx="16">
                  <c:v>0.11686000000000001</c:v>
                </c:pt>
                <c:pt idx="17">
                  <c:v>0.10442</c:v>
                </c:pt>
                <c:pt idx="18">
                  <c:v>9.3090000000000006E-2</c:v>
                </c:pt>
                <c:pt idx="19">
                  <c:v>0.10509</c:v>
                </c:pt>
                <c:pt idx="20">
                  <c:v>0.11971999999999999</c:v>
                </c:pt>
                <c:pt idx="21">
                  <c:v>0.10922999999999999</c:v>
                </c:pt>
                <c:pt idx="22">
                  <c:v>0.10117</c:v>
                </c:pt>
                <c:pt idx="23">
                  <c:v>0.12218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9516409563657774E-2"/>
          <c:y val="0.12562962072489031"/>
          <c:w val="0.3172917768400371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2.40711E-7</cdr:y>
    </cdr:from>
    <cdr:to>
      <cdr:x>1</cdr:x>
      <cdr:y>0.09877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4423" cy="410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CA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 Inhibitor Combinations (J01CR) </a:t>
          </a: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for Adults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</cdr:x>
      <cdr:y>0.95415</cdr:y>
    </cdr:from>
    <cdr:to>
      <cdr:x>0.98666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3973" y="3963887"/>
          <a:ext cx="6055447" cy="190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Prescriptions/Subclass/Pres_rate_subclass_q_adults_Adj_J01C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topLeftCell="A2" zoomScaleNormal="100" workbookViewId="0">
      <selection activeCell="A36" sqref="A36:XFD37"/>
    </sheetView>
  </sheetViews>
  <sheetFormatPr defaultRowHeight="14.25" x14ac:dyDescent="0.2"/>
  <cols>
    <col min="1" max="1" width="7.140625" style="37" customWidth="1"/>
    <col min="2" max="7" width="11.28515625" style="36" customWidth="1"/>
    <col min="8" max="16384" width="9.140625" style="35"/>
  </cols>
  <sheetData>
    <row r="1" spans="1:7" s="41" customFormat="1" ht="24" customHeight="1" x14ac:dyDescent="0.2">
      <c r="A1" s="67" t="s">
        <v>61</v>
      </c>
      <c r="B1" s="67"/>
      <c r="C1" s="67"/>
      <c r="D1" s="67"/>
      <c r="E1" s="67"/>
      <c r="F1" s="67"/>
      <c r="G1" s="67"/>
    </row>
    <row r="2" spans="1:7" s="41" customFormat="1" ht="15" customHeight="1" x14ac:dyDescent="0.2">
      <c r="A2" s="71" t="s">
        <v>59</v>
      </c>
      <c r="B2" s="71"/>
      <c r="C2" s="71"/>
      <c r="D2" s="71"/>
      <c r="E2" s="71"/>
      <c r="F2" s="71"/>
      <c r="G2" s="71"/>
    </row>
    <row r="3" spans="1:7" ht="7.5" customHeight="1" x14ac:dyDescent="0.2">
      <c r="A3" s="72"/>
      <c r="B3" s="72"/>
      <c r="C3" s="72"/>
      <c r="D3" s="72"/>
      <c r="E3" s="72"/>
      <c r="F3" s="72"/>
      <c r="G3" s="72"/>
    </row>
    <row r="4" spans="1:7" ht="16.5" customHeight="1" x14ac:dyDescent="0.2">
      <c r="A4" s="73" t="s">
        <v>43</v>
      </c>
      <c r="B4" s="75" t="s">
        <v>60</v>
      </c>
      <c r="C4" s="75"/>
      <c r="D4" s="75"/>
      <c r="E4" s="75"/>
      <c r="F4" s="75"/>
      <c r="G4" s="76"/>
    </row>
    <row r="5" spans="1:7" ht="41.25" customHeight="1" x14ac:dyDescent="0.2">
      <c r="A5" s="74"/>
      <c r="B5" s="58" t="s">
        <v>6</v>
      </c>
      <c r="C5" s="58" t="s">
        <v>31</v>
      </c>
      <c r="D5" s="58" t="s">
        <v>5</v>
      </c>
      <c r="E5" s="58" t="s">
        <v>28</v>
      </c>
      <c r="F5" s="58" t="s">
        <v>29</v>
      </c>
      <c r="G5" s="59" t="s">
        <v>4</v>
      </c>
    </row>
    <row r="6" spans="1:7" ht="12.75" customHeight="1" x14ac:dyDescent="0.2">
      <c r="A6" s="68">
        <v>2011</v>
      </c>
      <c r="B6" s="69"/>
      <c r="C6" s="69"/>
      <c r="D6" s="69"/>
      <c r="E6" s="69"/>
      <c r="F6" s="69"/>
      <c r="G6" s="70"/>
    </row>
    <row r="7" spans="1:7" ht="12.75" customHeight="1" x14ac:dyDescent="0.2">
      <c r="A7" s="40">
        <v>1</v>
      </c>
      <c r="B7" s="60">
        <f>fig_tbl_data!E4</f>
        <v>6.1620000000000001E-2</v>
      </c>
      <c r="C7" s="61">
        <f>fig_tbl_data!G4</f>
        <v>4.3380000000000002E-2</v>
      </c>
      <c r="D7" s="61">
        <f>fig_tbl_data!I4</f>
        <v>0.11638999999999999</v>
      </c>
      <c r="E7" s="61">
        <f>fig_tbl_data!K4</f>
        <v>9.5089999999999994E-2</v>
      </c>
      <c r="F7" s="61">
        <f>fig_tbl_data!M4</f>
        <v>7.399E-2</v>
      </c>
      <c r="G7" s="61">
        <f>fig_tbl_data!O4</f>
        <v>6.2560000000000004E-2</v>
      </c>
    </row>
    <row r="8" spans="1:7" ht="12.75" customHeight="1" x14ac:dyDescent="0.2">
      <c r="A8" s="38">
        <v>2</v>
      </c>
      <c r="B8" s="62">
        <f>fig_tbl_data!E5</f>
        <v>5.3370000000000001E-2</v>
      </c>
      <c r="C8" s="63">
        <f>fig_tbl_data!G5</f>
        <v>4.5109999999999997E-2</v>
      </c>
      <c r="D8" s="63">
        <f>fig_tbl_data!I5</f>
        <v>0.11572</v>
      </c>
      <c r="E8" s="63">
        <f>fig_tbl_data!K5</f>
        <v>8.6370000000000002E-2</v>
      </c>
      <c r="F8" s="63">
        <f>fig_tbl_data!M5</f>
        <v>7.9969999999999999E-2</v>
      </c>
      <c r="G8" s="63">
        <f>fig_tbl_data!O5</f>
        <v>6.139E-2</v>
      </c>
    </row>
    <row r="9" spans="1:7" ht="12.75" customHeight="1" x14ac:dyDescent="0.2">
      <c r="A9" s="40">
        <v>3</v>
      </c>
      <c r="B9" s="60">
        <f>fig_tbl_data!E6</f>
        <v>5.1209999999999999E-2</v>
      </c>
      <c r="C9" s="61">
        <f>fig_tbl_data!G6</f>
        <v>4.4420000000000001E-2</v>
      </c>
      <c r="D9" s="61">
        <f>fig_tbl_data!I6</f>
        <v>0.10780000000000001</v>
      </c>
      <c r="E9" s="61">
        <f>fig_tbl_data!K6</f>
        <v>8.9880000000000002E-2</v>
      </c>
      <c r="F9" s="61">
        <f>fig_tbl_data!M6</f>
        <v>7.5719999999999996E-2</v>
      </c>
      <c r="G9" s="61">
        <f>fig_tbl_data!O6</f>
        <v>6.0040000000000003E-2</v>
      </c>
    </row>
    <row r="10" spans="1:7" ht="12.75" customHeight="1" x14ac:dyDescent="0.2">
      <c r="A10" s="38">
        <v>4</v>
      </c>
      <c r="B10" s="62">
        <f>fig_tbl_data!E7</f>
        <v>5.5160000000000001E-2</v>
      </c>
      <c r="C10" s="63">
        <f>fig_tbl_data!G7</f>
        <v>4.7629999999999999E-2</v>
      </c>
      <c r="D10" s="63">
        <f>fig_tbl_data!I7</f>
        <v>0.11237</v>
      </c>
      <c r="E10" s="63">
        <f>fig_tbl_data!K7</f>
        <v>8.9260000000000006E-2</v>
      </c>
      <c r="F10" s="63">
        <f>fig_tbl_data!M7</f>
        <v>6.8239999999999995E-2</v>
      </c>
      <c r="G10" s="63">
        <f>fig_tbl_data!O7</f>
        <v>6.2199999999999998E-2</v>
      </c>
    </row>
    <row r="11" spans="1:7" ht="12.75" customHeight="1" x14ac:dyDescent="0.2">
      <c r="A11" s="80">
        <v>2012</v>
      </c>
      <c r="B11" s="69"/>
      <c r="C11" s="69"/>
      <c r="D11" s="69"/>
      <c r="E11" s="69"/>
      <c r="F11" s="69"/>
      <c r="G11" s="70"/>
    </row>
    <row r="12" spans="1:7" ht="12.75" customHeight="1" x14ac:dyDescent="0.2">
      <c r="A12" s="40">
        <v>1</v>
      </c>
      <c r="B12" s="60">
        <f>fig_tbl_data!E8</f>
        <v>5.7369999999999997E-2</v>
      </c>
      <c r="C12" s="61">
        <f>fig_tbl_data!G8</f>
        <v>4.9329999999999999E-2</v>
      </c>
      <c r="D12" s="61">
        <f>fig_tbl_data!I8</f>
        <v>0.12328</v>
      </c>
      <c r="E12" s="61">
        <f>fig_tbl_data!K8</f>
        <v>0.10588</v>
      </c>
      <c r="F12" s="61">
        <f>fig_tbl_data!M8</f>
        <v>7.1569999999999995E-2</v>
      </c>
      <c r="G12" s="61">
        <f>fig_tbl_data!O8</f>
        <v>6.6720000000000002E-2</v>
      </c>
    </row>
    <row r="13" spans="1:7" ht="12.75" customHeight="1" x14ac:dyDescent="0.2">
      <c r="A13" s="38">
        <v>2</v>
      </c>
      <c r="B13" s="62">
        <f>fig_tbl_data!E9</f>
        <v>6.0249999999999998E-2</v>
      </c>
      <c r="C13" s="63">
        <f>fig_tbl_data!G9</f>
        <v>5.0849999999999999E-2</v>
      </c>
      <c r="D13" s="63">
        <f>fig_tbl_data!I9</f>
        <v>0.12309</v>
      </c>
      <c r="E13" s="63">
        <f>fig_tbl_data!K9</f>
        <v>8.9719999999999994E-2</v>
      </c>
      <c r="F13" s="63">
        <f>fig_tbl_data!M9</f>
        <v>8.2100000000000006E-2</v>
      </c>
      <c r="G13" s="63">
        <f>fig_tbl_data!O9</f>
        <v>6.7659999999999998E-2</v>
      </c>
    </row>
    <row r="14" spans="1:7" ht="12.75" customHeight="1" x14ac:dyDescent="0.2">
      <c r="A14" s="40">
        <v>3</v>
      </c>
      <c r="B14" s="60">
        <f>fig_tbl_data!E10</f>
        <v>5.527E-2</v>
      </c>
      <c r="C14" s="61">
        <f>fig_tbl_data!G10</f>
        <v>4.87E-2</v>
      </c>
      <c r="D14" s="61">
        <f>fig_tbl_data!I10</f>
        <v>0.12523000000000001</v>
      </c>
      <c r="E14" s="61">
        <f>fig_tbl_data!K10</f>
        <v>8.5690000000000002E-2</v>
      </c>
      <c r="F14" s="61">
        <f>fig_tbl_data!M10</f>
        <v>9.5479999999999995E-2</v>
      </c>
      <c r="G14" s="61">
        <f>fig_tbl_data!O10</f>
        <v>6.5699999999999995E-2</v>
      </c>
    </row>
    <row r="15" spans="1:7" ht="12.75" customHeight="1" x14ac:dyDescent="0.2">
      <c r="A15" s="38">
        <v>4</v>
      </c>
      <c r="B15" s="62">
        <f>fig_tbl_data!E11</f>
        <v>6.4339999999999994E-2</v>
      </c>
      <c r="C15" s="63">
        <f>fig_tbl_data!G11</f>
        <v>6.021E-2</v>
      </c>
      <c r="D15" s="63">
        <f>fig_tbl_data!I11</f>
        <v>0.14962</v>
      </c>
      <c r="E15" s="63">
        <f>fig_tbl_data!K11</f>
        <v>0.10594000000000001</v>
      </c>
      <c r="F15" s="63">
        <f>fig_tbl_data!M11</f>
        <v>8.9539999999999995E-2</v>
      </c>
      <c r="G15" s="63">
        <f>fig_tbl_data!O11</f>
        <v>7.9070000000000001E-2</v>
      </c>
    </row>
    <row r="16" spans="1:7" ht="12.75" customHeight="1" x14ac:dyDescent="0.2">
      <c r="A16" s="80">
        <v>2013</v>
      </c>
      <c r="B16" s="69"/>
      <c r="C16" s="69"/>
      <c r="D16" s="69"/>
      <c r="E16" s="69"/>
      <c r="F16" s="69"/>
      <c r="G16" s="70"/>
    </row>
    <row r="17" spans="1:7" ht="12.75" customHeight="1" x14ac:dyDescent="0.2">
      <c r="A17" s="40">
        <v>1</v>
      </c>
      <c r="B17" s="60">
        <f>fig_tbl_data!E12</f>
        <v>6.6960000000000006E-2</v>
      </c>
      <c r="C17" s="61">
        <f>fig_tbl_data!G12</f>
        <v>6.4119999999999996E-2</v>
      </c>
      <c r="D17" s="61">
        <f>fig_tbl_data!I12</f>
        <v>0.15223</v>
      </c>
      <c r="E17" s="61">
        <f>fig_tbl_data!K12</f>
        <v>0.1182</v>
      </c>
      <c r="F17" s="61">
        <f>fig_tbl_data!M12</f>
        <v>0.1014</v>
      </c>
      <c r="G17" s="61">
        <f>fig_tbl_data!O12</f>
        <v>8.3640000000000006E-2</v>
      </c>
    </row>
    <row r="18" spans="1:7" ht="12.75" customHeight="1" x14ac:dyDescent="0.2">
      <c r="A18" s="38">
        <v>2</v>
      </c>
      <c r="B18" s="62">
        <f>fig_tbl_data!E13</f>
        <v>6.7519999999999997E-2</v>
      </c>
      <c r="C18" s="63">
        <f>fig_tbl_data!G13</f>
        <v>6.5000000000000002E-2</v>
      </c>
      <c r="D18" s="63">
        <f>fig_tbl_data!I13</f>
        <v>0.14293</v>
      </c>
      <c r="E18" s="63">
        <f>fig_tbl_data!K13</f>
        <v>0.10913</v>
      </c>
      <c r="F18" s="63">
        <f>fig_tbl_data!M13</f>
        <v>0.10224999999999999</v>
      </c>
      <c r="G18" s="63">
        <f>fig_tbl_data!O13</f>
        <v>8.2049999999999998E-2</v>
      </c>
    </row>
    <row r="19" spans="1:7" ht="12.75" customHeight="1" x14ac:dyDescent="0.2">
      <c r="A19" s="40">
        <v>3</v>
      </c>
      <c r="B19" s="60">
        <f>fig_tbl_data!E14</f>
        <v>6.0900000000000003E-2</v>
      </c>
      <c r="C19" s="61">
        <f>fig_tbl_data!G14</f>
        <v>6.105E-2</v>
      </c>
      <c r="D19" s="61">
        <f>fig_tbl_data!I14</f>
        <v>0.12870000000000001</v>
      </c>
      <c r="E19" s="61">
        <f>fig_tbl_data!K14</f>
        <v>0.10323</v>
      </c>
      <c r="F19" s="61">
        <f>fig_tbl_data!M14</f>
        <v>8.4750000000000006E-2</v>
      </c>
      <c r="G19" s="61">
        <f>fig_tbl_data!O14</f>
        <v>7.553E-2</v>
      </c>
    </row>
    <row r="20" spans="1:7" ht="12.75" customHeight="1" x14ac:dyDescent="0.2">
      <c r="A20" s="38">
        <v>4</v>
      </c>
      <c r="B20" s="62">
        <f>fig_tbl_data!E15</f>
        <v>7.3099999999999998E-2</v>
      </c>
      <c r="C20" s="63">
        <f>fig_tbl_data!G15</f>
        <v>6.2950000000000006E-2</v>
      </c>
      <c r="D20" s="63">
        <f>fig_tbl_data!I15</f>
        <v>0.14174999999999999</v>
      </c>
      <c r="E20" s="63">
        <f>fig_tbl_data!K15</f>
        <v>0.1066</v>
      </c>
      <c r="F20" s="63">
        <f>fig_tbl_data!M15</f>
        <v>8.7720000000000006E-2</v>
      </c>
      <c r="G20" s="63">
        <f>fig_tbl_data!O15</f>
        <v>8.0549999999999997E-2</v>
      </c>
    </row>
    <row r="21" spans="1:7" ht="12.75" customHeight="1" x14ac:dyDescent="0.2">
      <c r="A21" s="80">
        <v>2014</v>
      </c>
      <c r="B21" s="69"/>
      <c r="C21" s="69"/>
      <c r="D21" s="69"/>
      <c r="E21" s="69"/>
      <c r="F21" s="69"/>
      <c r="G21" s="70"/>
    </row>
    <row r="22" spans="1:7" ht="12.75" customHeight="1" x14ac:dyDescent="0.2">
      <c r="A22" s="40">
        <v>1</v>
      </c>
      <c r="B22" s="60">
        <f>fig_tbl_data!E16</f>
        <v>7.1040000000000006E-2</v>
      </c>
      <c r="C22" s="61">
        <f>fig_tbl_data!G16</f>
        <v>7.0029999999999995E-2</v>
      </c>
      <c r="D22" s="61">
        <f>fig_tbl_data!I16</f>
        <v>0.1356</v>
      </c>
      <c r="E22" s="61">
        <f>fig_tbl_data!K16</f>
        <v>0.10176</v>
      </c>
      <c r="F22" s="61">
        <f>fig_tbl_data!M16</f>
        <v>9.1189999999999993E-2</v>
      </c>
      <c r="G22" s="61">
        <f>fig_tbl_data!O16</f>
        <v>8.2949999999999996E-2</v>
      </c>
    </row>
    <row r="23" spans="1:7" ht="12.75" customHeight="1" x14ac:dyDescent="0.2">
      <c r="A23" s="38">
        <v>2</v>
      </c>
      <c r="B23" s="62">
        <f>fig_tbl_data!E17</f>
        <v>7.3200000000000001E-2</v>
      </c>
      <c r="C23" s="63">
        <f>fig_tbl_data!G17</f>
        <v>7.2340000000000002E-2</v>
      </c>
      <c r="D23" s="63">
        <f>fig_tbl_data!I17</f>
        <v>0.14116000000000001</v>
      </c>
      <c r="E23" s="63">
        <f>fig_tbl_data!K17</f>
        <v>0.11003</v>
      </c>
      <c r="F23" s="63">
        <f>fig_tbl_data!M17</f>
        <v>9.6949999999999995E-2</v>
      </c>
      <c r="G23" s="63">
        <f>fig_tbl_data!O17</f>
        <v>8.7040000000000006E-2</v>
      </c>
    </row>
    <row r="24" spans="1:7" ht="12.75" customHeight="1" x14ac:dyDescent="0.2">
      <c r="A24" s="40">
        <v>3</v>
      </c>
      <c r="B24" s="60">
        <f>fig_tbl_data!E18</f>
        <v>6.8529999999999994E-2</v>
      </c>
      <c r="C24" s="61">
        <f>fig_tbl_data!G18</f>
        <v>7.535E-2</v>
      </c>
      <c r="D24" s="61">
        <f>fig_tbl_data!I18</f>
        <v>0.14233000000000001</v>
      </c>
      <c r="E24" s="61">
        <f>fig_tbl_data!K18</f>
        <v>0.11029</v>
      </c>
      <c r="F24" s="61">
        <f>fig_tbl_data!M18</f>
        <v>0.10271</v>
      </c>
      <c r="G24" s="61">
        <f>fig_tbl_data!O18</f>
        <v>8.8270000000000001E-2</v>
      </c>
    </row>
    <row r="25" spans="1:7" ht="12.75" customHeight="1" x14ac:dyDescent="0.2">
      <c r="A25" s="38">
        <v>4</v>
      </c>
      <c r="B25" s="62">
        <f>fig_tbl_data!E19</f>
        <v>8.4580000000000002E-2</v>
      </c>
      <c r="C25" s="63">
        <f>fig_tbl_data!G19</f>
        <v>8.9910000000000004E-2</v>
      </c>
      <c r="D25" s="63">
        <f>fig_tbl_data!I19</f>
        <v>0.14693000000000001</v>
      </c>
      <c r="E25" s="63">
        <f>fig_tbl_data!K19</f>
        <v>0.12528</v>
      </c>
      <c r="F25" s="63">
        <f>fig_tbl_data!M19</f>
        <v>0.11176999999999999</v>
      </c>
      <c r="G25" s="63">
        <f>fig_tbl_data!O19</f>
        <v>0.10124</v>
      </c>
    </row>
    <row r="26" spans="1:7" ht="12.75" customHeight="1" x14ac:dyDescent="0.2">
      <c r="A26" s="80">
        <v>2015</v>
      </c>
      <c r="B26" s="69"/>
      <c r="C26" s="69"/>
      <c r="D26" s="69"/>
      <c r="E26" s="69"/>
      <c r="F26" s="69"/>
      <c r="G26" s="70"/>
    </row>
    <row r="27" spans="1:7" ht="12.75" customHeight="1" x14ac:dyDescent="0.2">
      <c r="A27" s="40">
        <v>1</v>
      </c>
      <c r="B27" s="60">
        <f>fig_tbl_data!E20</f>
        <v>9.5869999999999997E-2</v>
      </c>
      <c r="C27" s="61">
        <f>fig_tbl_data!G20</f>
        <v>0.10174999999999999</v>
      </c>
      <c r="D27" s="61">
        <f>fig_tbl_data!I20</f>
        <v>0.17873</v>
      </c>
      <c r="E27" s="61">
        <f>fig_tbl_data!K20</f>
        <v>0.13844000000000001</v>
      </c>
      <c r="F27" s="61">
        <f>fig_tbl_data!M20</f>
        <v>0.15239</v>
      </c>
      <c r="G27" s="61">
        <f>fig_tbl_data!O20</f>
        <v>0.11686000000000001</v>
      </c>
    </row>
    <row r="28" spans="1:7" ht="12.75" customHeight="1" x14ac:dyDescent="0.2">
      <c r="A28" s="38">
        <v>2</v>
      </c>
      <c r="B28" s="62">
        <f>fig_tbl_data!E21</f>
        <v>8.0420000000000005E-2</v>
      </c>
      <c r="C28" s="63">
        <f>fig_tbl_data!G21</f>
        <v>9.11E-2</v>
      </c>
      <c r="D28" s="63">
        <f>fig_tbl_data!I21</f>
        <v>0.15945999999999999</v>
      </c>
      <c r="E28" s="63">
        <f>fig_tbl_data!K21</f>
        <v>0.13023999999999999</v>
      </c>
      <c r="F28" s="63">
        <f>fig_tbl_data!M21</f>
        <v>0.11598</v>
      </c>
      <c r="G28" s="63">
        <f>fig_tbl_data!O21</f>
        <v>0.10442</v>
      </c>
    </row>
    <row r="29" spans="1:7" ht="12.75" customHeight="1" x14ac:dyDescent="0.2">
      <c r="A29" s="40">
        <v>3</v>
      </c>
      <c r="B29" s="60">
        <f>fig_tbl_data!E22</f>
        <v>6.7169999999999994E-2</v>
      </c>
      <c r="C29" s="61">
        <f>fig_tbl_data!G22</f>
        <v>8.276E-2</v>
      </c>
      <c r="D29" s="61">
        <f>fig_tbl_data!I22</f>
        <v>0.13619999999999999</v>
      </c>
      <c r="E29" s="61">
        <f>fig_tbl_data!K22</f>
        <v>0.11484999999999999</v>
      </c>
      <c r="F29" s="61">
        <f>fig_tbl_data!M22</f>
        <v>0.12465</v>
      </c>
      <c r="G29" s="61">
        <f>fig_tbl_data!O22</f>
        <v>9.3090000000000006E-2</v>
      </c>
    </row>
    <row r="30" spans="1:7" ht="12.75" customHeight="1" x14ac:dyDescent="0.2">
      <c r="A30" s="38">
        <v>4</v>
      </c>
      <c r="B30" s="62">
        <f>fig_tbl_data!E23</f>
        <v>7.8729999999999994E-2</v>
      </c>
      <c r="C30" s="63">
        <f>fig_tbl_data!G23</f>
        <v>9.6210000000000004E-2</v>
      </c>
      <c r="D30" s="63">
        <f>fig_tbl_data!I23</f>
        <v>0.14673</v>
      </c>
      <c r="E30" s="63">
        <f>fig_tbl_data!K23</f>
        <v>0.13164000000000001</v>
      </c>
      <c r="F30" s="63">
        <f>fig_tbl_data!M23</f>
        <v>0.12121</v>
      </c>
      <c r="G30" s="63">
        <f>fig_tbl_data!O23</f>
        <v>0.10509</v>
      </c>
    </row>
    <row r="31" spans="1:7" ht="12.75" customHeight="1" x14ac:dyDescent="0.2">
      <c r="A31" s="80">
        <v>2016</v>
      </c>
      <c r="B31" s="69"/>
      <c r="C31" s="69"/>
      <c r="D31" s="69"/>
      <c r="E31" s="69"/>
      <c r="F31" s="69"/>
      <c r="G31" s="70"/>
    </row>
    <row r="32" spans="1:7" ht="12.75" customHeight="1" x14ac:dyDescent="0.2">
      <c r="A32" s="40">
        <v>1</v>
      </c>
      <c r="B32" s="60" t="str">
        <f>IF(fig_tbl_data!D28="t",CONCATENATE(FIXED(fig_tbl_data!E24,2),"*"),fig_tbl_data!E24)</f>
        <v>0.09*</v>
      </c>
      <c r="C32" s="61" t="str">
        <f>IF(fig_tbl_data!F28="t",CONCATENATE(FIXED(fig_tbl_data!G24,2),"*"),fig_tbl_data!G24)</f>
        <v>0.11*</v>
      </c>
      <c r="D32" s="61" t="str">
        <f>IF(fig_tbl_data!H28="t",CONCATENATE(FIXED(fig_tbl_data!I24,2),"*"),fig_tbl_data!I24)</f>
        <v>0.18*</v>
      </c>
      <c r="E32" s="61" t="str">
        <f>IF(fig_tbl_data!J28="t",CONCATENATE(FIXED(fig_tbl_data!K24,2),"*"),fig_tbl_data!K24)</f>
        <v>0.15*</v>
      </c>
      <c r="F32" s="61" t="str">
        <f>IF(fig_tbl_data!L28="t",CONCATENATE(FIXED(fig_tbl_data!M24,2),"*"),fig_tbl_data!M24)</f>
        <v>0.15*</v>
      </c>
      <c r="G32" s="61" t="str">
        <f>IF(fig_tbl_data!N28="t",CONCATENATE(FIXED(fig_tbl_data!O24,2),"*"),fig_tbl_data!O24)</f>
        <v>0.12*</v>
      </c>
    </row>
    <row r="33" spans="1:7" ht="12.75" customHeight="1" x14ac:dyDescent="0.2">
      <c r="A33" s="38">
        <v>2</v>
      </c>
      <c r="B33" s="62" t="str">
        <f>IF(fig_tbl_data!D29="t",CONCATENATE(FIXED(fig_tbl_data!E25,2),"*"),fig_tbl_data!E25)</f>
        <v>0.08*</v>
      </c>
      <c r="C33" s="63" t="str">
        <f>IF(fig_tbl_data!F29="t",CONCATENATE(FIXED(fig_tbl_data!G25,2),"*"),fig_tbl_data!G25)</f>
        <v>0.10*</v>
      </c>
      <c r="D33" s="63" t="str">
        <f>IF(fig_tbl_data!H29="t",CONCATENATE(FIXED(fig_tbl_data!I25,2),"*"),fig_tbl_data!I25)</f>
        <v>0.16*</v>
      </c>
      <c r="E33" s="63" t="str">
        <f>IF(fig_tbl_data!J29="t",CONCATENATE(FIXED(fig_tbl_data!K25,2),"*"),fig_tbl_data!K25)</f>
        <v>0.13*</v>
      </c>
      <c r="F33" s="63" t="str">
        <f>IF(fig_tbl_data!L29="t",CONCATENATE(FIXED(fig_tbl_data!M25,2),"*"),fig_tbl_data!M25)</f>
        <v>0.16*</v>
      </c>
      <c r="G33" s="63" t="str">
        <f>IF(fig_tbl_data!N29="t",CONCATENATE(FIXED(fig_tbl_data!O25,2),"*"),fig_tbl_data!O25)</f>
        <v>0.11*</v>
      </c>
    </row>
    <row r="34" spans="1:7" ht="12.75" customHeight="1" x14ac:dyDescent="0.2">
      <c r="A34" s="40">
        <v>3</v>
      </c>
      <c r="B34" s="60" t="str">
        <f>IF(fig_tbl_data!D30="t",CONCATENATE(FIXED(fig_tbl_data!E26,2),"*"),fig_tbl_data!E26)</f>
        <v>0.08*</v>
      </c>
      <c r="C34" s="61" t="str">
        <f>IF(fig_tbl_data!F30="t",CONCATENATE(FIXED(fig_tbl_data!G26,2),"*"),fig_tbl_data!G26)</f>
        <v>0.09*</v>
      </c>
      <c r="D34" s="61" t="str">
        <f>IF(fig_tbl_data!H30="t",CONCATENATE(FIXED(fig_tbl_data!I26,2),"*"),fig_tbl_data!I26)</f>
        <v>0.14*</v>
      </c>
      <c r="E34" s="61">
        <f>IF(fig_tbl_data!J30="t",CONCATENATE(FIXED(fig_tbl_data!K26,2),"*"),fig_tbl_data!K26)</f>
        <v>0.10947999999999999</v>
      </c>
      <c r="F34" s="61" t="str">
        <f>IF(fig_tbl_data!L30="t",CONCATENATE(FIXED(fig_tbl_data!M26,2),"*"),fig_tbl_data!M26)</f>
        <v>0.15*</v>
      </c>
      <c r="G34" s="61" t="str">
        <f>IF(fig_tbl_data!N30="t",CONCATENATE(FIXED(fig_tbl_data!O26,2),"*"),fig_tbl_data!O26)</f>
        <v>0.10*</v>
      </c>
    </row>
    <row r="35" spans="1:7" ht="12.75" customHeight="1" x14ac:dyDescent="0.2">
      <c r="A35" s="39">
        <v>4</v>
      </c>
      <c r="B35" s="64" t="str">
        <f>IF(fig_tbl_data!D31="t",CONCATENATE(FIXED(fig_tbl_data!E27,2),"*"),fig_tbl_data!E27)</f>
        <v>0.09*</v>
      </c>
      <c r="C35" s="65" t="str">
        <f>IF(fig_tbl_data!F31="t",CONCATENATE(FIXED(fig_tbl_data!G27,2),"*"),fig_tbl_data!G27)</f>
        <v>0.12*</v>
      </c>
      <c r="D35" s="65" t="str">
        <f>IF(fig_tbl_data!H31="t",CONCATENATE(FIXED(fig_tbl_data!I27,2),"*"),fig_tbl_data!I27)</f>
        <v>0.17*</v>
      </c>
      <c r="E35" s="65" t="str">
        <f>IF(fig_tbl_data!J31="t",CONCATENATE(FIXED(fig_tbl_data!K27,2),"*"),fig_tbl_data!K27)</f>
        <v>0.14*</v>
      </c>
      <c r="F35" s="65" t="str">
        <f>IF(fig_tbl_data!L31="t",CONCATENATE(FIXED(fig_tbl_data!M27,2),"*"),fig_tbl_data!M27)</f>
        <v>0.14*</v>
      </c>
      <c r="G35" s="65" t="str">
        <f>IF(fig_tbl_data!N31="t",CONCATENATE(FIXED(fig_tbl_data!O27,2),"*"),fig_tbl_data!O27)</f>
        <v>0.12*</v>
      </c>
    </row>
    <row r="36" spans="1:7" s="66" customFormat="1" ht="11.25" customHeight="1" x14ac:dyDescent="0.25">
      <c r="A36" s="79" t="s">
        <v>44</v>
      </c>
      <c r="B36" s="79"/>
      <c r="C36" s="79"/>
      <c r="D36" s="79"/>
      <c r="E36" s="79"/>
      <c r="F36" s="79"/>
      <c r="G36" s="79"/>
    </row>
    <row r="37" spans="1:7" s="66" customFormat="1" ht="11.25" customHeight="1" x14ac:dyDescent="0.25">
      <c r="A37" s="77" t="s">
        <v>62</v>
      </c>
      <c r="B37" s="78"/>
      <c r="C37" s="78"/>
      <c r="D37" s="78"/>
      <c r="E37" s="78"/>
      <c r="F37" s="78"/>
      <c r="G37" s="78"/>
    </row>
  </sheetData>
  <mergeCells count="13">
    <mergeCell ref="A37:G37"/>
    <mergeCell ref="A36:G36"/>
    <mergeCell ref="A31:G31"/>
    <mergeCell ref="A11:G11"/>
    <mergeCell ref="A26:G26"/>
    <mergeCell ref="A21:G21"/>
    <mergeCell ref="A16:G16"/>
    <mergeCell ref="A1:G1"/>
    <mergeCell ref="A6:G6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81" t="s">
        <v>35</v>
      </c>
      <c r="C2" s="81"/>
      <c r="D2" s="81"/>
      <c r="E2" s="81"/>
      <c r="F2" s="81"/>
      <c r="G2" s="81"/>
    </row>
    <row r="3" spans="1:7" ht="30.75" thickBot="1" x14ac:dyDescent="0.3">
      <c r="A3" s="27" t="s">
        <v>36</v>
      </c>
      <c r="B3" s="20" t="s">
        <v>6</v>
      </c>
      <c r="C3" s="20" t="s">
        <v>31</v>
      </c>
      <c r="D3" s="20" t="s">
        <v>5</v>
      </c>
      <c r="E3" s="20" t="s">
        <v>28</v>
      </c>
      <c r="F3" s="20" t="s">
        <v>29</v>
      </c>
      <c r="G3" s="21" t="s">
        <v>4</v>
      </c>
    </row>
    <row r="4" spans="1:7" x14ac:dyDescent="0.25">
      <c r="A4" s="28">
        <v>2011</v>
      </c>
      <c r="B4" s="29"/>
      <c r="C4" s="29"/>
      <c r="D4" s="29"/>
      <c r="E4" s="29"/>
      <c r="F4" s="29"/>
      <c r="G4" s="30"/>
    </row>
    <row r="5" spans="1:7" x14ac:dyDescent="0.25">
      <c r="A5" s="23">
        <v>1</v>
      </c>
      <c r="B5" s="5">
        <f>orig_data!N7</f>
        <v>0</v>
      </c>
      <c r="C5" s="47">
        <f>orig_data!N31</f>
        <v>1</v>
      </c>
      <c r="D5" s="47">
        <f>orig_data!N55</f>
        <v>1</v>
      </c>
      <c r="E5" s="47">
        <f>orig_data!N79</f>
        <v>1</v>
      </c>
      <c r="F5" s="5">
        <f>orig_data!N103</f>
        <v>0</v>
      </c>
      <c r="G5" s="14">
        <f>orig_data!N127</f>
        <v>0</v>
      </c>
    </row>
    <row r="6" spans="1:7" x14ac:dyDescent="0.25">
      <c r="A6" s="23">
        <v>2</v>
      </c>
      <c r="B6" s="5">
        <f>orig_data!N8</f>
        <v>0</v>
      </c>
      <c r="C6" s="47">
        <f>orig_data!N32</f>
        <v>1</v>
      </c>
      <c r="D6" s="47">
        <f>orig_data!N56</f>
        <v>1</v>
      </c>
      <c r="E6" s="47">
        <f>orig_data!N80</f>
        <v>1</v>
      </c>
      <c r="F6" s="5">
        <f>orig_data!N104</f>
        <v>0</v>
      </c>
      <c r="G6" s="14">
        <f>orig_data!N128</f>
        <v>0</v>
      </c>
    </row>
    <row r="7" spans="1:7" x14ac:dyDescent="0.25">
      <c r="A7" s="23">
        <v>3</v>
      </c>
      <c r="B7" s="5">
        <f>orig_data!N9</f>
        <v>0</v>
      </c>
      <c r="C7" s="47">
        <f>orig_data!N33</f>
        <v>1</v>
      </c>
      <c r="D7" s="47">
        <f>orig_data!N57</f>
        <v>1</v>
      </c>
      <c r="E7" s="47">
        <f>orig_data!N81</f>
        <v>1</v>
      </c>
      <c r="F7" s="5">
        <f>orig_data!N105</f>
        <v>0</v>
      </c>
      <c r="G7" s="14">
        <f>orig_data!N129</f>
        <v>0</v>
      </c>
    </row>
    <row r="8" spans="1:7" ht="15.75" thickBot="1" x14ac:dyDescent="0.3">
      <c r="A8" s="26">
        <v>4</v>
      </c>
      <c r="B8" s="11">
        <f>orig_data!N10</f>
        <v>0</v>
      </c>
      <c r="C8" s="48">
        <f>orig_data!N34</f>
        <v>1</v>
      </c>
      <c r="D8" s="48">
        <f>orig_data!N58</f>
        <v>1</v>
      </c>
      <c r="E8" s="48">
        <f>orig_data!N82</f>
        <v>1</v>
      </c>
      <c r="F8" s="11">
        <f>orig_data!N106</f>
        <v>0</v>
      </c>
      <c r="G8" s="16">
        <f>orig_data!N130</f>
        <v>0</v>
      </c>
    </row>
    <row r="9" spans="1:7" x14ac:dyDescent="0.25">
      <c r="A9" s="22">
        <v>2012</v>
      </c>
      <c r="B9" s="31"/>
      <c r="C9" s="50"/>
      <c r="D9" s="50"/>
      <c r="E9" s="50"/>
      <c r="F9" s="31"/>
      <c r="G9" s="32"/>
    </row>
    <row r="10" spans="1:7" x14ac:dyDescent="0.25">
      <c r="A10" s="23">
        <v>1</v>
      </c>
      <c r="B10" s="5">
        <f>orig_data!N11</f>
        <v>0</v>
      </c>
      <c r="C10" s="47">
        <f>orig_data!N35</f>
        <v>1</v>
      </c>
      <c r="D10" s="47">
        <f>orig_data!N59</f>
        <v>1</v>
      </c>
      <c r="E10" s="47">
        <f>orig_data!N83</f>
        <v>1</v>
      </c>
      <c r="F10" s="5">
        <f>orig_data!N107</f>
        <v>0</v>
      </c>
      <c r="G10" s="14">
        <f>orig_data!N131</f>
        <v>0</v>
      </c>
    </row>
    <row r="11" spans="1:7" x14ac:dyDescent="0.25">
      <c r="A11" s="23">
        <v>2</v>
      </c>
      <c r="B11" s="5">
        <f>orig_data!N12</f>
        <v>0</v>
      </c>
      <c r="C11" s="47">
        <f>orig_data!N36</f>
        <v>1</v>
      </c>
      <c r="D11" s="47">
        <f>orig_data!N60</f>
        <v>1</v>
      </c>
      <c r="E11" s="47">
        <f>orig_data!N84</f>
        <v>1</v>
      </c>
      <c r="F11" s="5">
        <f>orig_data!N108</f>
        <v>0</v>
      </c>
      <c r="G11" s="14">
        <f>orig_data!N132</f>
        <v>0</v>
      </c>
    </row>
    <row r="12" spans="1:7" x14ac:dyDescent="0.25">
      <c r="A12" s="23">
        <v>3</v>
      </c>
      <c r="B12" s="5">
        <f>orig_data!N13</f>
        <v>0</v>
      </c>
      <c r="C12" s="47">
        <f>orig_data!N37</f>
        <v>1</v>
      </c>
      <c r="D12" s="47">
        <f>orig_data!N61</f>
        <v>1</v>
      </c>
      <c r="E12" s="5">
        <f>orig_data!N85</f>
        <v>0</v>
      </c>
      <c r="F12" s="47">
        <f>orig_data!N109</f>
        <v>1</v>
      </c>
      <c r="G12" s="14">
        <f>orig_data!N133</f>
        <v>0</v>
      </c>
    </row>
    <row r="13" spans="1:7" ht="15.75" thickBot="1" x14ac:dyDescent="0.3">
      <c r="A13" s="24">
        <v>4</v>
      </c>
      <c r="B13" s="6">
        <f>orig_data!N14</f>
        <v>0</v>
      </c>
      <c r="C13" s="49">
        <f>orig_data!N38</f>
        <v>1</v>
      </c>
      <c r="D13" s="49">
        <f>orig_data!N62</f>
        <v>1</v>
      </c>
      <c r="E13" s="49">
        <f>orig_data!N86</f>
        <v>1</v>
      </c>
      <c r="F13" s="6">
        <f>orig_data!N110</f>
        <v>0</v>
      </c>
      <c r="G13" s="15">
        <f>orig_data!N134</f>
        <v>0</v>
      </c>
    </row>
    <row r="14" spans="1:7" x14ac:dyDescent="0.25">
      <c r="A14" s="25">
        <v>2013</v>
      </c>
      <c r="B14" s="33"/>
      <c r="C14" s="51"/>
      <c r="D14" s="51"/>
      <c r="E14" s="51"/>
      <c r="F14" s="33"/>
      <c r="G14" s="34"/>
    </row>
    <row r="15" spans="1:7" x14ac:dyDescent="0.25">
      <c r="A15" s="23">
        <v>1</v>
      </c>
      <c r="B15" s="5">
        <f>orig_data!N15</f>
        <v>0</v>
      </c>
      <c r="C15" s="47">
        <f>orig_data!N39</f>
        <v>1</v>
      </c>
      <c r="D15" s="47">
        <f>orig_data!N63</f>
        <v>1</v>
      </c>
      <c r="E15" s="47">
        <f>orig_data!N87</f>
        <v>1</v>
      </c>
      <c r="F15" s="5">
        <f>orig_data!N111</f>
        <v>0</v>
      </c>
      <c r="G15" s="14">
        <f>orig_data!N135</f>
        <v>0</v>
      </c>
    </row>
    <row r="16" spans="1:7" x14ac:dyDescent="0.25">
      <c r="A16" s="23">
        <v>2</v>
      </c>
      <c r="B16" s="5">
        <f>orig_data!N16</f>
        <v>0</v>
      </c>
      <c r="C16" s="5">
        <f>orig_data!N40</f>
        <v>0</v>
      </c>
      <c r="D16" s="47">
        <f>orig_data!N64</f>
        <v>1</v>
      </c>
      <c r="E16" s="47">
        <f>orig_data!N88</f>
        <v>1</v>
      </c>
      <c r="F16" s="5">
        <f>orig_data!N112</f>
        <v>0</v>
      </c>
      <c r="G16" s="14">
        <f>orig_data!N136</f>
        <v>0</v>
      </c>
    </row>
    <row r="17" spans="1:7" x14ac:dyDescent="0.25">
      <c r="A17" s="23">
        <v>3</v>
      </c>
      <c r="B17" s="5">
        <f>orig_data!N17</f>
        <v>0</v>
      </c>
      <c r="C17" s="5">
        <f>orig_data!N41</f>
        <v>0</v>
      </c>
      <c r="D17" s="47">
        <f>orig_data!N65</f>
        <v>1</v>
      </c>
      <c r="E17" s="47">
        <f>orig_data!N89</f>
        <v>1</v>
      </c>
      <c r="F17" s="5">
        <f>orig_data!N113</f>
        <v>0</v>
      </c>
      <c r="G17" s="14">
        <f>orig_data!N137</f>
        <v>0</v>
      </c>
    </row>
    <row r="18" spans="1:7" ht="15.75" thickBot="1" x14ac:dyDescent="0.3">
      <c r="A18" s="26">
        <v>4</v>
      </c>
      <c r="B18" s="11">
        <f>orig_data!N18</f>
        <v>0</v>
      </c>
      <c r="C18" s="11">
        <f>orig_data!N42</f>
        <v>0</v>
      </c>
      <c r="D18" s="48">
        <f>orig_data!N66</f>
        <v>1</v>
      </c>
      <c r="E18" s="48">
        <f>orig_data!N90</f>
        <v>1</v>
      </c>
      <c r="F18" s="11">
        <f>orig_data!N114</f>
        <v>0</v>
      </c>
      <c r="G18" s="16">
        <f>orig_data!N138</f>
        <v>0</v>
      </c>
    </row>
    <row r="19" spans="1:7" x14ac:dyDescent="0.25">
      <c r="A19" s="22">
        <v>2014</v>
      </c>
      <c r="B19" s="31"/>
      <c r="C19" s="31"/>
      <c r="D19" s="50"/>
      <c r="E19" s="31"/>
      <c r="F19" s="31"/>
      <c r="G19" s="32"/>
    </row>
    <row r="20" spans="1:7" x14ac:dyDescent="0.25">
      <c r="A20" s="23">
        <v>1</v>
      </c>
      <c r="B20" s="5">
        <f>orig_data!N19</f>
        <v>0</v>
      </c>
      <c r="C20" s="5">
        <f>orig_data!N43</f>
        <v>0</v>
      </c>
      <c r="D20" s="47">
        <f>orig_data!N67</f>
        <v>1</v>
      </c>
      <c r="E20" s="5">
        <f>orig_data!N91</f>
        <v>0</v>
      </c>
      <c r="F20" s="5">
        <f>orig_data!N115</f>
        <v>0</v>
      </c>
      <c r="G20" s="14">
        <f>orig_data!N139</f>
        <v>0</v>
      </c>
    </row>
    <row r="21" spans="1:7" x14ac:dyDescent="0.25">
      <c r="A21" s="23">
        <v>2</v>
      </c>
      <c r="B21" s="5">
        <f>orig_data!N20</f>
        <v>0</v>
      </c>
      <c r="C21" s="5">
        <f>orig_data!N44</f>
        <v>0</v>
      </c>
      <c r="D21" s="47">
        <f>orig_data!N68</f>
        <v>1</v>
      </c>
      <c r="E21" s="5">
        <f>orig_data!N92</f>
        <v>0</v>
      </c>
      <c r="F21" s="5">
        <f>orig_data!N116</f>
        <v>0</v>
      </c>
      <c r="G21" s="14">
        <f>orig_data!N140</f>
        <v>0</v>
      </c>
    </row>
    <row r="22" spans="1:7" x14ac:dyDescent="0.25">
      <c r="A22" s="23">
        <v>3</v>
      </c>
      <c r="B22" s="5">
        <f>orig_data!N21</f>
        <v>0</v>
      </c>
      <c r="C22" s="5">
        <f>orig_data!N45</f>
        <v>0</v>
      </c>
      <c r="D22" s="47">
        <f>orig_data!N69</f>
        <v>1</v>
      </c>
      <c r="E22" s="5">
        <f>orig_data!N93</f>
        <v>0</v>
      </c>
      <c r="F22" s="5">
        <f>orig_data!N117</f>
        <v>0</v>
      </c>
      <c r="G22" s="14">
        <f>orig_data!N141</f>
        <v>0</v>
      </c>
    </row>
    <row r="23" spans="1:7" ht="15.75" thickBot="1" x14ac:dyDescent="0.3">
      <c r="A23" s="24">
        <v>4</v>
      </c>
      <c r="B23" s="6">
        <f>orig_data!N22</f>
        <v>0</v>
      </c>
      <c r="C23" s="6">
        <f>orig_data!N46</f>
        <v>0</v>
      </c>
      <c r="D23" s="49">
        <f>orig_data!N70</f>
        <v>1</v>
      </c>
      <c r="E23" s="6">
        <f>orig_data!N94</f>
        <v>0</v>
      </c>
      <c r="F23" s="6">
        <f>orig_data!N118</f>
        <v>0</v>
      </c>
      <c r="G23" s="15">
        <f>orig_data!N142</f>
        <v>0</v>
      </c>
    </row>
    <row r="24" spans="1:7" x14ac:dyDescent="0.25">
      <c r="A24" s="25">
        <v>2015</v>
      </c>
      <c r="B24" s="33"/>
      <c r="C24" s="33"/>
      <c r="D24" s="51"/>
      <c r="E24" s="33"/>
      <c r="F24" s="33"/>
      <c r="G24" s="34"/>
    </row>
    <row r="25" spans="1:7" x14ac:dyDescent="0.25">
      <c r="A25" s="23">
        <v>1</v>
      </c>
      <c r="B25" s="5">
        <f>orig_data!N23</f>
        <v>0</v>
      </c>
      <c r="C25" s="5">
        <f>orig_data!N47</f>
        <v>0</v>
      </c>
      <c r="D25" s="47">
        <f>orig_data!N71</f>
        <v>1</v>
      </c>
      <c r="E25" s="5">
        <f>orig_data!N95</f>
        <v>0</v>
      </c>
      <c r="F25" s="5">
        <f>orig_data!N119</f>
        <v>0</v>
      </c>
      <c r="G25" s="14">
        <f>orig_data!N143</f>
        <v>0</v>
      </c>
    </row>
    <row r="26" spans="1:7" x14ac:dyDescent="0.25">
      <c r="A26" s="23">
        <v>2</v>
      </c>
      <c r="B26" s="5">
        <f>orig_data!N24</f>
        <v>0</v>
      </c>
      <c r="C26" s="5">
        <f>orig_data!N48</f>
        <v>0</v>
      </c>
      <c r="D26" s="47">
        <f>orig_data!N72</f>
        <v>1</v>
      </c>
      <c r="E26" s="5">
        <f>orig_data!N96</f>
        <v>0</v>
      </c>
      <c r="F26" s="5">
        <f>orig_data!N120</f>
        <v>0</v>
      </c>
      <c r="G26" s="14">
        <f>orig_data!N144</f>
        <v>0</v>
      </c>
    </row>
    <row r="27" spans="1:7" x14ac:dyDescent="0.25">
      <c r="A27" s="23">
        <v>3</v>
      </c>
      <c r="B27" s="47">
        <f>orig_data!N25</f>
        <v>1</v>
      </c>
      <c r="C27" s="5">
        <f>orig_data!N49</f>
        <v>0</v>
      </c>
      <c r="D27" s="47">
        <f>orig_data!N73</f>
        <v>1</v>
      </c>
      <c r="E27" s="5">
        <f>orig_data!N97</f>
        <v>0</v>
      </c>
      <c r="F27" s="47">
        <f>orig_data!N121</f>
        <v>1</v>
      </c>
      <c r="G27" s="14">
        <f>orig_data!N145</f>
        <v>0</v>
      </c>
    </row>
    <row r="28" spans="1:7" ht="15.75" thickBot="1" x14ac:dyDescent="0.3">
      <c r="A28" s="26">
        <v>4</v>
      </c>
      <c r="B28" s="48">
        <f>orig_data!N26</f>
        <v>1</v>
      </c>
      <c r="C28" s="11">
        <f>orig_data!N50</f>
        <v>0</v>
      </c>
      <c r="D28" s="48">
        <f>orig_data!N74</f>
        <v>1</v>
      </c>
      <c r="E28" s="11">
        <f>orig_data!N98</f>
        <v>0</v>
      </c>
      <c r="F28" s="11">
        <f>orig_data!N122</f>
        <v>0</v>
      </c>
      <c r="G28" s="16">
        <f>orig_data!N146</f>
        <v>0</v>
      </c>
    </row>
    <row r="29" spans="1:7" x14ac:dyDescent="0.25">
      <c r="A29" s="22">
        <v>2016</v>
      </c>
      <c r="B29" s="31"/>
      <c r="C29" s="31"/>
      <c r="D29" s="50"/>
      <c r="E29" s="31"/>
      <c r="F29" s="31"/>
      <c r="G29" s="32"/>
    </row>
    <row r="30" spans="1:7" x14ac:dyDescent="0.25">
      <c r="A30" s="23">
        <v>1</v>
      </c>
      <c r="B30" s="5">
        <f>orig_data!N27</f>
        <v>0</v>
      </c>
      <c r="C30" s="5">
        <f>orig_data!N51</f>
        <v>0</v>
      </c>
      <c r="D30" s="47">
        <f>orig_data!N75</f>
        <v>1</v>
      </c>
      <c r="E30" s="5">
        <f>orig_data!N99</f>
        <v>0</v>
      </c>
      <c r="F30" s="5">
        <f>orig_data!N123</f>
        <v>0</v>
      </c>
      <c r="G30" s="14">
        <f>orig_data!N147</f>
        <v>0</v>
      </c>
    </row>
    <row r="31" spans="1:7" x14ac:dyDescent="0.25">
      <c r="A31" s="23">
        <v>2</v>
      </c>
      <c r="B31" s="47">
        <f>orig_data!N28</f>
        <v>1</v>
      </c>
      <c r="C31" s="5">
        <f>orig_data!N52</f>
        <v>0</v>
      </c>
      <c r="D31" s="47">
        <f>orig_data!N76</f>
        <v>1</v>
      </c>
      <c r="E31" s="5">
        <f>orig_data!N100</f>
        <v>0</v>
      </c>
      <c r="F31" s="47">
        <f>orig_data!N124</f>
        <v>1</v>
      </c>
      <c r="G31" s="14">
        <f>orig_data!N148</f>
        <v>0</v>
      </c>
    </row>
    <row r="32" spans="1:7" x14ac:dyDescent="0.25">
      <c r="A32" s="23">
        <v>3</v>
      </c>
      <c r="B32" s="5">
        <f>orig_data!N29</f>
        <v>0</v>
      </c>
      <c r="C32" s="5">
        <f>orig_data!N53</f>
        <v>0</v>
      </c>
      <c r="D32" s="47">
        <f>orig_data!N77</f>
        <v>1</v>
      </c>
      <c r="E32" s="5">
        <f>orig_data!N101</f>
        <v>0</v>
      </c>
      <c r="F32" s="47">
        <f>orig_data!N125</f>
        <v>1</v>
      </c>
      <c r="G32" s="14">
        <f>orig_data!N149</f>
        <v>0</v>
      </c>
    </row>
    <row r="33" spans="1:7" ht="15.75" thickBot="1" x14ac:dyDescent="0.3">
      <c r="A33" s="24">
        <v>4</v>
      </c>
      <c r="B33" s="49">
        <f>orig_data!N30</f>
        <v>1</v>
      </c>
      <c r="C33" s="6">
        <f>orig_data!N54</f>
        <v>0</v>
      </c>
      <c r="D33" s="49">
        <f>orig_data!N78</f>
        <v>1</v>
      </c>
      <c r="E33" s="6">
        <f>orig_data!N102</f>
        <v>0</v>
      </c>
      <c r="F33" s="6">
        <f>orig_data!N126</f>
        <v>0</v>
      </c>
      <c r="G33" s="15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3" workbookViewId="0">
      <selection activeCell="N28" sqref="N28"/>
    </sheetView>
  </sheetViews>
  <sheetFormatPr defaultRowHeight="15" x14ac:dyDescent="0.25"/>
  <cols>
    <col min="1" max="3" width="9.140625" style="1"/>
    <col min="4" max="4" width="9" style="3" bestFit="1" customWidth="1"/>
    <col min="5" max="5" width="8" style="18" bestFit="1" customWidth="1"/>
    <col min="6" max="6" width="12.5703125" style="18" bestFit="1" customWidth="1"/>
    <col min="7" max="7" width="8" style="1" bestFit="1" customWidth="1"/>
    <col min="8" max="8" width="8.5703125" style="3" bestFit="1" customWidth="1"/>
    <col min="9" max="9" width="8" style="1" bestFit="1" customWidth="1"/>
    <col min="10" max="10" width="19.140625" style="3" bestFit="1" customWidth="1"/>
    <col min="11" max="11" width="8" style="1" bestFit="1" customWidth="1"/>
    <col min="12" max="12" width="14.28515625" style="3" bestFit="1" customWidth="1"/>
    <col min="13" max="13" width="8" style="1" bestFit="1" customWidth="1"/>
    <col min="14" max="14" width="8.42578125" style="3" bestFit="1" customWidth="1"/>
    <col min="15" max="15" width="8.42578125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7" t="s">
        <v>6</v>
      </c>
      <c r="E3" s="17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4">
        <v>2011</v>
      </c>
      <c r="B4" s="1" t="s">
        <v>1</v>
      </c>
      <c r="C4" s="1" t="s">
        <v>23</v>
      </c>
      <c r="D4" s="18">
        <f>orig_data!E7</f>
        <v>719</v>
      </c>
      <c r="E4" s="18">
        <f>orig_data!G7</f>
        <v>6.1620000000000001E-2</v>
      </c>
      <c r="F4" s="3">
        <f>orig_data!E31</f>
        <v>2296</v>
      </c>
      <c r="G4" s="1">
        <f>orig_data!G31</f>
        <v>4.3380000000000002E-2</v>
      </c>
      <c r="H4" s="3">
        <f>orig_data!E55</f>
        <v>1490</v>
      </c>
      <c r="I4" s="1">
        <f>orig_data!G55</f>
        <v>0.11638999999999999</v>
      </c>
      <c r="J4" s="3">
        <f>orig_data!E79</f>
        <v>811</v>
      </c>
      <c r="K4" s="1">
        <f>orig_data!G79</f>
        <v>9.5089999999999994E-2</v>
      </c>
      <c r="L4" s="3">
        <f>orig_data!E103</f>
        <v>328</v>
      </c>
      <c r="M4" s="1">
        <f>orig_data!G103</f>
        <v>7.399E-2</v>
      </c>
      <c r="N4" s="3">
        <f>orig_data!E127</f>
        <v>5644</v>
      </c>
      <c r="O4" s="1">
        <f>orig_data!G127</f>
        <v>6.2560000000000004E-2</v>
      </c>
      <c r="R4" s="2"/>
      <c r="S4" s="2"/>
    </row>
    <row r="5" spans="1:19" x14ac:dyDescent="0.25">
      <c r="A5" s="84"/>
      <c r="B5" s="1" t="s">
        <v>1</v>
      </c>
      <c r="C5" s="1" t="s">
        <v>24</v>
      </c>
      <c r="D5" s="18">
        <f>orig_data!E8</f>
        <v>676</v>
      </c>
      <c r="E5" s="18">
        <f>orig_data!G8</f>
        <v>5.3370000000000001E-2</v>
      </c>
      <c r="F5" s="3">
        <f>orig_data!E32</f>
        <v>2379</v>
      </c>
      <c r="G5" s="3">
        <f>orig_data!G32</f>
        <v>4.5109999999999997E-2</v>
      </c>
      <c r="H5" s="3">
        <f>orig_data!E56</f>
        <v>1506</v>
      </c>
      <c r="I5" s="3">
        <f>orig_data!G56</f>
        <v>0.11572</v>
      </c>
      <c r="J5" s="3">
        <f>orig_data!E80</f>
        <v>759</v>
      </c>
      <c r="K5" s="3">
        <f>orig_data!G80</f>
        <v>8.6370000000000002E-2</v>
      </c>
      <c r="L5" s="3">
        <f>orig_data!E104</f>
        <v>362</v>
      </c>
      <c r="M5" s="3">
        <f>orig_data!G104</f>
        <v>7.9969999999999999E-2</v>
      </c>
      <c r="N5" s="3">
        <f>orig_data!E128</f>
        <v>5682</v>
      </c>
      <c r="O5" s="3">
        <f>orig_data!G128</f>
        <v>6.139E-2</v>
      </c>
      <c r="R5" s="2"/>
    </row>
    <row r="6" spans="1:19" x14ac:dyDescent="0.25">
      <c r="A6" s="84"/>
      <c r="B6" s="1" t="s">
        <v>1</v>
      </c>
      <c r="C6" s="1" t="s">
        <v>25</v>
      </c>
      <c r="D6" s="18">
        <f>orig_data!E9</f>
        <v>615</v>
      </c>
      <c r="E6" s="18">
        <f>orig_data!G9</f>
        <v>5.1209999999999999E-2</v>
      </c>
      <c r="F6" s="3">
        <f>orig_data!E33</f>
        <v>2330</v>
      </c>
      <c r="G6" s="3">
        <f>orig_data!G33</f>
        <v>4.4420000000000001E-2</v>
      </c>
      <c r="H6" s="3">
        <f>orig_data!E57</f>
        <v>1401</v>
      </c>
      <c r="I6" s="3">
        <f>orig_data!G57</f>
        <v>0.10780000000000001</v>
      </c>
      <c r="J6" s="3">
        <f>orig_data!E81</f>
        <v>798</v>
      </c>
      <c r="K6" s="3">
        <f>orig_data!G81</f>
        <v>8.9880000000000002E-2</v>
      </c>
      <c r="L6" s="3">
        <f>orig_data!E105</f>
        <v>356</v>
      </c>
      <c r="M6" s="3">
        <f>orig_data!G105</f>
        <v>7.5719999999999996E-2</v>
      </c>
      <c r="N6" s="3">
        <f>orig_data!E129</f>
        <v>5500</v>
      </c>
      <c r="O6" s="3">
        <f>orig_data!G129</f>
        <v>6.0040000000000003E-2</v>
      </c>
      <c r="R6" s="2"/>
    </row>
    <row r="7" spans="1:19" x14ac:dyDescent="0.25">
      <c r="A7" s="84"/>
      <c r="B7" s="1" t="s">
        <v>1</v>
      </c>
      <c r="C7" s="1" t="s">
        <v>26</v>
      </c>
      <c r="D7" s="18">
        <f>orig_data!E10</f>
        <v>674</v>
      </c>
      <c r="E7" s="18">
        <f>orig_data!G10</f>
        <v>5.5160000000000001E-2</v>
      </c>
      <c r="F7" s="3">
        <f>orig_data!E34</f>
        <v>2562</v>
      </c>
      <c r="G7" s="3">
        <f>orig_data!G34</f>
        <v>4.7629999999999999E-2</v>
      </c>
      <c r="H7" s="3">
        <f>orig_data!E58</f>
        <v>1505</v>
      </c>
      <c r="I7" s="3">
        <f>orig_data!G58</f>
        <v>0.11237</v>
      </c>
      <c r="J7" s="3">
        <f>orig_data!E82</f>
        <v>845</v>
      </c>
      <c r="K7" s="3">
        <f>orig_data!G82</f>
        <v>8.9260000000000006E-2</v>
      </c>
      <c r="L7" s="3">
        <f>orig_data!E106</f>
        <v>306</v>
      </c>
      <c r="M7" s="3">
        <f>orig_data!G106</f>
        <v>6.8239999999999995E-2</v>
      </c>
      <c r="N7" s="3">
        <f>orig_data!E130</f>
        <v>5892</v>
      </c>
      <c r="O7" s="3">
        <f>orig_data!G130</f>
        <v>6.2199999999999998E-2</v>
      </c>
      <c r="R7" s="2"/>
    </row>
    <row r="8" spans="1:19" x14ac:dyDescent="0.25">
      <c r="A8" s="84">
        <v>2012</v>
      </c>
      <c r="B8" s="1" t="s">
        <v>1</v>
      </c>
      <c r="C8" s="3" t="s">
        <v>23</v>
      </c>
      <c r="D8" s="18">
        <f>orig_data!E11</f>
        <v>716</v>
      </c>
      <c r="E8" s="18">
        <f>orig_data!G11</f>
        <v>5.7369999999999997E-2</v>
      </c>
      <c r="F8" s="3">
        <f>orig_data!E35</f>
        <v>2660</v>
      </c>
      <c r="G8" s="3">
        <f>orig_data!G35</f>
        <v>4.9329999999999999E-2</v>
      </c>
      <c r="H8" s="3">
        <f>orig_data!E59</f>
        <v>1642</v>
      </c>
      <c r="I8" s="3">
        <f>orig_data!G59</f>
        <v>0.12328</v>
      </c>
      <c r="J8" s="3">
        <f>orig_data!E83</f>
        <v>966</v>
      </c>
      <c r="K8" s="3">
        <f>orig_data!G83</f>
        <v>0.10588</v>
      </c>
      <c r="L8" s="3">
        <f>orig_data!E107</f>
        <v>322</v>
      </c>
      <c r="M8" s="3">
        <f>orig_data!G107</f>
        <v>7.1569999999999995E-2</v>
      </c>
      <c r="N8" s="3">
        <f>orig_data!E131</f>
        <v>6306</v>
      </c>
      <c r="O8" s="3">
        <f>orig_data!G131</f>
        <v>6.6720000000000002E-2</v>
      </c>
      <c r="R8" s="2"/>
    </row>
    <row r="9" spans="1:19" x14ac:dyDescent="0.25">
      <c r="A9" s="84"/>
      <c r="B9" s="1" t="s">
        <v>1</v>
      </c>
      <c r="C9" s="3" t="s">
        <v>24</v>
      </c>
      <c r="D9" s="18">
        <f>orig_data!E12</f>
        <v>690</v>
      </c>
      <c r="E9" s="18">
        <f>orig_data!G12</f>
        <v>6.0249999999999998E-2</v>
      </c>
      <c r="F9" s="3">
        <f>orig_data!E36</f>
        <v>2651</v>
      </c>
      <c r="G9" s="3">
        <f>orig_data!G36</f>
        <v>5.0849999999999999E-2</v>
      </c>
      <c r="H9" s="3">
        <f>orig_data!E60</f>
        <v>1602</v>
      </c>
      <c r="I9" s="3">
        <f>orig_data!G60</f>
        <v>0.12309</v>
      </c>
      <c r="J9" s="3">
        <f>orig_data!E84</f>
        <v>802</v>
      </c>
      <c r="K9" s="3">
        <f>orig_data!G84</f>
        <v>8.9719999999999994E-2</v>
      </c>
      <c r="L9" s="3">
        <f>orig_data!E108</f>
        <v>364</v>
      </c>
      <c r="M9" s="3">
        <f>orig_data!G108</f>
        <v>8.2100000000000006E-2</v>
      </c>
      <c r="N9" s="3">
        <f>orig_data!E132</f>
        <v>6109</v>
      </c>
      <c r="O9" s="3">
        <f>orig_data!G132</f>
        <v>6.7659999999999998E-2</v>
      </c>
      <c r="R9" s="2"/>
    </row>
    <row r="10" spans="1:19" x14ac:dyDescent="0.25">
      <c r="A10" s="84"/>
      <c r="B10" s="1" t="s">
        <v>1</v>
      </c>
      <c r="C10" s="3" t="s">
        <v>25</v>
      </c>
      <c r="D10" s="18">
        <f>orig_data!E13</f>
        <v>667</v>
      </c>
      <c r="E10" s="18">
        <f>orig_data!G13</f>
        <v>5.527E-2</v>
      </c>
      <c r="F10" s="3">
        <f>orig_data!E37</f>
        <v>2676</v>
      </c>
      <c r="G10" s="3">
        <f>orig_data!G37</f>
        <v>4.87E-2</v>
      </c>
      <c r="H10" s="3">
        <f>orig_data!E61</f>
        <v>1683</v>
      </c>
      <c r="I10" s="3">
        <f>orig_data!G61</f>
        <v>0.12523000000000001</v>
      </c>
      <c r="J10" s="3">
        <f>orig_data!E85</f>
        <v>799</v>
      </c>
      <c r="K10" s="3">
        <f>orig_data!G85</f>
        <v>8.5690000000000002E-2</v>
      </c>
      <c r="L10" s="3">
        <f>orig_data!E109</f>
        <v>426</v>
      </c>
      <c r="M10" s="3">
        <f>orig_data!G109</f>
        <v>9.5479999999999995E-2</v>
      </c>
      <c r="N10" s="3">
        <f>orig_data!E133</f>
        <v>6251</v>
      </c>
      <c r="O10" s="3">
        <f>orig_data!G133</f>
        <v>6.5699999999999995E-2</v>
      </c>
      <c r="R10" s="2"/>
      <c r="S10" s="2"/>
    </row>
    <row r="11" spans="1:19" x14ac:dyDescent="0.25">
      <c r="A11" s="84"/>
      <c r="B11" s="1" t="s">
        <v>1</v>
      </c>
      <c r="C11" s="3" t="s">
        <v>26</v>
      </c>
      <c r="D11" s="18">
        <f>orig_data!E14</f>
        <v>797</v>
      </c>
      <c r="E11" s="18">
        <f>orig_data!G14</f>
        <v>6.4339999999999994E-2</v>
      </c>
      <c r="F11" s="3">
        <f>orig_data!E38</f>
        <v>3257</v>
      </c>
      <c r="G11" s="3">
        <f>orig_data!G38</f>
        <v>6.021E-2</v>
      </c>
      <c r="H11" s="3">
        <f>orig_data!E62</f>
        <v>1972</v>
      </c>
      <c r="I11" s="3">
        <f>orig_data!G62</f>
        <v>0.14962</v>
      </c>
      <c r="J11" s="3">
        <f>orig_data!E86</f>
        <v>971</v>
      </c>
      <c r="K11" s="3">
        <f>orig_data!G86</f>
        <v>0.10594000000000001</v>
      </c>
      <c r="L11" s="3">
        <f>orig_data!E110</f>
        <v>407</v>
      </c>
      <c r="M11" s="3">
        <f>orig_data!G110</f>
        <v>8.9539999999999995E-2</v>
      </c>
      <c r="N11" s="3">
        <f>orig_data!E134</f>
        <v>7404</v>
      </c>
      <c r="O11" s="3">
        <f>orig_data!G134</f>
        <v>7.9070000000000001E-2</v>
      </c>
      <c r="R11" s="2"/>
      <c r="S11" s="2"/>
    </row>
    <row r="12" spans="1:19" x14ac:dyDescent="0.25">
      <c r="A12" s="84">
        <v>2013</v>
      </c>
      <c r="B12" s="1" t="s">
        <v>1</v>
      </c>
      <c r="C12" s="3" t="s">
        <v>23</v>
      </c>
      <c r="D12" s="18">
        <f>orig_data!E15</f>
        <v>808</v>
      </c>
      <c r="E12" s="18">
        <f>orig_data!G15</f>
        <v>6.6960000000000006E-2</v>
      </c>
      <c r="F12" s="3">
        <f>orig_data!E39</f>
        <v>3468</v>
      </c>
      <c r="G12" s="3">
        <f>orig_data!G39</f>
        <v>6.4119999999999996E-2</v>
      </c>
      <c r="H12" s="3">
        <f>orig_data!E63</f>
        <v>1971</v>
      </c>
      <c r="I12" s="3">
        <f>orig_data!G63</f>
        <v>0.15223</v>
      </c>
      <c r="J12" s="3">
        <f>orig_data!E87</f>
        <v>1082</v>
      </c>
      <c r="K12" s="3">
        <f>orig_data!G87</f>
        <v>0.1182</v>
      </c>
      <c r="L12" s="3">
        <f>orig_data!E111</f>
        <v>456</v>
      </c>
      <c r="M12" s="3">
        <f>orig_data!G111</f>
        <v>0.1014</v>
      </c>
      <c r="N12" s="3">
        <f>orig_data!E135</f>
        <v>7785</v>
      </c>
      <c r="O12" s="3">
        <f>orig_data!G135</f>
        <v>8.3640000000000006E-2</v>
      </c>
      <c r="R12" s="2"/>
      <c r="S12" s="2"/>
    </row>
    <row r="13" spans="1:19" x14ac:dyDescent="0.25">
      <c r="A13" s="84"/>
      <c r="B13" s="1" t="s">
        <v>1</v>
      </c>
      <c r="C13" s="3" t="s">
        <v>24</v>
      </c>
      <c r="D13" s="18">
        <f>orig_data!E16</f>
        <v>851</v>
      </c>
      <c r="E13" s="18">
        <f>orig_data!G16</f>
        <v>6.7519999999999997E-2</v>
      </c>
      <c r="F13" s="3">
        <f>orig_data!E40</f>
        <v>3467</v>
      </c>
      <c r="G13" s="3">
        <f>orig_data!G40</f>
        <v>6.5000000000000002E-2</v>
      </c>
      <c r="H13" s="3">
        <f>orig_data!E64</f>
        <v>1939</v>
      </c>
      <c r="I13" s="3">
        <f>orig_data!G64</f>
        <v>0.14293</v>
      </c>
      <c r="J13" s="3">
        <f>orig_data!E88</f>
        <v>974</v>
      </c>
      <c r="K13" s="3">
        <f>orig_data!G88</f>
        <v>0.10913</v>
      </c>
      <c r="L13" s="3">
        <f>orig_data!E112</f>
        <v>441</v>
      </c>
      <c r="M13" s="3">
        <f>orig_data!G112</f>
        <v>0.10224999999999999</v>
      </c>
      <c r="N13" s="3">
        <f>orig_data!E136</f>
        <v>7672</v>
      </c>
      <c r="O13" s="3">
        <f>orig_data!G136</f>
        <v>8.2049999999999998E-2</v>
      </c>
    </row>
    <row r="14" spans="1:19" x14ac:dyDescent="0.25">
      <c r="A14" s="84"/>
      <c r="B14" s="1" t="s">
        <v>1</v>
      </c>
      <c r="C14" s="3" t="s">
        <v>25</v>
      </c>
      <c r="D14" s="18">
        <f>orig_data!E17</f>
        <v>778</v>
      </c>
      <c r="E14" s="18">
        <f>orig_data!G17</f>
        <v>6.0900000000000003E-2</v>
      </c>
      <c r="F14" s="3">
        <f>orig_data!E41</f>
        <v>3230</v>
      </c>
      <c r="G14" s="3">
        <f>orig_data!G41</f>
        <v>6.105E-2</v>
      </c>
      <c r="H14" s="3">
        <f>orig_data!E65</f>
        <v>1711</v>
      </c>
      <c r="I14" s="3">
        <f>orig_data!G65</f>
        <v>0.12870000000000001</v>
      </c>
      <c r="J14" s="3">
        <f>orig_data!E89</f>
        <v>973</v>
      </c>
      <c r="K14" s="3">
        <f>orig_data!G89</f>
        <v>0.10323</v>
      </c>
      <c r="L14" s="3">
        <f>orig_data!E113</f>
        <v>393</v>
      </c>
      <c r="M14" s="3">
        <f>orig_data!G113</f>
        <v>8.4750000000000006E-2</v>
      </c>
      <c r="N14" s="3">
        <f>orig_data!E137</f>
        <v>7085</v>
      </c>
      <c r="O14" s="3">
        <f>orig_data!G137</f>
        <v>7.553E-2</v>
      </c>
    </row>
    <row r="15" spans="1:19" x14ac:dyDescent="0.25">
      <c r="A15" s="84"/>
      <c r="B15" s="1" t="s">
        <v>1</v>
      </c>
      <c r="C15" s="3" t="s">
        <v>26</v>
      </c>
      <c r="D15" s="18">
        <f>orig_data!E18</f>
        <v>913</v>
      </c>
      <c r="E15" s="18">
        <f>orig_data!G18</f>
        <v>7.3099999999999998E-2</v>
      </c>
      <c r="F15" s="3">
        <f>orig_data!E42</f>
        <v>3441</v>
      </c>
      <c r="G15" s="3">
        <f>orig_data!G42</f>
        <v>6.2950000000000006E-2</v>
      </c>
      <c r="H15" s="3">
        <f>orig_data!E66</f>
        <v>1884</v>
      </c>
      <c r="I15" s="3">
        <f>orig_data!G66</f>
        <v>0.14174999999999999</v>
      </c>
      <c r="J15" s="3">
        <f>orig_data!E90</f>
        <v>1009</v>
      </c>
      <c r="K15" s="3">
        <f>orig_data!G90</f>
        <v>0.1066</v>
      </c>
      <c r="L15" s="3">
        <f>orig_data!E114</f>
        <v>413</v>
      </c>
      <c r="M15" s="3">
        <f>orig_data!G114</f>
        <v>8.7720000000000006E-2</v>
      </c>
      <c r="N15" s="3">
        <f>orig_data!E138</f>
        <v>7660</v>
      </c>
      <c r="O15" s="3">
        <f>orig_data!G138</f>
        <v>8.0549999999999997E-2</v>
      </c>
    </row>
    <row r="16" spans="1:19" x14ac:dyDescent="0.25">
      <c r="A16" s="84">
        <v>2014</v>
      </c>
      <c r="B16" s="1" t="s">
        <v>1</v>
      </c>
      <c r="C16" s="3" t="s">
        <v>23</v>
      </c>
      <c r="D16" s="18">
        <f>orig_data!E19</f>
        <v>891</v>
      </c>
      <c r="E16" s="18">
        <f>orig_data!G19</f>
        <v>7.1040000000000006E-2</v>
      </c>
      <c r="F16" s="3">
        <f>orig_data!E43</f>
        <v>3693</v>
      </c>
      <c r="G16" s="3">
        <f>orig_data!G43</f>
        <v>7.0029999999999995E-2</v>
      </c>
      <c r="H16" s="3">
        <f>orig_data!E67</f>
        <v>1767</v>
      </c>
      <c r="I16" s="3">
        <f>orig_data!G67</f>
        <v>0.1356</v>
      </c>
      <c r="J16" s="3">
        <f>orig_data!E91</f>
        <v>956</v>
      </c>
      <c r="K16" s="3">
        <f>orig_data!G91</f>
        <v>0.10176</v>
      </c>
      <c r="L16" s="3">
        <f>orig_data!E115</f>
        <v>423</v>
      </c>
      <c r="M16" s="3">
        <f>orig_data!G115</f>
        <v>9.1189999999999993E-2</v>
      </c>
      <c r="N16" s="3">
        <f>orig_data!E139</f>
        <v>7730</v>
      </c>
      <c r="O16" s="3">
        <f>orig_data!G139</f>
        <v>8.2949999999999996E-2</v>
      </c>
    </row>
    <row r="17" spans="1:15" x14ac:dyDescent="0.25">
      <c r="A17" s="84"/>
      <c r="B17" s="1" t="s">
        <v>1</v>
      </c>
      <c r="C17" s="3" t="s">
        <v>24</v>
      </c>
      <c r="D17" s="18">
        <f>orig_data!E20</f>
        <v>917</v>
      </c>
      <c r="E17" s="18">
        <f>orig_data!G20</f>
        <v>7.3200000000000001E-2</v>
      </c>
      <c r="F17" s="3">
        <f>orig_data!E44</f>
        <v>3840</v>
      </c>
      <c r="G17" s="3">
        <f>orig_data!G44</f>
        <v>7.2340000000000002E-2</v>
      </c>
      <c r="H17" s="3">
        <f>orig_data!E68</f>
        <v>1803</v>
      </c>
      <c r="I17" s="3">
        <f>orig_data!G68</f>
        <v>0.14116000000000001</v>
      </c>
      <c r="J17" s="3">
        <f>orig_data!E92</f>
        <v>1025</v>
      </c>
      <c r="K17" s="3">
        <f>orig_data!G92</f>
        <v>0.11003</v>
      </c>
      <c r="L17" s="3">
        <f>orig_data!E116</f>
        <v>429</v>
      </c>
      <c r="M17" s="3">
        <f>orig_data!G116</f>
        <v>9.6949999999999995E-2</v>
      </c>
      <c r="N17" s="3">
        <f>orig_data!E140</f>
        <v>8014</v>
      </c>
      <c r="O17" s="3">
        <f>orig_data!G140</f>
        <v>8.7040000000000006E-2</v>
      </c>
    </row>
    <row r="18" spans="1:15" x14ac:dyDescent="0.25">
      <c r="A18" s="84"/>
      <c r="B18" s="1" t="s">
        <v>1</v>
      </c>
      <c r="C18" s="3" t="s">
        <v>25</v>
      </c>
      <c r="D18" s="18">
        <f>orig_data!E21</f>
        <v>889</v>
      </c>
      <c r="E18" s="18">
        <f>orig_data!G21</f>
        <v>6.8529999999999994E-2</v>
      </c>
      <c r="F18" s="3">
        <f>orig_data!E45</f>
        <v>4071</v>
      </c>
      <c r="G18" s="3">
        <f>orig_data!G45</f>
        <v>7.535E-2</v>
      </c>
      <c r="H18" s="3">
        <f>orig_data!E69</f>
        <v>1889</v>
      </c>
      <c r="I18" s="3">
        <f>orig_data!G69</f>
        <v>0.14233000000000001</v>
      </c>
      <c r="J18" s="3">
        <f>orig_data!E93</f>
        <v>1014</v>
      </c>
      <c r="K18" s="3">
        <f>orig_data!G93</f>
        <v>0.11029</v>
      </c>
      <c r="L18" s="3">
        <f>orig_data!E117</f>
        <v>471</v>
      </c>
      <c r="M18" s="3">
        <f>orig_data!G117</f>
        <v>0.10271</v>
      </c>
      <c r="N18" s="3">
        <f>orig_data!E141</f>
        <v>8334</v>
      </c>
      <c r="O18" s="3">
        <f>orig_data!G141</f>
        <v>8.8270000000000001E-2</v>
      </c>
    </row>
    <row r="19" spans="1:15" x14ac:dyDescent="0.25">
      <c r="A19" s="84"/>
      <c r="B19" s="1" t="s">
        <v>1</v>
      </c>
      <c r="C19" s="3" t="s">
        <v>26</v>
      </c>
      <c r="D19" s="18">
        <f>orig_data!E22</f>
        <v>1154</v>
      </c>
      <c r="E19" s="18">
        <f>orig_data!G22</f>
        <v>8.4580000000000002E-2</v>
      </c>
      <c r="F19" s="3">
        <f>orig_data!E46</f>
        <v>4862</v>
      </c>
      <c r="G19" s="3">
        <f>orig_data!G46</f>
        <v>8.9910000000000004E-2</v>
      </c>
      <c r="H19" s="3">
        <f>orig_data!E70</f>
        <v>1939</v>
      </c>
      <c r="I19" s="3">
        <f>orig_data!G70</f>
        <v>0.14693000000000001</v>
      </c>
      <c r="J19" s="3">
        <f>orig_data!E94</f>
        <v>1186</v>
      </c>
      <c r="K19" s="3">
        <f>orig_data!G94</f>
        <v>0.12528</v>
      </c>
      <c r="L19" s="3">
        <f>orig_data!E118</f>
        <v>511</v>
      </c>
      <c r="M19" s="3">
        <f>orig_data!G118</f>
        <v>0.11176999999999999</v>
      </c>
      <c r="N19" s="3">
        <f>orig_data!E142</f>
        <v>9652</v>
      </c>
      <c r="O19" s="3">
        <f>orig_data!G142</f>
        <v>0.10124</v>
      </c>
    </row>
    <row r="20" spans="1:15" x14ac:dyDescent="0.25">
      <c r="A20" s="84">
        <v>2015</v>
      </c>
      <c r="B20" s="1" t="s">
        <v>1</v>
      </c>
      <c r="C20" s="3" t="s">
        <v>23</v>
      </c>
      <c r="D20" s="18">
        <f>orig_data!E23</f>
        <v>1227</v>
      </c>
      <c r="E20" s="18">
        <f>orig_data!G23</f>
        <v>9.5869999999999997E-2</v>
      </c>
      <c r="F20" s="3">
        <f>orig_data!E47</f>
        <v>5378</v>
      </c>
      <c r="G20" s="3">
        <f>orig_data!G47</f>
        <v>0.10174999999999999</v>
      </c>
      <c r="H20" s="3">
        <f>orig_data!E71</f>
        <v>2342</v>
      </c>
      <c r="I20" s="3">
        <f>orig_data!G71</f>
        <v>0.17873</v>
      </c>
      <c r="J20" s="3">
        <f>orig_data!E95</f>
        <v>1291</v>
      </c>
      <c r="K20" s="3">
        <f>orig_data!G95</f>
        <v>0.13844000000000001</v>
      </c>
      <c r="L20" s="3">
        <f>orig_data!E119</f>
        <v>629</v>
      </c>
      <c r="M20" s="3">
        <f>orig_data!G119</f>
        <v>0.15239</v>
      </c>
      <c r="N20" s="3">
        <f>orig_data!E143</f>
        <v>10867</v>
      </c>
      <c r="O20" s="3">
        <f>orig_data!G143</f>
        <v>0.11686000000000001</v>
      </c>
    </row>
    <row r="21" spans="1:15" x14ac:dyDescent="0.25">
      <c r="A21" s="84"/>
      <c r="B21" s="1" t="s">
        <v>1</v>
      </c>
      <c r="C21" s="3" t="s">
        <v>24</v>
      </c>
      <c r="D21" s="18">
        <f>orig_data!E24</f>
        <v>1087</v>
      </c>
      <c r="E21" s="18">
        <f>orig_data!G24</f>
        <v>8.0420000000000005E-2</v>
      </c>
      <c r="F21" s="3">
        <f>orig_data!E48</f>
        <v>4762</v>
      </c>
      <c r="G21" s="3">
        <f>orig_data!G48</f>
        <v>9.11E-2</v>
      </c>
      <c r="H21" s="3">
        <f>orig_data!E72</f>
        <v>1989</v>
      </c>
      <c r="I21" s="3">
        <f>orig_data!G72</f>
        <v>0.15945999999999999</v>
      </c>
      <c r="J21" s="3">
        <f>orig_data!E96</f>
        <v>1184</v>
      </c>
      <c r="K21" s="3">
        <f>orig_data!G96</f>
        <v>0.13023999999999999</v>
      </c>
      <c r="L21" s="3">
        <f>orig_data!E120</f>
        <v>548</v>
      </c>
      <c r="M21" s="3">
        <f>orig_data!G120</f>
        <v>0.11598</v>
      </c>
      <c r="N21" s="3">
        <f>orig_data!E144</f>
        <v>9570</v>
      </c>
      <c r="O21" s="3">
        <f>orig_data!G144</f>
        <v>0.10442</v>
      </c>
    </row>
    <row r="22" spans="1:15" x14ac:dyDescent="0.25">
      <c r="A22" s="84"/>
      <c r="B22" s="1" t="s">
        <v>1</v>
      </c>
      <c r="C22" s="3" t="s">
        <v>25</v>
      </c>
      <c r="D22" s="18">
        <f>orig_data!E25</f>
        <v>877</v>
      </c>
      <c r="E22" s="18">
        <f>orig_data!G25</f>
        <v>6.7169999999999994E-2</v>
      </c>
      <c r="F22" s="3">
        <f>orig_data!E49</f>
        <v>4384</v>
      </c>
      <c r="G22" s="3">
        <f>orig_data!G49</f>
        <v>8.276E-2</v>
      </c>
      <c r="H22" s="3">
        <f>orig_data!E73</f>
        <v>1741</v>
      </c>
      <c r="I22" s="3">
        <f>orig_data!G73</f>
        <v>0.13619999999999999</v>
      </c>
      <c r="J22" s="3">
        <f>orig_data!E97</f>
        <v>1055</v>
      </c>
      <c r="K22" s="3">
        <f>orig_data!G97</f>
        <v>0.11484999999999999</v>
      </c>
      <c r="L22" s="3">
        <f>orig_data!E121</f>
        <v>564</v>
      </c>
      <c r="M22" s="3">
        <f>orig_data!G121</f>
        <v>0.12465</v>
      </c>
      <c r="N22" s="3">
        <f>orig_data!E145</f>
        <v>8621</v>
      </c>
      <c r="O22" s="3">
        <f>orig_data!G145</f>
        <v>9.3090000000000006E-2</v>
      </c>
    </row>
    <row r="23" spans="1:15" x14ac:dyDescent="0.25">
      <c r="A23" s="84"/>
      <c r="B23" s="1" t="s">
        <v>1</v>
      </c>
      <c r="C23" s="3" t="s">
        <v>26</v>
      </c>
      <c r="D23" s="18">
        <f>orig_data!E26</f>
        <v>1059</v>
      </c>
      <c r="E23" s="18">
        <f>orig_data!G26</f>
        <v>7.8729999999999994E-2</v>
      </c>
      <c r="F23" s="3">
        <f>orig_data!E50</f>
        <v>5162</v>
      </c>
      <c r="G23" s="3">
        <f>orig_data!G50</f>
        <v>9.6210000000000004E-2</v>
      </c>
      <c r="H23" s="3">
        <f>orig_data!E74</f>
        <v>1943</v>
      </c>
      <c r="I23" s="3">
        <f>orig_data!G74</f>
        <v>0.14673</v>
      </c>
      <c r="J23" s="3">
        <f>orig_data!E98</f>
        <v>1249</v>
      </c>
      <c r="K23" s="3">
        <f>orig_data!G98</f>
        <v>0.13164000000000001</v>
      </c>
      <c r="L23" s="3">
        <f>orig_data!E122</f>
        <v>599</v>
      </c>
      <c r="M23" s="3">
        <f>orig_data!G122</f>
        <v>0.12121</v>
      </c>
      <c r="N23" s="3">
        <f>orig_data!E146</f>
        <v>10012</v>
      </c>
      <c r="O23" s="3">
        <f>orig_data!G146</f>
        <v>0.10509</v>
      </c>
    </row>
    <row r="24" spans="1:15" x14ac:dyDescent="0.25">
      <c r="A24" s="84">
        <v>2016</v>
      </c>
      <c r="B24" s="3" t="s">
        <v>27</v>
      </c>
      <c r="C24" s="3" t="s">
        <v>23</v>
      </c>
      <c r="D24" s="18">
        <f>orig_data!E27</f>
        <v>1231</v>
      </c>
      <c r="E24" s="18">
        <f>orig_data!G27</f>
        <v>9.2480000000000007E-2</v>
      </c>
      <c r="F24" s="3">
        <f>orig_data!E51</f>
        <v>5753</v>
      </c>
      <c r="G24" s="3">
        <f>orig_data!G51</f>
        <v>0.1061</v>
      </c>
      <c r="H24" s="3">
        <f>orig_data!E75</f>
        <v>2283</v>
      </c>
      <c r="I24" s="3">
        <f>orig_data!G75</f>
        <v>0.17562</v>
      </c>
      <c r="J24" s="3">
        <f>orig_data!E99</f>
        <v>1386</v>
      </c>
      <c r="K24" s="3">
        <f>orig_data!G99</f>
        <v>0.14943999999999999</v>
      </c>
      <c r="L24" s="3">
        <f>orig_data!E123</f>
        <v>671</v>
      </c>
      <c r="M24" s="3">
        <f>orig_data!G123</f>
        <v>0.14543</v>
      </c>
      <c r="N24" s="3">
        <f>orig_data!E147</f>
        <v>11324</v>
      </c>
      <c r="O24" s="3">
        <f>orig_data!G147</f>
        <v>0.11971999999999999</v>
      </c>
    </row>
    <row r="25" spans="1:15" x14ac:dyDescent="0.25">
      <c r="A25" s="84"/>
      <c r="B25" s="3" t="s">
        <v>1</v>
      </c>
      <c r="C25" s="3" t="s">
        <v>24</v>
      </c>
      <c r="D25" s="18">
        <f>orig_data!E28</f>
        <v>1107</v>
      </c>
      <c r="E25" s="18">
        <f>orig_data!G28</f>
        <v>8.2269999999999996E-2</v>
      </c>
      <c r="F25" s="3">
        <f>orig_data!E52</f>
        <v>5213</v>
      </c>
      <c r="G25" s="3">
        <f>orig_data!G52</f>
        <v>9.7250000000000003E-2</v>
      </c>
      <c r="H25" s="3">
        <f>orig_data!E76</f>
        <v>2031</v>
      </c>
      <c r="I25" s="3">
        <f>orig_data!G76</f>
        <v>0.15831000000000001</v>
      </c>
      <c r="J25" s="3">
        <f>orig_data!E100</f>
        <v>1194</v>
      </c>
      <c r="K25" s="3">
        <f>orig_data!G100</f>
        <v>0.12909000000000001</v>
      </c>
      <c r="L25" s="3">
        <f>orig_data!E124</f>
        <v>701</v>
      </c>
      <c r="M25" s="3">
        <f>orig_data!G124</f>
        <v>0.15601000000000001</v>
      </c>
      <c r="N25" s="3">
        <f>orig_data!E148</f>
        <v>10246</v>
      </c>
      <c r="O25" s="3">
        <f>orig_data!G148</f>
        <v>0.10922999999999999</v>
      </c>
    </row>
    <row r="26" spans="1:15" x14ac:dyDescent="0.25">
      <c r="A26" s="84"/>
      <c r="B26" s="3" t="s">
        <v>1</v>
      </c>
      <c r="C26" s="3" t="s">
        <v>25</v>
      </c>
      <c r="D26" s="18">
        <f>orig_data!E29</f>
        <v>1113</v>
      </c>
      <c r="E26" s="18">
        <f>orig_data!G29</f>
        <v>8.3809999999999996E-2</v>
      </c>
      <c r="F26" s="3">
        <f>orig_data!E53</f>
        <v>4996</v>
      </c>
      <c r="G26" s="3">
        <f>orig_data!G53</f>
        <v>9.1859999999999997E-2</v>
      </c>
      <c r="H26" s="3">
        <f>orig_data!E77</f>
        <v>1812</v>
      </c>
      <c r="I26" s="3">
        <f>orig_data!G77</f>
        <v>0.1394</v>
      </c>
      <c r="J26" s="3">
        <f>orig_data!E101</f>
        <v>1027</v>
      </c>
      <c r="K26" s="3">
        <f>orig_data!G101</f>
        <v>0.10947999999999999</v>
      </c>
      <c r="L26" s="3">
        <f>orig_data!E125</f>
        <v>688</v>
      </c>
      <c r="M26" s="3">
        <f>orig_data!G125</f>
        <v>0.14810000000000001</v>
      </c>
      <c r="N26" s="3">
        <f>orig_data!E149</f>
        <v>9636</v>
      </c>
      <c r="O26" s="3">
        <f>orig_data!G149</f>
        <v>0.10117</v>
      </c>
    </row>
    <row r="27" spans="1:15" x14ac:dyDescent="0.25">
      <c r="A27" s="84"/>
      <c r="B27" s="3" t="s">
        <v>1</v>
      </c>
      <c r="C27" s="3" t="s">
        <v>26</v>
      </c>
      <c r="D27" s="18">
        <f>orig_data!E30</f>
        <v>1243</v>
      </c>
      <c r="E27" s="18">
        <f>orig_data!G30</f>
        <v>9.1130000000000003E-2</v>
      </c>
      <c r="F27" s="3">
        <f>orig_data!E54</f>
        <v>6421</v>
      </c>
      <c r="G27" s="3">
        <f>orig_data!G54</f>
        <v>0.11534999999999999</v>
      </c>
      <c r="H27" s="3">
        <f>orig_data!E78</f>
        <v>2169</v>
      </c>
      <c r="I27" s="3">
        <f>orig_data!G78</f>
        <v>0.16700999999999999</v>
      </c>
      <c r="J27" s="3">
        <f>orig_data!E102</f>
        <v>1266</v>
      </c>
      <c r="K27" s="3">
        <f>orig_data!G102</f>
        <v>0.13635</v>
      </c>
      <c r="L27" s="3">
        <f>orig_data!E126</f>
        <v>658</v>
      </c>
      <c r="M27" s="3">
        <f>orig_data!G126</f>
        <v>0.13819000000000001</v>
      </c>
      <c r="N27" s="3">
        <f>orig_data!E150</f>
        <v>11757</v>
      </c>
      <c r="O27" s="3">
        <f>orig_data!G150</f>
        <v>0.12218</v>
      </c>
    </row>
    <row r="28" spans="1:15" x14ac:dyDescent="0.25">
      <c r="A28" s="82" t="s">
        <v>54</v>
      </c>
      <c r="B28" s="53"/>
      <c r="C28" s="53" t="s">
        <v>23</v>
      </c>
      <c r="D28" s="53" t="str">
        <f>orig_data!U27</f>
        <v>t</v>
      </c>
      <c r="E28" s="54"/>
      <c r="F28" s="53" t="str">
        <f>orig_data!U51</f>
        <v>t</v>
      </c>
      <c r="G28" s="54"/>
      <c r="H28" s="53" t="str">
        <f>orig_data!U75</f>
        <v>t</v>
      </c>
      <c r="I28" s="54"/>
      <c r="J28" s="53" t="str">
        <f>orig_data!U99</f>
        <v>t</v>
      </c>
      <c r="K28" s="54"/>
      <c r="L28" s="53" t="str">
        <f>orig_data!U123</f>
        <v>t</v>
      </c>
      <c r="M28" s="53"/>
      <c r="N28" s="53" t="str">
        <f>orig_data!U147</f>
        <v>t</v>
      </c>
      <c r="O28" s="53"/>
    </row>
    <row r="29" spans="1:15" x14ac:dyDescent="0.25">
      <c r="A29" s="82"/>
      <c r="B29" s="53"/>
      <c r="C29" s="53" t="s">
        <v>24</v>
      </c>
      <c r="D29" s="53" t="str">
        <f>orig_data!U28</f>
        <v>t</v>
      </c>
      <c r="E29" s="54"/>
      <c r="F29" s="53" t="str">
        <f>orig_data!U52</f>
        <v>t</v>
      </c>
      <c r="G29" s="54"/>
      <c r="H29" s="53" t="str">
        <f>orig_data!U76</f>
        <v>t</v>
      </c>
      <c r="I29" s="54"/>
      <c r="J29" s="53" t="str">
        <f>orig_data!U100</f>
        <v>t</v>
      </c>
      <c r="K29" s="54"/>
      <c r="L29" s="53" t="str">
        <f>orig_data!U124</f>
        <v>t</v>
      </c>
      <c r="M29" s="53"/>
      <c r="N29" s="53" t="str">
        <f>orig_data!U148</f>
        <v>t</v>
      </c>
      <c r="O29" s="53"/>
    </row>
    <row r="30" spans="1:15" x14ac:dyDescent="0.25">
      <c r="A30" s="82"/>
      <c r="B30" s="53"/>
      <c r="C30" s="53" t="s">
        <v>25</v>
      </c>
      <c r="D30" s="53" t="str">
        <f>orig_data!U29</f>
        <v>t</v>
      </c>
      <c r="E30" s="54"/>
      <c r="F30" s="53" t="str">
        <f>orig_data!U53</f>
        <v>t</v>
      </c>
      <c r="G30" s="54"/>
      <c r="H30" s="53" t="str">
        <f>orig_data!U77</f>
        <v>t</v>
      </c>
      <c r="I30" s="54"/>
      <c r="J30" s="53">
        <f>orig_data!U101</f>
        <v>0</v>
      </c>
      <c r="K30" s="54"/>
      <c r="L30" s="53" t="str">
        <f>orig_data!U125</f>
        <v>t</v>
      </c>
      <c r="M30" s="53"/>
      <c r="N30" s="53" t="str">
        <f>orig_data!U149</f>
        <v>t</v>
      </c>
      <c r="O30" s="53"/>
    </row>
    <row r="31" spans="1:15" x14ac:dyDescent="0.25">
      <c r="A31" s="82"/>
      <c r="B31" s="53"/>
      <c r="C31" s="53" t="s">
        <v>26</v>
      </c>
      <c r="D31" s="53" t="str">
        <f>orig_data!U30</f>
        <v>t</v>
      </c>
      <c r="E31" s="54"/>
      <c r="F31" s="53" t="str">
        <f>orig_data!U54</f>
        <v>t</v>
      </c>
      <c r="G31" s="54"/>
      <c r="H31" s="53" t="str">
        <f>orig_data!U78</f>
        <v>t</v>
      </c>
      <c r="I31" s="54"/>
      <c r="J31" s="53" t="str">
        <f>orig_data!U102</f>
        <v>t</v>
      </c>
      <c r="K31" s="54"/>
      <c r="L31" s="53" t="str">
        <f>orig_data!U126</f>
        <v>t</v>
      </c>
      <c r="M31" s="53"/>
      <c r="N31" s="53" t="str">
        <f>orig_data!U150</f>
        <v>t</v>
      </c>
      <c r="O31" s="53"/>
    </row>
    <row r="32" spans="1:15" x14ac:dyDescent="0.25">
      <c r="A32" s="83" t="s">
        <v>55</v>
      </c>
      <c r="B32" s="53"/>
      <c r="C32" s="53" t="s">
        <v>23</v>
      </c>
      <c r="D32" s="53" t="str">
        <f>IF(D28="t","1","")</f>
        <v>1</v>
      </c>
      <c r="E32" s="54"/>
      <c r="F32" s="53" t="str">
        <f t="shared" ref="F32:N32" si="0">IF(F28="t","1","")</f>
        <v>1</v>
      </c>
      <c r="G32" s="54"/>
      <c r="H32" s="53" t="str">
        <f t="shared" si="0"/>
        <v>1</v>
      </c>
      <c r="I32" s="54"/>
      <c r="J32" s="53" t="str">
        <f t="shared" si="0"/>
        <v>1</v>
      </c>
      <c r="K32" s="54"/>
      <c r="L32" s="53" t="str">
        <f t="shared" si="0"/>
        <v>1</v>
      </c>
      <c r="M32" s="53"/>
      <c r="N32" s="53" t="str">
        <f t="shared" si="0"/>
        <v>1</v>
      </c>
      <c r="O32" s="53"/>
    </row>
    <row r="33" spans="1:15" x14ac:dyDescent="0.25">
      <c r="A33" s="83"/>
      <c r="B33" s="53"/>
      <c r="C33" s="53" t="s">
        <v>24</v>
      </c>
      <c r="D33" s="53" t="str">
        <f>IF(D29="t","2","")</f>
        <v>2</v>
      </c>
      <c r="E33" s="54"/>
      <c r="F33" s="53" t="str">
        <f t="shared" ref="F33:N33" si="1">IF(F29="t","2","")</f>
        <v>2</v>
      </c>
      <c r="G33" s="54"/>
      <c r="H33" s="53" t="str">
        <f t="shared" si="1"/>
        <v>2</v>
      </c>
      <c r="I33" s="54"/>
      <c r="J33" s="53" t="str">
        <f t="shared" si="1"/>
        <v>2</v>
      </c>
      <c r="K33" s="54"/>
      <c r="L33" s="53" t="str">
        <f t="shared" si="1"/>
        <v>2</v>
      </c>
      <c r="M33" s="53"/>
      <c r="N33" s="53" t="str">
        <f t="shared" si="1"/>
        <v>2</v>
      </c>
      <c r="O33" s="53"/>
    </row>
    <row r="34" spans="1:15" x14ac:dyDescent="0.25">
      <c r="A34" s="83"/>
      <c r="B34" s="53"/>
      <c r="C34" s="53" t="s">
        <v>25</v>
      </c>
      <c r="D34" s="53" t="str">
        <f>IF(D30="t","3","")</f>
        <v>3</v>
      </c>
      <c r="E34" s="54"/>
      <c r="F34" s="53" t="str">
        <f t="shared" ref="F34:N34" si="2">IF(F30="t","3","")</f>
        <v>3</v>
      </c>
      <c r="G34" s="54"/>
      <c r="H34" s="53" t="str">
        <f t="shared" si="2"/>
        <v>3</v>
      </c>
      <c r="I34" s="54"/>
      <c r="J34" s="53" t="str">
        <f t="shared" si="2"/>
        <v/>
      </c>
      <c r="K34" s="54"/>
      <c r="L34" s="53" t="str">
        <f t="shared" si="2"/>
        <v>3</v>
      </c>
      <c r="M34" s="53"/>
      <c r="N34" s="53" t="str">
        <f t="shared" si="2"/>
        <v>3</v>
      </c>
      <c r="O34" s="53"/>
    </row>
    <row r="35" spans="1:15" x14ac:dyDescent="0.25">
      <c r="A35" s="83"/>
      <c r="B35" s="53"/>
      <c r="C35" s="53" t="s">
        <v>26</v>
      </c>
      <c r="D35" s="53" t="str">
        <f>IF(D31="t","4","")</f>
        <v>4</v>
      </c>
      <c r="E35" s="54"/>
      <c r="F35" s="53" t="str">
        <f t="shared" ref="F35:N35" si="3">IF(F31="t","4","")</f>
        <v>4</v>
      </c>
      <c r="G35" s="54"/>
      <c r="H35" s="53" t="str">
        <f t="shared" si="3"/>
        <v>4</v>
      </c>
      <c r="I35" s="54"/>
      <c r="J35" s="53" t="str">
        <f t="shared" si="3"/>
        <v>4</v>
      </c>
      <c r="K35" s="54"/>
      <c r="L35" s="53" t="str">
        <f t="shared" si="3"/>
        <v>4</v>
      </c>
      <c r="M35" s="53"/>
      <c r="N35" s="53" t="str">
        <f t="shared" si="3"/>
        <v>4</v>
      </c>
      <c r="O35" s="53"/>
    </row>
    <row r="36" spans="1:15" ht="24" x14ac:dyDescent="0.25">
      <c r="A36" s="55" t="s">
        <v>56</v>
      </c>
      <c r="B36" s="53"/>
      <c r="C36" s="53"/>
      <c r="D36" s="56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54"/>
      <c r="F36" s="56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54"/>
      <c r="H36" s="56" t="str">
        <f>IF(AND(H28=0,H29=0,H30=0,H31=0),"",IF(AND(H28="t",H29="t",H30="t",H31="t"),"(Q1-4)",IF(AND(H28="t",H29="t",H30="t"),"(Q1-3)",IF(AND(H29="t",H30="t",H31="t"),"(Q2-4)",CONCATENATE("(Q",H32,",",H33,",",H34,",",H35,")")))))</f>
        <v>(Q1-4)</v>
      </c>
      <c r="I36" s="54"/>
      <c r="J36" s="56" t="str">
        <f>IF(AND(J28=0,J29=0,J30=0,J31=0),"",IF(AND(J28="t",J29="t",J30="t",J31="t"),"(Q1-4)",IF(AND(J28="t",J29="t",J30="t"),"(Q1-3)",IF(AND(J29="t",J30="t",J31="t"),"(Q2-4)",CONCATENATE("(Q",J32,",",J33,",",J34,",",J35,")")))))</f>
        <v>(Q1,2,,4)</v>
      </c>
      <c r="K36" s="54"/>
      <c r="L36" s="56" t="str">
        <f>IF(AND(L28=0,L29=0,L30=0,L31=0),"",IF(AND(L28="t",L29="t",L30="t",L31="t"),"(Q1-4)",IF(AND(L28="t",L29="t",L30="t"),"(Q1-3)",IF(AND(L29="t",L30="t",L31="t"),"(Q2-4)",CONCATENATE("(Q",L32,",",L33,",",L34,",",L35,")")))))</f>
        <v>(Q1-4)</v>
      </c>
      <c r="M36" s="53"/>
      <c r="N36" s="56" t="str">
        <f>IF(AND(N28=0,N29=0,N30=0,N31=0),"",IF(AND(N28="t",N29="t",N30="t",N31="t"),"(Q1-4)",IF(AND(N28="t",N29="t",N30="t"),"(Q1-3)",IF(AND(N29="t",N30="t",N31="t"),"(Q2-4)",CONCATENATE("(Q",N32,",",N33,",",N34,",",N35,")")))))</f>
        <v>(Q1-4)</v>
      </c>
      <c r="O36" s="53"/>
    </row>
    <row r="37" spans="1:15" ht="24" x14ac:dyDescent="0.25">
      <c r="A37" s="55" t="s">
        <v>57</v>
      </c>
      <c r="B37" s="53"/>
      <c r="C37" s="53"/>
      <c r="D37" s="53" t="str">
        <f>SUBSTITUTE(SUBSTITUTE(SUBSTITUTE(SUBSTITUTE(SUBSTITUTE(SUBSTITUTE(SUBSTITUTE(D36,"(Q,,","(Q"),"(Q,","(Q"),",,)",")"),"(,","("),",)",")"),",,,",","),",,",",")</f>
        <v>(Q1-4)</v>
      </c>
      <c r="E37" s="54"/>
      <c r="F37" s="53" t="str">
        <f>SUBSTITUTE(SUBSTITUTE(SUBSTITUTE(SUBSTITUTE(SUBSTITUTE(SUBSTITUTE(SUBSTITUTE(F36,"(Q,,","(Q"),"(Q,","(Q"),",,)",")"),"(,","("),",)",")"),",,,",","),",,",",")</f>
        <v>(Q1-4)</v>
      </c>
      <c r="G37" s="54"/>
      <c r="H37" s="53" t="str">
        <f>SUBSTITUTE(SUBSTITUTE(SUBSTITUTE(SUBSTITUTE(SUBSTITUTE(SUBSTITUTE(SUBSTITUTE(H36,"(Q,,","(Q"),"(Q,","(Q"),",,)",")"),"(,","("),",)",")"),",,,",","),",,",",")</f>
        <v>(Q1-4)</v>
      </c>
      <c r="I37" s="54"/>
      <c r="J37" s="53" t="str">
        <f>SUBSTITUTE(SUBSTITUTE(SUBSTITUTE(SUBSTITUTE(SUBSTITUTE(SUBSTITUTE(SUBSTITUTE(J36,"(Q,,","(Q"),"(Q,","(Q"),",,)",")"),"(,","("),",)",")"),",,,",","),",,",",")</f>
        <v>(Q1,2,4)</v>
      </c>
      <c r="K37" s="54"/>
      <c r="L37" s="53" t="str">
        <f>SUBSTITUTE(SUBSTITUTE(SUBSTITUTE(SUBSTITUTE(SUBSTITUTE(SUBSTITUTE(SUBSTITUTE(L36,"(Q,,","(Q"),"(Q,","(Q"),",,)",")"),"(,","("),",)",")"),",,,",","),",,",",")</f>
        <v>(Q1-4)</v>
      </c>
      <c r="M37" s="53"/>
      <c r="N37" s="53" t="str">
        <f>SUBSTITUTE(SUBSTITUTE(SUBSTITUTE(SUBSTITUTE(SUBSTITUTE(SUBSTITUTE(SUBSTITUTE(N36,"(Q,,","(Q"),"(Q,","(Q"),",,)",")"),"(,","("),",)",")"),",,,",","),",,",",")</f>
        <v>(Q1-4)</v>
      </c>
      <c r="O37" s="53"/>
    </row>
    <row r="38" spans="1:15" x14ac:dyDescent="0.25">
      <c r="A38" s="57" t="s">
        <v>58</v>
      </c>
      <c r="B38" s="53"/>
      <c r="C38" s="53"/>
      <c r="D38" s="53" t="str">
        <f>CONCATENATE(D3," ",D37)</f>
        <v>Southern Health-Santé Sud (Q1-4)</v>
      </c>
      <c r="E38" s="54"/>
      <c r="F38" s="53" t="str">
        <f>CONCATENATE(F3," ",F37)</f>
        <v>Winnipeg RHA (Q1-4)</v>
      </c>
      <c r="G38" s="54"/>
      <c r="H38" s="53" t="str">
        <f>CONCATENATE(H3," ",H37)</f>
        <v>Prairie Mountain Health (Q1-4)</v>
      </c>
      <c r="I38" s="54"/>
      <c r="J38" s="53" t="str">
        <f>CONCATENATE(J3," ",J37)</f>
        <v>Interlake-Eastern RHA (Q1,2,4)</v>
      </c>
      <c r="K38" s="54"/>
      <c r="L38" s="53" t="str">
        <f>CONCATENATE(L3," ",L37)</f>
        <v>Northern Health Region (Q1-4)</v>
      </c>
      <c r="M38" s="53"/>
      <c r="N38" s="53" t="str">
        <f>CONCATENATE(N3," ",N37)</f>
        <v>Manitoba (Q1-4)</v>
      </c>
      <c r="O38" s="5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A130" zoomScale="85" zoomScaleNormal="85" workbookViewId="0">
      <selection activeCell="U147" sqref="U147"/>
    </sheetView>
  </sheetViews>
  <sheetFormatPr defaultRowHeight="15" x14ac:dyDescent="0.25"/>
  <cols>
    <col min="1" max="1" width="9.140625" style="42"/>
    <col min="2" max="2" width="22.85546875" style="42" customWidth="1"/>
    <col min="3" max="3" width="5.7109375" style="42" customWidth="1"/>
    <col min="4" max="4" width="6" style="42" customWidth="1"/>
    <col min="5" max="5" width="9.140625" style="45"/>
    <col min="6" max="6" width="9.140625" style="42"/>
    <col min="7" max="7" width="9.7109375" style="45" customWidth="1"/>
    <col min="8" max="9" width="9.7109375" style="42" customWidth="1"/>
    <col min="10" max="10" width="8.5703125" style="42" customWidth="1"/>
    <col min="11" max="11" width="8.7109375" style="42" customWidth="1"/>
    <col min="12" max="12" width="8.85546875" style="42" customWidth="1"/>
    <col min="13" max="13" width="9.85546875" style="42" customWidth="1"/>
    <col min="14" max="14" width="8.28515625" style="45" customWidth="1"/>
    <col min="15" max="15" width="12" style="42" customWidth="1"/>
    <col min="16" max="16" width="9.140625" style="42"/>
    <col min="17" max="17" width="8.42578125" style="42" bestFit="1" customWidth="1"/>
    <col min="18" max="18" width="8.85546875" style="42" customWidth="1"/>
    <col min="19" max="20" width="9.140625" style="42"/>
    <col min="21" max="21" width="9.140625" style="45"/>
    <col min="22" max="16384" width="9.140625" style="42"/>
  </cols>
  <sheetData>
    <row r="1" spans="1:21" s="3" customFormat="1" x14ac:dyDescent="0.25">
      <c r="A1" s="3" t="s">
        <v>32</v>
      </c>
      <c r="B1" s="12">
        <v>43949</v>
      </c>
      <c r="U1" s="52"/>
    </row>
    <row r="2" spans="1:21" s="3" customFormat="1" x14ac:dyDescent="0.25">
      <c r="A2" s="3" t="s">
        <v>33</v>
      </c>
      <c r="B2" s="13" t="s">
        <v>51</v>
      </c>
      <c r="U2" s="52"/>
    </row>
    <row r="3" spans="1:21" s="3" customFormat="1" x14ac:dyDescent="0.25">
      <c r="U3" s="52"/>
    </row>
    <row r="4" spans="1:21" x14ac:dyDescent="0.25">
      <c r="A4" s="42" t="s">
        <v>52</v>
      </c>
      <c r="B4" s="19"/>
      <c r="C4" s="43"/>
      <c r="D4" s="43"/>
      <c r="E4" s="44"/>
      <c r="F4" s="43"/>
      <c r="G4" s="44"/>
      <c r="H4" s="43"/>
      <c r="I4" s="43"/>
      <c r="J4" s="43"/>
      <c r="K4" s="43"/>
      <c r="L4" s="43"/>
      <c r="M4" s="43"/>
      <c r="N4" s="44"/>
    </row>
    <row r="5" spans="1:21" x14ac:dyDescent="0.25">
      <c r="B5" s="19"/>
      <c r="C5" s="43"/>
      <c r="D5" s="43"/>
      <c r="E5" s="44"/>
      <c r="F5" s="43"/>
      <c r="G5" s="44"/>
      <c r="H5" s="43"/>
      <c r="I5" s="43"/>
      <c r="J5" s="43"/>
      <c r="K5" s="43"/>
      <c r="L5" s="43"/>
      <c r="M5" s="43"/>
      <c r="N5" s="44"/>
    </row>
    <row r="6" spans="1:21" x14ac:dyDescent="0.25">
      <c r="A6" s="42" t="s">
        <v>37</v>
      </c>
      <c r="B6" s="19" t="s">
        <v>39</v>
      </c>
      <c r="C6" s="43" t="s">
        <v>7</v>
      </c>
      <c r="D6" s="43" t="s">
        <v>40</v>
      </c>
      <c r="E6" s="44" t="s">
        <v>8</v>
      </c>
      <c r="F6" s="43" t="s">
        <v>0</v>
      </c>
      <c r="G6" s="44" t="s">
        <v>9</v>
      </c>
      <c r="H6" s="43" t="s">
        <v>10</v>
      </c>
      <c r="I6" s="43" t="s">
        <v>11</v>
      </c>
      <c r="J6" s="43" t="s">
        <v>12</v>
      </c>
      <c r="K6" s="43" t="s">
        <v>13</v>
      </c>
      <c r="L6" s="43" t="s">
        <v>14</v>
      </c>
      <c r="M6" s="43" t="s">
        <v>15</v>
      </c>
      <c r="N6" s="44" t="s">
        <v>16</v>
      </c>
      <c r="O6" s="42" t="s">
        <v>34</v>
      </c>
      <c r="P6" s="42" t="s">
        <v>38</v>
      </c>
      <c r="Q6" s="42" t="s">
        <v>45</v>
      </c>
      <c r="R6" s="42" t="s">
        <v>46</v>
      </c>
      <c r="S6" s="42" t="s">
        <v>47</v>
      </c>
      <c r="T6" s="42" t="s">
        <v>48</v>
      </c>
      <c r="U6" s="45" t="s">
        <v>49</v>
      </c>
    </row>
    <row r="7" spans="1:21" x14ac:dyDescent="0.25">
      <c r="A7" s="42" t="s">
        <v>41</v>
      </c>
      <c r="B7" s="19" t="s">
        <v>42</v>
      </c>
      <c r="C7" s="43" t="s">
        <v>19</v>
      </c>
      <c r="D7" s="43">
        <v>20111</v>
      </c>
      <c r="E7" s="44">
        <v>719</v>
      </c>
      <c r="F7" s="43">
        <v>136318</v>
      </c>
      <c r="G7" s="44">
        <v>6.1620000000000001E-2</v>
      </c>
      <c r="H7" s="43">
        <v>5.0090000000000003E-2</v>
      </c>
      <c r="I7" s="43">
        <v>7.5800000000000006E-2</v>
      </c>
      <c r="J7" s="43">
        <v>0.98480000000000001</v>
      </c>
      <c r="K7" s="43">
        <v>0.80059999999999998</v>
      </c>
      <c r="L7" s="43">
        <v>1.2115</v>
      </c>
      <c r="M7" s="43">
        <v>0.88509599999999999</v>
      </c>
      <c r="N7" s="44"/>
      <c r="O7" s="42">
        <v>90</v>
      </c>
      <c r="Q7" s="42" t="s">
        <v>30</v>
      </c>
      <c r="R7" s="42" t="s">
        <v>30</v>
      </c>
      <c r="S7" s="42" t="s">
        <v>30</v>
      </c>
      <c r="T7" s="42" t="s">
        <v>30</v>
      </c>
    </row>
    <row r="8" spans="1:21" x14ac:dyDescent="0.25">
      <c r="A8" s="42" t="s">
        <v>41</v>
      </c>
      <c r="B8" s="19" t="s">
        <v>42</v>
      </c>
      <c r="C8" s="43" t="s">
        <v>19</v>
      </c>
      <c r="D8" s="43">
        <v>20112</v>
      </c>
      <c r="E8" s="44">
        <v>676</v>
      </c>
      <c r="F8" s="43">
        <v>137594</v>
      </c>
      <c r="G8" s="44">
        <v>5.3370000000000001E-2</v>
      </c>
      <c r="H8" s="43">
        <v>4.3360000000000003E-2</v>
      </c>
      <c r="I8" s="43">
        <v>6.5699999999999995E-2</v>
      </c>
      <c r="J8" s="43">
        <v>0.86939999999999995</v>
      </c>
      <c r="K8" s="43">
        <v>0.70630000000000004</v>
      </c>
      <c r="L8" s="43">
        <v>1.0702</v>
      </c>
      <c r="M8" s="43">
        <v>0.18678600000000001</v>
      </c>
      <c r="N8" s="44"/>
      <c r="O8" s="42">
        <v>91</v>
      </c>
      <c r="Q8" s="42" t="s">
        <v>30</v>
      </c>
      <c r="R8" s="42" t="s">
        <v>30</v>
      </c>
      <c r="S8" s="42" t="s">
        <v>30</v>
      </c>
      <c r="T8" s="42" t="s">
        <v>30</v>
      </c>
    </row>
    <row r="9" spans="1:21" x14ac:dyDescent="0.25">
      <c r="A9" s="42" t="s">
        <v>41</v>
      </c>
      <c r="B9" s="19" t="s">
        <v>42</v>
      </c>
      <c r="C9" s="43" t="s">
        <v>19</v>
      </c>
      <c r="D9" s="43">
        <v>20113</v>
      </c>
      <c r="E9" s="44">
        <v>615</v>
      </c>
      <c r="F9" s="43">
        <v>137580</v>
      </c>
      <c r="G9" s="44">
        <v>5.1209999999999999E-2</v>
      </c>
      <c r="H9" s="43">
        <v>4.1509999999999998E-2</v>
      </c>
      <c r="I9" s="43">
        <v>6.3170000000000004E-2</v>
      </c>
      <c r="J9" s="43">
        <v>0.85289999999999999</v>
      </c>
      <c r="K9" s="43">
        <v>0.69140000000000001</v>
      </c>
      <c r="L9" s="43">
        <v>1.0522</v>
      </c>
      <c r="M9" s="43">
        <v>0.137599</v>
      </c>
      <c r="N9" s="44"/>
      <c r="O9" s="42">
        <v>92</v>
      </c>
      <c r="Q9" s="42" t="s">
        <v>30</v>
      </c>
      <c r="R9" s="42" t="s">
        <v>30</v>
      </c>
      <c r="S9" s="42" t="s">
        <v>30</v>
      </c>
      <c r="T9" s="42" t="s">
        <v>30</v>
      </c>
    </row>
    <row r="10" spans="1:21" x14ac:dyDescent="0.25">
      <c r="A10" s="42" t="s">
        <v>41</v>
      </c>
      <c r="B10" s="19" t="s">
        <v>42</v>
      </c>
      <c r="C10" s="43" t="s">
        <v>19</v>
      </c>
      <c r="D10" s="43">
        <v>20114</v>
      </c>
      <c r="E10" s="44">
        <v>674</v>
      </c>
      <c r="F10" s="43">
        <v>138972</v>
      </c>
      <c r="G10" s="44">
        <v>5.5160000000000001E-2</v>
      </c>
      <c r="H10" s="43">
        <v>4.48E-2</v>
      </c>
      <c r="I10" s="43">
        <v>6.7919999999999994E-2</v>
      </c>
      <c r="J10" s="43">
        <v>0.88690000000000002</v>
      </c>
      <c r="K10" s="43">
        <v>0.72030000000000005</v>
      </c>
      <c r="L10" s="43">
        <v>1.0920000000000001</v>
      </c>
      <c r="M10" s="43">
        <v>0.25815399999999999</v>
      </c>
      <c r="N10" s="44"/>
      <c r="O10" s="42">
        <v>92</v>
      </c>
      <c r="Q10" s="42" t="s">
        <v>30</v>
      </c>
      <c r="R10" s="42" t="s">
        <v>30</v>
      </c>
      <c r="S10" s="42" t="s">
        <v>30</v>
      </c>
      <c r="T10" s="42" t="s">
        <v>30</v>
      </c>
    </row>
    <row r="11" spans="1:21" x14ac:dyDescent="0.25">
      <c r="A11" s="42" t="s">
        <v>41</v>
      </c>
      <c r="B11" s="19" t="s">
        <v>42</v>
      </c>
      <c r="C11" s="43" t="s">
        <v>19</v>
      </c>
      <c r="D11" s="43">
        <v>20121</v>
      </c>
      <c r="E11" s="44">
        <v>716</v>
      </c>
      <c r="F11" s="43">
        <v>139035</v>
      </c>
      <c r="G11" s="44">
        <v>5.7369999999999997E-2</v>
      </c>
      <c r="H11" s="43">
        <v>4.666E-2</v>
      </c>
      <c r="I11" s="43">
        <v>7.0540000000000005E-2</v>
      </c>
      <c r="J11" s="43">
        <v>0.8599</v>
      </c>
      <c r="K11" s="43">
        <v>0.69940000000000002</v>
      </c>
      <c r="L11" s="43">
        <v>1.0572999999999999</v>
      </c>
      <c r="M11" s="43">
        <v>0.15224699999999999</v>
      </c>
      <c r="N11" s="44"/>
      <c r="O11" s="42">
        <v>91</v>
      </c>
      <c r="Q11" s="42" t="s">
        <v>30</v>
      </c>
      <c r="R11" s="42" t="s">
        <v>30</v>
      </c>
      <c r="S11" s="42" t="s">
        <v>30</v>
      </c>
      <c r="T11" s="42" t="s">
        <v>30</v>
      </c>
    </row>
    <row r="12" spans="1:21" x14ac:dyDescent="0.25">
      <c r="A12" s="42" t="s">
        <v>41</v>
      </c>
      <c r="B12" s="19" t="s">
        <v>42</v>
      </c>
      <c r="C12" s="43" t="s">
        <v>19</v>
      </c>
      <c r="D12" s="43">
        <v>20122</v>
      </c>
      <c r="E12" s="44">
        <v>690</v>
      </c>
      <c r="F12" s="43">
        <v>140387</v>
      </c>
      <c r="G12" s="44">
        <v>6.0249999999999998E-2</v>
      </c>
      <c r="H12" s="43">
        <v>4.895E-2</v>
      </c>
      <c r="I12" s="43">
        <v>7.4149999999999994E-2</v>
      </c>
      <c r="J12" s="43">
        <v>0.89039999999999997</v>
      </c>
      <c r="K12" s="43">
        <v>0.72340000000000004</v>
      </c>
      <c r="L12" s="43">
        <v>1.0959000000000001</v>
      </c>
      <c r="M12" s="43">
        <v>0.27312500000000001</v>
      </c>
      <c r="N12" s="44"/>
      <c r="O12" s="42">
        <v>91</v>
      </c>
      <c r="Q12" s="42" t="s">
        <v>30</v>
      </c>
      <c r="R12" s="42" t="s">
        <v>30</v>
      </c>
      <c r="S12" s="42" t="s">
        <v>30</v>
      </c>
      <c r="T12" s="42" t="s">
        <v>30</v>
      </c>
    </row>
    <row r="13" spans="1:21" x14ac:dyDescent="0.25">
      <c r="A13" s="42" t="s">
        <v>41</v>
      </c>
      <c r="B13" s="19" t="s">
        <v>42</v>
      </c>
      <c r="C13" s="43" t="s">
        <v>19</v>
      </c>
      <c r="D13" s="43">
        <v>20123</v>
      </c>
      <c r="E13" s="44">
        <v>667</v>
      </c>
      <c r="F13" s="43">
        <v>140173</v>
      </c>
      <c r="G13" s="44">
        <v>5.527E-2</v>
      </c>
      <c r="H13" s="43">
        <v>4.4889999999999999E-2</v>
      </c>
      <c r="I13" s="43">
        <v>6.8049999999999999E-2</v>
      </c>
      <c r="J13" s="43">
        <v>0.84130000000000005</v>
      </c>
      <c r="K13" s="43">
        <v>0.68330000000000002</v>
      </c>
      <c r="L13" s="43">
        <v>1.0359</v>
      </c>
      <c r="M13" s="43">
        <v>0.103502</v>
      </c>
      <c r="N13" s="44"/>
      <c r="O13" s="42">
        <v>92</v>
      </c>
      <c r="Q13" s="42" t="s">
        <v>30</v>
      </c>
      <c r="R13" s="42" t="s">
        <v>30</v>
      </c>
      <c r="S13" s="42" t="s">
        <v>30</v>
      </c>
      <c r="T13" s="42" t="s">
        <v>30</v>
      </c>
    </row>
    <row r="14" spans="1:21" x14ac:dyDescent="0.25">
      <c r="A14" s="42" t="s">
        <v>41</v>
      </c>
      <c r="B14" s="19" t="s">
        <v>42</v>
      </c>
      <c r="C14" s="43" t="s">
        <v>19</v>
      </c>
      <c r="D14" s="43">
        <v>20124</v>
      </c>
      <c r="E14" s="44">
        <v>797</v>
      </c>
      <c r="F14" s="43">
        <v>142044</v>
      </c>
      <c r="G14" s="44">
        <v>6.4339999999999994E-2</v>
      </c>
      <c r="H14" s="43">
        <v>5.2440000000000001E-2</v>
      </c>
      <c r="I14" s="43">
        <v>7.8939999999999996E-2</v>
      </c>
      <c r="J14" s="43">
        <v>0.81369999999999998</v>
      </c>
      <c r="K14" s="43">
        <v>0.66320000000000001</v>
      </c>
      <c r="L14" s="43">
        <v>0.99839999999999995</v>
      </c>
      <c r="M14" s="43">
        <v>4.82E-2</v>
      </c>
      <c r="N14" s="44"/>
      <c r="O14" s="42">
        <v>92</v>
      </c>
      <c r="Q14" s="42" t="s">
        <v>30</v>
      </c>
      <c r="R14" s="42" t="s">
        <v>30</v>
      </c>
      <c r="S14" s="42" t="s">
        <v>30</v>
      </c>
      <c r="T14" s="42" t="s">
        <v>30</v>
      </c>
    </row>
    <row r="15" spans="1:21" x14ac:dyDescent="0.25">
      <c r="A15" s="42" t="s">
        <v>41</v>
      </c>
      <c r="B15" s="19" t="s">
        <v>42</v>
      </c>
      <c r="C15" s="43" t="s">
        <v>19</v>
      </c>
      <c r="D15" s="43">
        <v>20131</v>
      </c>
      <c r="E15" s="44">
        <v>808</v>
      </c>
      <c r="F15" s="43">
        <v>142286</v>
      </c>
      <c r="G15" s="44">
        <v>6.6960000000000006E-2</v>
      </c>
      <c r="H15" s="43">
        <v>5.4600000000000003E-2</v>
      </c>
      <c r="I15" s="43">
        <v>8.2129999999999995E-2</v>
      </c>
      <c r="J15" s="43">
        <v>0.80059999999999998</v>
      </c>
      <c r="K15" s="43">
        <v>0.65280000000000005</v>
      </c>
      <c r="L15" s="43">
        <v>0.98199999999999998</v>
      </c>
      <c r="M15" s="43">
        <v>3.2800000000000003E-2</v>
      </c>
      <c r="N15" s="44"/>
      <c r="O15" s="42">
        <v>90</v>
      </c>
      <c r="Q15" s="42" t="s">
        <v>30</v>
      </c>
      <c r="R15" s="42" t="s">
        <v>30</v>
      </c>
      <c r="S15" s="42" t="s">
        <v>30</v>
      </c>
      <c r="T15" s="42" t="s">
        <v>30</v>
      </c>
    </row>
    <row r="16" spans="1:21" x14ac:dyDescent="0.25">
      <c r="A16" s="42" t="s">
        <v>41</v>
      </c>
      <c r="B16" s="19" t="s">
        <v>42</v>
      </c>
      <c r="C16" s="43" t="s">
        <v>19</v>
      </c>
      <c r="D16" s="43">
        <v>20132</v>
      </c>
      <c r="E16" s="44">
        <v>851</v>
      </c>
      <c r="F16" s="43">
        <v>143857</v>
      </c>
      <c r="G16" s="44">
        <v>6.7519999999999997E-2</v>
      </c>
      <c r="H16" s="43">
        <v>5.5100000000000003E-2</v>
      </c>
      <c r="I16" s="43">
        <v>8.2739999999999994E-2</v>
      </c>
      <c r="J16" s="43">
        <v>0.82289999999999996</v>
      </c>
      <c r="K16" s="43">
        <v>0.67149999999999999</v>
      </c>
      <c r="L16" s="43">
        <v>1.0084</v>
      </c>
      <c r="M16" s="43">
        <v>6.0163000000000001E-2</v>
      </c>
      <c r="N16" s="44"/>
      <c r="O16" s="42">
        <v>91</v>
      </c>
      <c r="Q16" s="42" t="s">
        <v>30</v>
      </c>
      <c r="R16" s="42" t="s">
        <v>30</v>
      </c>
      <c r="S16" s="42" t="s">
        <v>30</v>
      </c>
      <c r="T16" s="42" t="s">
        <v>30</v>
      </c>
    </row>
    <row r="17" spans="1:21" x14ac:dyDescent="0.25">
      <c r="A17" s="42" t="s">
        <v>41</v>
      </c>
      <c r="B17" s="19" t="s">
        <v>42</v>
      </c>
      <c r="C17" s="43" t="s">
        <v>19</v>
      </c>
      <c r="D17" s="43">
        <v>20133</v>
      </c>
      <c r="E17" s="44">
        <v>778</v>
      </c>
      <c r="F17" s="43">
        <v>143602</v>
      </c>
      <c r="G17" s="44">
        <v>6.0900000000000003E-2</v>
      </c>
      <c r="H17" s="43">
        <v>4.9619999999999997E-2</v>
      </c>
      <c r="I17" s="43">
        <v>7.4749999999999997E-2</v>
      </c>
      <c r="J17" s="43">
        <v>0.80640000000000001</v>
      </c>
      <c r="K17" s="43">
        <v>0.65700000000000003</v>
      </c>
      <c r="L17" s="43">
        <v>0.98970000000000002</v>
      </c>
      <c r="M17" s="43">
        <v>3.9461000000000003E-2</v>
      </c>
      <c r="N17" s="44"/>
      <c r="O17" s="42">
        <v>92</v>
      </c>
      <c r="Q17" s="42" t="s">
        <v>30</v>
      </c>
      <c r="R17" s="42" t="s">
        <v>30</v>
      </c>
      <c r="S17" s="42" t="s">
        <v>30</v>
      </c>
      <c r="T17" s="42" t="s">
        <v>30</v>
      </c>
    </row>
    <row r="18" spans="1:21" x14ac:dyDescent="0.25">
      <c r="A18" s="42" t="s">
        <v>41</v>
      </c>
      <c r="B18" s="19" t="s">
        <v>42</v>
      </c>
      <c r="C18" s="43" t="s">
        <v>19</v>
      </c>
      <c r="D18" s="43">
        <v>20134</v>
      </c>
      <c r="E18" s="44">
        <v>913</v>
      </c>
      <c r="F18" s="43">
        <v>145388</v>
      </c>
      <c r="G18" s="44">
        <v>7.3099999999999998E-2</v>
      </c>
      <c r="H18" s="43">
        <v>5.9720000000000002E-2</v>
      </c>
      <c r="I18" s="43">
        <v>8.949E-2</v>
      </c>
      <c r="J18" s="43">
        <v>0.90749999999999997</v>
      </c>
      <c r="K18" s="43">
        <v>0.74129999999999996</v>
      </c>
      <c r="L18" s="43">
        <v>1.111</v>
      </c>
      <c r="M18" s="43">
        <v>0.34717300000000001</v>
      </c>
      <c r="N18" s="44"/>
      <c r="O18" s="42">
        <v>92</v>
      </c>
      <c r="Q18" s="42" t="s">
        <v>30</v>
      </c>
      <c r="R18" s="42" t="s">
        <v>30</v>
      </c>
      <c r="S18" s="42" t="s">
        <v>30</v>
      </c>
      <c r="T18" s="42" t="s">
        <v>30</v>
      </c>
    </row>
    <row r="19" spans="1:21" x14ac:dyDescent="0.25">
      <c r="A19" s="42" t="s">
        <v>41</v>
      </c>
      <c r="B19" s="19" t="s">
        <v>42</v>
      </c>
      <c r="C19" s="43" t="s">
        <v>19</v>
      </c>
      <c r="D19" s="43">
        <v>20141</v>
      </c>
      <c r="E19" s="44">
        <v>891</v>
      </c>
      <c r="F19" s="43">
        <v>145292</v>
      </c>
      <c r="G19" s="44">
        <v>7.1040000000000006E-2</v>
      </c>
      <c r="H19" s="43">
        <v>5.8009999999999999E-2</v>
      </c>
      <c r="I19" s="43">
        <v>8.6989999999999998E-2</v>
      </c>
      <c r="J19" s="43">
        <v>0.85640000000000005</v>
      </c>
      <c r="K19" s="43">
        <v>0.69940000000000002</v>
      </c>
      <c r="L19" s="43">
        <v>1.0487</v>
      </c>
      <c r="M19" s="43">
        <v>0.133717</v>
      </c>
      <c r="N19" s="44"/>
      <c r="O19" s="42">
        <v>90</v>
      </c>
      <c r="Q19" s="42" t="s">
        <v>30</v>
      </c>
      <c r="R19" s="42" t="s">
        <v>30</v>
      </c>
      <c r="S19" s="42" t="s">
        <v>30</v>
      </c>
      <c r="T19" s="42" t="s">
        <v>30</v>
      </c>
    </row>
    <row r="20" spans="1:21" x14ac:dyDescent="0.25">
      <c r="A20" s="42" t="s">
        <v>41</v>
      </c>
      <c r="B20" s="19" t="s">
        <v>42</v>
      </c>
      <c r="C20" s="43" t="s">
        <v>19</v>
      </c>
      <c r="D20" s="43">
        <v>20142</v>
      </c>
      <c r="E20" s="44">
        <v>917</v>
      </c>
      <c r="F20" s="43">
        <v>146664</v>
      </c>
      <c r="G20" s="44">
        <v>7.3200000000000001E-2</v>
      </c>
      <c r="H20" s="43">
        <v>5.9810000000000002E-2</v>
      </c>
      <c r="I20" s="43">
        <v>8.9599999999999999E-2</v>
      </c>
      <c r="J20" s="43">
        <v>0.84099999999999997</v>
      </c>
      <c r="K20" s="43">
        <v>0.68710000000000004</v>
      </c>
      <c r="L20" s="43">
        <v>1.0294000000000001</v>
      </c>
      <c r="M20" s="43">
        <v>9.3216999999999994E-2</v>
      </c>
      <c r="N20" s="44"/>
      <c r="O20" s="42">
        <v>91</v>
      </c>
      <c r="Q20" s="42" t="s">
        <v>30</v>
      </c>
      <c r="R20" s="42" t="s">
        <v>30</v>
      </c>
      <c r="S20" s="42" t="s">
        <v>30</v>
      </c>
      <c r="T20" s="42" t="s">
        <v>30</v>
      </c>
    </row>
    <row r="21" spans="1:21" x14ac:dyDescent="0.25">
      <c r="A21" s="42" t="s">
        <v>41</v>
      </c>
      <c r="B21" s="19" t="s">
        <v>42</v>
      </c>
      <c r="C21" s="43" t="s">
        <v>19</v>
      </c>
      <c r="D21" s="43">
        <v>20143</v>
      </c>
      <c r="E21" s="44">
        <v>889</v>
      </c>
      <c r="F21" s="43">
        <v>146518</v>
      </c>
      <c r="G21" s="44">
        <v>6.8529999999999994E-2</v>
      </c>
      <c r="H21" s="43">
        <v>5.5969999999999999E-2</v>
      </c>
      <c r="I21" s="43">
        <v>8.3900000000000002E-2</v>
      </c>
      <c r="J21" s="43">
        <v>0.77629999999999999</v>
      </c>
      <c r="K21" s="43">
        <v>0.6341</v>
      </c>
      <c r="L21" s="43">
        <v>0.95050000000000001</v>
      </c>
      <c r="M21" s="43">
        <v>1.4223E-2</v>
      </c>
      <c r="N21" s="44"/>
      <c r="O21" s="42">
        <v>92</v>
      </c>
      <c r="Q21" s="42" t="s">
        <v>30</v>
      </c>
      <c r="R21" s="42" t="s">
        <v>30</v>
      </c>
      <c r="S21" s="42" t="s">
        <v>30</v>
      </c>
      <c r="T21" s="42" t="s">
        <v>30</v>
      </c>
    </row>
    <row r="22" spans="1:21" x14ac:dyDescent="0.25">
      <c r="A22" s="42" t="s">
        <v>41</v>
      </c>
      <c r="B22" s="19" t="s">
        <v>42</v>
      </c>
      <c r="C22" s="43" t="s">
        <v>19</v>
      </c>
      <c r="D22" s="43">
        <v>20144</v>
      </c>
      <c r="E22" s="44">
        <v>1154</v>
      </c>
      <c r="F22" s="43">
        <v>148198</v>
      </c>
      <c r="G22" s="44">
        <v>8.4580000000000002E-2</v>
      </c>
      <c r="H22" s="43">
        <v>6.9339999999999999E-2</v>
      </c>
      <c r="I22" s="43">
        <v>0.10316</v>
      </c>
      <c r="J22" s="43">
        <v>0.83540000000000003</v>
      </c>
      <c r="K22" s="43">
        <v>0.68489999999999995</v>
      </c>
      <c r="L22" s="43">
        <v>1.0189999999999999</v>
      </c>
      <c r="M22" s="43">
        <v>7.5952000000000006E-2</v>
      </c>
      <c r="N22" s="44"/>
      <c r="O22" s="42">
        <v>92</v>
      </c>
      <c r="Q22" s="42" t="s">
        <v>30</v>
      </c>
      <c r="R22" s="42" t="s">
        <v>30</v>
      </c>
      <c r="S22" s="42" t="s">
        <v>30</v>
      </c>
      <c r="T22" s="42" t="s">
        <v>30</v>
      </c>
    </row>
    <row r="23" spans="1:21" x14ac:dyDescent="0.25">
      <c r="A23" s="42" t="s">
        <v>41</v>
      </c>
      <c r="B23" s="19" t="s">
        <v>42</v>
      </c>
      <c r="C23" s="43" t="s">
        <v>19</v>
      </c>
      <c r="D23" s="43">
        <v>20151</v>
      </c>
      <c r="E23" s="44">
        <v>1227</v>
      </c>
      <c r="F23" s="43">
        <v>147764</v>
      </c>
      <c r="G23" s="44">
        <v>9.5869999999999997E-2</v>
      </c>
      <c r="H23" s="43">
        <v>7.8670000000000004E-2</v>
      </c>
      <c r="I23" s="43">
        <v>0.11684</v>
      </c>
      <c r="J23" s="43">
        <v>0.82040000000000002</v>
      </c>
      <c r="K23" s="43">
        <v>0.67320000000000002</v>
      </c>
      <c r="L23" s="43">
        <v>0.99980000000000002</v>
      </c>
      <c r="M23" s="43">
        <v>4.9775E-2</v>
      </c>
      <c r="N23" s="44"/>
      <c r="O23" s="42">
        <v>90</v>
      </c>
      <c r="Q23" s="42" t="s">
        <v>30</v>
      </c>
      <c r="R23" s="42" t="s">
        <v>30</v>
      </c>
      <c r="S23" s="42" t="s">
        <v>30</v>
      </c>
      <c r="T23" s="42" t="s">
        <v>30</v>
      </c>
    </row>
    <row r="24" spans="1:21" x14ac:dyDescent="0.25">
      <c r="A24" s="42" t="s">
        <v>41</v>
      </c>
      <c r="B24" s="19" t="s">
        <v>42</v>
      </c>
      <c r="C24" s="43" t="s">
        <v>19</v>
      </c>
      <c r="D24" s="43">
        <v>20152</v>
      </c>
      <c r="E24" s="44">
        <v>1087</v>
      </c>
      <c r="F24" s="43">
        <v>149247</v>
      </c>
      <c r="G24" s="44">
        <v>8.0420000000000005E-2</v>
      </c>
      <c r="H24" s="43">
        <v>6.5879999999999994E-2</v>
      </c>
      <c r="I24" s="43">
        <v>9.8159999999999997E-2</v>
      </c>
      <c r="J24" s="43">
        <v>0.77010000000000001</v>
      </c>
      <c r="K24" s="43">
        <v>0.63100000000000001</v>
      </c>
      <c r="L24" s="43">
        <v>0.94</v>
      </c>
      <c r="M24" s="43">
        <v>1.0226000000000001E-2</v>
      </c>
      <c r="N24" s="44"/>
      <c r="O24" s="42">
        <v>91</v>
      </c>
      <c r="Q24" s="42" t="s">
        <v>30</v>
      </c>
      <c r="R24" s="42" t="s">
        <v>30</v>
      </c>
      <c r="S24" s="42" t="s">
        <v>30</v>
      </c>
      <c r="T24" s="42" t="s">
        <v>30</v>
      </c>
    </row>
    <row r="25" spans="1:21" x14ac:dyDescent="0.25">
      <c r="A25" s="42" t="s">
        <v>41</v>
      </c>
      <c r="B25" s="19" t="s">
        <v>42</v>
      </c>
      <c r="C25" s="43" t="s">
        <v>19</v>
      </c>
      <c r="D25" s="43">
        <v>20153</v>
      </c>
      <c r="E25" s="44">
        <v>877</v>
      </c>
      <c r="F25" s="43">
        <v>149015</v>
      </c>
      <c r="G25" s="44">
        <v>6.7169999999999994E-2</v>
      </c>
      <c r="H25" s="43">
        <v>5.4859999999999999E-2</v>
      </c>
      <c r="I25" s="43">
        <v>8.2239999999999994E-2</v>
      </c>
      <c r="J25" s="43">
        <v>0.72160000000000002</v>
      </c>
      <c r="K25" s="43">
        <v>0.58940000000000003</v>
      </c>
      <c r="L25" s="43">
        <v>0.88349999999999995</v>
      </c>
      <c r="M25" s="43">
        <v>1.583E-3</v>
      </c>
      <c r="N25" s="44">
        <v>1</v>
      </c>
      <c r="O25" s="42">
        <v>92</v>
      </c>
      <c r="Q25" s="42" t="s">
        <v>30</v>
      </c>
      <c r="R25" s="42" t="s">
        <v>30</v>
      </c>
      <c r="S25" s="42" t="s">
        <v>30</v>
      </c>
      <c r="T25" s="42" t="s">
        <v>30</v>
      </c>
    </row>
    <row r="26" spans="1:21" x14ac:dyDescent="0.25">
      <c r="A26" s="42" t="s">
        <v>41</v>
      </c>
      <c r="B26" s="19" t="s">
        <v>42</v>
      </c>
      <c r="C26" s="43" t="s">
        <v>19</v>
      </c>
      <c r="D26" s="43">
        <v>20154</v>
      </c>
      <c r="E26" s="44">
        <v>1059</v>
      </c>
      <c r="F26" s="43">
        <v>150741</v>
      </c>
      <c r="G26" s="44">
        <v>7.8729999999999994E-2</v>
      </c>
      <c r="H26" s="43">
        <v>6.4490000000000006E-2</v>
      </c>
      <c r="I26" s="43">
        <v>9.6119999999999997E-2</v>
      </c>
      <c r="J26" s="43">
        <v>0.74919999999999998</v>
      </c>
      <c r="K26" s="43">
        <v>0.61370000000000002</v>
      </c>
      <c r="L26" s="43">
        <v>0.91459999999999997</v>
      </c>
      <c r="M26" s="43">
        <v>4.5570000000000003E-3</v>
      </c>
      <c r="N26" s="44">
        <v>1</v>
      </c>
      <c r="O26" s="42">
        <v>92</v>
      </c>
      <c r="Q26" s="42" t="s">
        <v>30</v>
      </c>
      <c r="R26" s="42" t="s">
        <v>30</v>
      </c>
      <c r="S26" s="42" t="s">
        <v>30</v>
      </c>
      <c r="T26" s="42" t="s">
        <v>30</v>
      </c>
    </row>
    <row r="27" spans="1:21" x14ac:dyDescent="0.25">
      <c r="A27" s="42" t="s">
        <v>41</v>
      </c>
      <c r="B27" s="19" t="s">
        <v>42</v>
      </c>
      <c r="C27" s="43" t="s">
        <v>19</v>
      </c>
      <c r="D27" s="43">
        <v>20161</v>
      </c>
      <c r="E27" s="44">
        <v>1231</v>
      </c>
      <c r="F27" s="43">
        <v>150447</v>
      </c>
      <c r="G27" s="44">
        <v>9.2480000000000007E-2</v>
      </c>
      <c r="H27" s="43">
        <v>7.5899999999999995E-2</v>
      </c>
      <c r="I27" s="43">
        <v>0.11268</v>
      </c>
      <c r="J27" s="43">
        <v>0.77249999999999996</v>
      </c>
      <c r="K27" s="43">
        <v>0.63400000000000001</v>
      </c>
      <c r="L27" s="43">
        <v>0.94120000000000004</v>
      </c>
      <c r="M27" s="43">
        <v>1.0449999999999999E-2</v>
      </c>
      <c r="N27" s="44"/>
      <c r="O27" s="42">
        <v>91</v>
      </c>
      <c r="Q27" s="42">
        <v>1.5008999999999999</v>
      </c>
      <c r="R27" s="42">
        <v>1.2096</v>
      </c>
      <c r="S27" s="42">
        <v>1.8623000000000001</v>
      </c>
      <c r="T27" s="42">
        <v>2.2599999999999999E-4</v>
      </c>
      <c r="U27" s="45" t="s">
        <v>50</v>
      </c>
    </row>
    <row r="28" spans="1:21" x14ac:dyDescent="0.25">
      <c r="A28" s="42" t="s">
        <v>41</v>
      </c>
      <c r="B28" s="19" t="s">
        <v>42</v>
      </c>
      <c r="C28" s="43" t="s">
        <v>19</v>
      </c>
      <c r="D28" s="43">
        <v>20162</v>
      </c>
      <c r="E28" s="44">
        <v>1107</v>
      </c>
      <c r="F28" s="43">
        <v>151804</v>
      </c>
      <c r="G28" s="44">
        <v>8.2269999999999996E-2</v>
      </c>
      <c r="H28" s="43">
        <v>6.7430000000000004E-2</v>
      </c>
      <c r="I28" s="43">
        <v>0.10037</v>
      </c>
      <c r="J28" s="43">
        <v>0.75309999999999999</v>
      </c>
      <c r="K28" s="43">
        <v>0.61729999999999996</v>
      </c>
      <c r="L28" s="43">
        <v>0.91890000000000005</v>
      </c>
      <c r="M28" s="43">
        <v>5.2110000000000004E-3</v>
      </c>
      <c r="N28" s="44">
        <v>1</v>
      </c>
      <c r="O28" s="42">
        <v>91</v>
      </c>
      <c r="Q28" s="42">
        <v>1.5412999999999999</v>
      </c>
      <c r="R28" s="42">
        <v>1.2401</v>
      </c>
      <c r="S28" s="42">
        <v>1.9157999999999999</v>
      </c>
      <c r="T28" s="42">
        <v>9.7E-5</v>
      </c>
      <c r="U28" s="45" t="s">
        <v>50</v>
      </c>
    </row>
    <row r="29" spans="1:21" x14ac:dyDescent="0.25">
      <c r="A29" s="42" t="s">
        <v>41</v>
      </c>
      <c r="B29" s="19" t="s">
        <v>42</v>
      </c>
      <c r="C29" s="43" t="s">
        <v>19</v>
      </c>
      <c r="D29" s="43">
        <v>20163</v>
      </c>
      <c r="E29" s="44">
        <v>1113</v>
      </c>
      <c r="F29" s="43">
        <v>151668</v>
      </c>
      <c r="G29" s="44">
        <v>8.3809999999999996E-2</v>
      </c>
      <c r="H29" s="43">
        <v>6.8699999999999997E-2</v>
      </c>
      <c r="I29" s="43">
        <v>0.10226</v>
      </c>
      <c r="J29" s="43">
        <v>0.82840000000000003</v>
      </c>
      <c r="K29" s="43">
        <v>0.67900000000000005</v>
      </c>
      <c r="L29" s="43">
        <v>1.0107999999999999</v>
      </c>
      <c r="M29" s="43">
        <v>6.3663999999999998E-2</v>
      </c>
      <c r="N29" s="44"/>
      <c r="O29" s="42">
        <v>92</v>
      </c>
      <c r="Q29" s="42">
        <v>1.6367</v>
      </c>
      <c r="R29" s="42">
        <v>1.3142</v>
      </c>
      <c r="S29" s="42">
        <v>2.0383</v>
      </c>
      <c r="T29" s="42">
        <v>1.1E-5</v>
      </c>
      <c r="U29" s="45" t="s">
        <v>50</v>
      </c>
    </row>
    <row r="30" spans="1:21" x14ac:dyDescent="0.25">
      <c r="A30" s="42" t="s">
        <v>41</v>
      </c>
      <c r="B30" s="19" t="s">
        <v>42</v>
      </c>
      <c r="C30" s="43" t="s">
        <v>19</v>
      </c>
      <c r="D30" s="43">
        <v>20164</v>
      </c>
      <c r="E30" s="44">
        <v>1243</v>
      </c>
      <c r="F30" s="43">
        <v>153203</v>
      </c>
      <c r="G30" s="44">
        <v>9.1130000000000003E-2</v>
      </c>
      <c r="H30" s="43">
        <v>7.4819999999999998E-2</v>
      </c>
      <c r="I30" s="43">
        <v>0.11101</v>
      </c>
      <c r="J30" s="43">
        <v>0.74590000000000001</v>
      </c>
      <c r="K30" s="43">
        <v>0.61229999999999996</v>
      </c>
      <c r="L30" s="43">
        <v>0.90859999999999996</v>
      </c>
      <c r="M30" s="43">
        <v>3.5839999999999999E-3</v>
      </c>
      <c r="N30" s="44">
        <v>1</v>
      </c>
      <c r="O30" s="42">
        <v>92</v>
      </c>
      <c r="Q30" s="42">
        <v>1.6519999999999999</v>
      </c>
      <c r="R30" s="42">
        <v>1.3304</v>
      </c>
      <c r="S30" s="42">
        <v>2.0514000000000001</v>
      </c>
      <c r="T30" s="42">
        <v>6.0000000000000002E-6</v>
      </c>
      <c r="U30" s="45" t="s">
        <v>50</v>
      </c>
    </row>
    <row r="31" spans="1:21" x14ac:dyDescent="0.25">
      <c r="A31" s="42" t="s">
        <v>41</v>
      </c>
      <c r="B31" s="19" t="s">
        <v>42</v>
      </c>
      <c r="C31" s="43" t="s">
        <v>21</v>
      </c>
      <c r="D31" s="43">
        <v>20111</v>
      </c>
      <c r="E31" s="44">
        <v>2296</v>
      </c>
      <c r="F31" s="43">
        <v>582727</v>
      </c>
      <c r="G31" s="44">
        <v>4.3380000000000002E-2</v>
      </c>
      <c r="H31" s="43">
        <v>3.5740000000000001E-2</v>
      </c>
      <c r="I31" s="43">
        <v>5.2659999999999998E-2</v>
      </c>
      <c r="J31" s="43">
        <v>0.69340000000000002</v>
      </c>
      <c r="K31" s="43">
        <v>0.57120000000000004</v>
      </c>
      <c r="L31" s="43">
        <v>0.8417</v>
      </c>
      <c r="M31" s="43">
        <v>2.14E-4</v>
      </c>
      <c r="N31" s="44">
        <v>1</v>
      </c>
      <c r="O31" s="42">
        <v>90</v>
      </c>
      <c r="Q31" s="42" t="s">
        <v>30</v>
      </c>
      <c r="R31" s="42" t="s">
        <v>30</v>
      </c>
      <c r="S31" s="42" t="s">
        <v>30</v>
      </c>
      <c r="T31" s="42" t="s">
        <v>30</v>
      </c>
    </row>
    <row r="32" spans="1:21" x14ac:dyDescent="0.25">
      <c r="A32" s="42" t="s">
        <v>41</v>
      </c>
      <c r="B32" s="19" t="s">
        <v>42</v>
      </c>
      <c r="C32" s="43" t="s">
        <v>21</v>
      </c>
      <c r="D32" s="43">
        <v>20112</v>
      </c>
      <c r="E32" s="44">
        <v>2379</v>
      </c>
      <c r="F32" s="43">
        <v>587599</v>
      </c>
      <c r="G32" s="44">
        <v>4.5109999999999997E-2</v>
      </c>
      <c r="H32" s="43">
        <v>3.7170000000000002E-2</v>
      </c>
      <c r="I32" s="43">
        <v>5.475E-2</v>
      </c>
      <c r="J32" s="43">
        <v>0.73480000000000001</v>
      </c>
      <c r="K32" s="43">
        <v>0.60550000000000004</v>
      </c>
      <c r="L32" s="43">
        <v>0.89180000000000004</v>
      </c>
      <c r="M32" s="43">
        <v>1.8090000000000001E-3</v>
      </c>
      <c r="N32" s="44">
        <v>1</v>
      </c>
      <c r="O32" s="42">
        <v>91</v>
      </c>
      <c r="Q32" s="42" t="s">
        <v>30</v>
      </c>
      <c r="R32" s="42" t="s">
        <v>30</v>
      </c>
      <c r="S32" s="42" t="s">
        <v>30</v>
      </c>
      <c r="T32" s="42" t="s">
        <v>30</v>
      </c>
    </row>
    <row r="33" spans="1:20" x14ac:dyDescent="0.25">
      <c r="A33" s="42" t="s">
        <v>41</v>
      </c>
      <c r="B33" s="19" t="s">
        <v>42</v>
      </c>
      <c r="C33" s="43" t="s">
        <v>21</v>
      </c>
      <c r="D33" s="43">
        <v>20113</v>
      </c>
      <c r="E33" s="44">
        <v>2330</v>
      </c>
      <c r="F33" s="43">
        <v>586873</v>
      </c>
      <c r="G33" s="44">
        <v>4.4420000000000001E-2</v>
      </c>
      <c r="H33" s="43">
        <v>3.6589999999999998E-2</v>
      </c>
      <c r="I33" s="43">
        <v>5.3920000000000003E-2</v>
      </c>
      <c r="J33" s="43">
        <v>0.73980000000000001</v>
      </c>
      <c r="K33" s="43">
        <v>0.60950000000000004</v>
      </c>
      <c r="L33" s="43">
        <v>0.89810000000000001</v>
      </c>
      <c r="M33" s="43">
        <v>2.31E-3</v>
      </c>
      <c r="N33" s="44">
        <v>1</v>
      </c>
      <c r="O33" s="42">
        <v>92</v>
      </c>
      <c r="Q33" s="42" t="s">
        <v>30</v>
      </c>
      <c r="R33" s="42" t="s">
        <v>30</v>
      </c>
      <c r="S33" s="42" t="s">
        <v>30</v>
      </c>
      <c r="T33" s="42" t="s">
        <v>30</v>
      </c>
    </row>
    <row r="34" spans="1:20" x14ac:dyDescent="0.25">
      <c r="A34" s="42" t="s">
        <v>41</v>
      </c>
      <c r="B34" s="19" t="s">
        <v>42</v>
      </c>
      <c r="C34" s="43" t="s">
        <v>21</v>
      </c>
      <c r="D34" s="43">
        <v>20114</v>
      </c>
      <c r="E34" s="44">
        <v>2562</v>
      </c>
      <c r="F34" s="43">
        <v>593145</v>
      </c>
      <c r="G34" s="44">
        <v>4.7629999999999999E-2</v>
      </c>
      <c r="H34" s="43">
        <v>3.9269999999999999E-2</v>
      </c>
      <c r="I34" s="43">
        <v>5.7759999999999999E-2</v>
      </c>
      <c r="J34" s="43">
        <v>0.76570000000000005</v>
      </c>
      <c r="K34" s="43">
        <v>0.63129999999999997</v>
      </c>
      <c r="L34" s="43">
        <v>0.92869999999999997</v>
      </c>
      <c r="M34" s="43">
        <v>6.7070000000000003E-3</v>
      </c>
      <c r="N34" s="44">
        <v>1</v>
      </c>
      <c r="O34" s="42">
        <v>92</v>
      </c>
      <c r="Q34" s="42" t="s">
        <v>30</v>
      </c>
      <c r="R34" s="42" t="s">
        <v>30</v>
      </c>
      <c r="S34" s="42" t="s">
        <v>30</v>
      </c>
      <c r="T34" s="42" t="s">
        <v>30</v>
      </c>
    </row>
    <row r="35" spans="1:20" x14ac:dyDescent="0.25">
      <c r="A35" s="42" t="s">
        <v>41</v>
      </c>
      <c r="B35" s="19" t="s">
        <v>42</v>
      </c>
      <c r="C35" s="43" t="s">
        <v>21</v>
      </c>
      <c r="D35" s="43">
        <v>20121</v>
      </c>
      <c r="E35" s="44">
        <v>2660</v>
      </c>
      <c r="F35" s="43">
        <v>593702</v>
      </c>
      <c r="G35" s="44">
        <v>4.9329999999999999E-2</v>
      </c>
      <c r="H35" s="43">
        <v>4.0689999999999997E-2</v>
      </c>
      <c r="I35" s="43">
        <v>5.9810000000000002E-2</v>
      </c>
      <c r="J35" s="43">
        <v>0.73939999999999995</v>
      </c>
      <c r="K35" s="43">
        <v>0.6099</v>
      </c>
      <c r="L35" s="43">
        <v>0.89639999999999997</v>
      </c>
      <c r="M35" s="43">
        <v>2.1189999999999998E-3</v>
      </c>
      <c r="N35" s="44">
        <v>1</v>
      </c>
      <c r="O35" s="42">
        <v>91</v>
      </c>
      <c r="Q35" s="42" t="s">
        <v>30</v>
      </c>
      <c r="R35" s="42" t="s">
        <v>30</v>
      </c>
      <c r="S35" s="42" t="s">
        <v>30</v>
      </c>
      <c r="T35" s="42" t="s">
        <v>30</v>
      </c>
    </row>
    <row r="36" spans="1:20" x14ac:dyDescent="0.25">
      <c r="A36" s="42" t="s">
        <v>41</v>
      </c>
      <c r="B36" s="19" t="s">
        <v>42</v>
      </c>
      <c r="C36" s="43" t="s">
        <v>21</v>
      </c>
      <c r="D36" s="43">
        <v>20122</v>
      </c>
      <c r="E36" s="44">
        <v>2651</v>
      </c>
      <c r="F36" s="43">
        <v>600022</v>
      </c>
      <c r="G36" s="44">
        <v>5.0849999999999999E-2</v>
      </c>
      <c r="H36" s="43">
        <v>4.1939999999999998E-2</v>
      </c>
      <c r="I36" s="43">
        <v>6.1650000000000003E-2</v>
      </c>
      <c r="J36" s="43">
        <v>0.75139999999999996</v>
      </c>
      <c r="K36" s="43">
        <v>0.61980000000000002</v>
      </c>
      <c r="L36" s="43">
        <v>0.91110000000000002</v>
      </c>
      <c r="M36" s="43">
        <v>3.6449999999999998E-3</v>
      </c>
      <c r="N36" s="44">
        <v>1</v>
      </c>
      <c r="O36" s="42">
        <v>91</v>
      </c>
      <c r="Q36" s="42" t="s">
        <v>30</v>
      </c>
      <c r="R36" s="42" t="s">
        <v>30</v>
      </c>
      <c r="S36" s="42" t="s">
        <v>30</v>
      </c>
      <c r="T36" s="42" t="s">
        <v>30</v>
      </c>
    </row>
    <row r="37" spans="1:20" x14ac:dyDescent="0.25">
      <c r="A37" s="42" t="s">
        <v>41</v>
      </c>
      <c r="B37" s="19" t="s">
        <v>42</v>
      </c>
      <c r="C37" s="43" t="s">
        <v>21</v>
      </c>
      <c r="D37" s="43">
        <v>20123</v>
      </c>
      <c r="E37" s="44">
        <v>2676</v>
      </c>
      <c r="F37" s="43">
        <v>598845</v>
      </c>
      <c r="G37" s="44">
        <v>4.87E-2</v>
      </c>
      <c r="H37" s="43">
        <v>4.0169999999999997E-2</v>
      </c>
      <c r="I37" s="43">
        <v>5.9040000000000002E-2</v>
      </c>
      <c r="J37" s="43">
        <v>0.74129999999999996</v>
      </c>
      <c r="K37" s="43">
        <v>0.61150000000000004</v>
      </c>
      <c r="L37" s="43">
        <v>0.89859999999999995</v>
      </c>
      <c r="M37" s="43">
        <v>2.2950000000000002E-3</v>
      </c>
      <c r="N37" s="44">
        <v>1</v>
      </c>
      <c r="O37" s="42">
        <v>92</v>
      </c>
      <c r="Q37" s="42" t="s">
        <v>30</v>
      </c>
      <c r="R37" s="42" t="s">
        <v>30</v>
      </c>
      <c r="S37" s="42" t="s">
        <v>30</v>
      </c>
      <c r="T37" s="42" t="s">
        <v>30</v>
      </c>
    </row>
    <row r="38" spans="1:20" x14ac:dyDescent="0.25">
      <c r="A38" s="42" t="s">
        <v>41</v>
      </c>
      <c r="B38" s="19" t="s">
        <v>42</v>
      </c>
      <c r="C38" s="43" t="s">
        <v>21</v>
      </c>
      <c r="D38" s="43">
        <v>20124</v>
      </c>
      <c r="E38" s="44">
        <v>3257</v>
      </c>
      <c r="F38" s="43">
        <v>605847</v>
      </c>
      <c r="G38" s="44">
        <v>6.021E-2</v>
      </c>
      <c r="H38" s="43">
        <v>4.9739999999999999E-2</v>
      </c>
      <c r="I38" s="43">
        <v>7.2889999999999996E-2</v>
      </c>
      <c r="J38" s="43">
        <v>0.76149999999999995</v>
      </c>
      <c r="K38" s="43">
        <v>0.62909999999999999</v>
      </c>
      <c r="L38" s="43">
        <v>0.92179999999999995</v>
      </c>
      <c r="M38" s="43">
        <v>5.1919999999999996E-3</v>
      </c>
      <c r="N38" s="44">
        <v>1</v>
      </c>
      <c r="O38" s="42">
        <v>92</v>
      </c>
      <c r="Q38" s="42" t="s">
        <v>30</v>
      </c>
      <c r="R38" s="42" t="s">
        <v>30</v>
      </c>
      <c r="S38" s="42" t="s">
        <v>30</v>
      </c>
      <c r="T38" s="42" t="s">
        <v>30</v>
      </c>
    </row>
    <row r="39" spans="1:20" x14ac:dyDescent="0.25">
      <c r="A39" s="42" t="s">
        <v>41</v>
      </c>
      <c r="B39" s="19" t="s">
        <v>42</v>
      </c>
      <c r="C39" s="43" t="s">
        <v>21</v>
      </c>
      <c r="D39" s="43">
        <v>20131</v>
      </c>
      <c r="E39" s="44">
        <v>3468</v>
      </c>
      <c r="F39" s="43">
        <v>606485</v>
      </c>
      <c r="G39" s="44">
        <v>6.4119999999999996E-2</v>
      </c>
      <c r="H39" s="43">
        <v>5.2990000000000002E-2</v>
      </c>
      <c r="I39" s="43">
        <v>7.7579999999999996E-2</v>
      </c>
      <c r="J39" s="43">
        <v>0.76659999999999995</v>
      </c>
      <c r="K39" s="43">
        <v>0.63360000000000005</v>
      </c>
      <c r="L39" s="43">
        <v>0.92759999999999998</v>
      </c>
      <c r="M39" s="43">
        <v>6.2820000000000003E-3</v>
      </c>
      <c r="N39" s="44">
        <v>1</v>
      </c>
      <c r="O39" s="42">
        <v>90</v>
      </c>
      <c r="Q39" s="42" t="s">
        <v>30</v>
      </c>
      <c r="R39" s="42" t="s">
        <v>30</v>
      </c>
      <c r="S39" s="42" t="s">
        <v>30</v>
      </c>
      <c r="T39" s="42" t="s">
        <v>30</v>
      </c>
    </row>
    <row r="40" spans="1:20" x14ac:dyDescent="0.25">
      <c r="A40" s="42" t="s">
        <v>41</v>
      </c>
      <c r="B40" s="19" t="s">
        <v>42</v>
      </c>
      <c r="C40" s="43" t="s">
        <v>21</v>
      </c>
      <c r="D40" s="43">
        <v>20132</v>
      </c>
      <c r="E40" s="44">
        <v>3467</v>
      </c>
      <c r="F40" s="43">
        <v>610987</v>
      </c>
      <c r="G40" s="44">
        <v>6.5000000000000002E-2</v>
      </c>
      <c r="H40" s="43">
        <v>5.3719999999999997E-2</v>
      </c>
      <c r="I40" s="43">
        <v>7.8649999999999998E-2</v>
      </c>
      <c r="J40" s="43">
        <v>0.79220000000000002</v>
      </c>
      <c r="K40" s="43">
        <v>0.65469999999999995</v>
      </c>
      <c r="L40" s="43">
        <v>0.95850000000000002</v>
      </c>
      <c r="M40" s="43">
        <v>1.6593E-2</v>
      </c>
      <c r="N40" s="44"/>
      <c r="O40" s="42">
        <v>91</v>
      </c>
      <c r="Q40" s="42" t="s">
        <v>30</v>
      </c>
      <c r="R40" s="42" t="s">
        <v>30</v>
      </c>
      <c r="S40" s="42" t="s">
        <v>30</v>
      </c>
      <c r="T40" s="42" t="s">
        <v>30</v>
      </c>
    </row>
    <row r="41" spans="1:20" x14ac:dyDescent="0.25">
      <c r="A41" s="42" t="s">
        <v>41</v>
      </c>
      <c r="B41" s="19" t="s">
        <v>42</v>
      </c>
      <c r="C41" s="43" t="s">
        <v>21</v>
      </c>
      <c r="D41" s="43">
        <v>20133</v>
      </c>
      <c r="E41" s="44">
        <v>3230</v>
      </c>
      <c r="F41" s="43">
        <v>609486</v>
      </c>
      <c r="G41" s="44">
        <v>6.105E-2</v>
      </c>
      <c r="H41" s="43">
        <v>5.0430000000000003E-2</v>
      </c>
      <c r="I41" s="43">
        <v>7.3910000000000003E-2</v>
      </c>
      <c r="J41" s="43">
        <v>0.80830000000000002</v>
      </c>
      <c r="K41" s="43">
        <v>0.66769999999999996</v>
      </c>
      <c r="L41" s="43">
        <v>0.97860000000000003</v>
      </c>
      <c r="M41" s="43">
        <v>2.9104999999999999E-2</v>
      </c>
      <c r="N41" s="44"/>
      <c r="O41" s="42">
        <v>92</v>
      </c>
      <c r="Q41" s="42" t="s">
        <v>30</v>
      </c>
      <c r="R41" s="42" t="s">
        <v>30</v>
      </c>
      <c r="S41" s="42" t="s">
        <v>30</v>
      </c>
      <c r="T41" s="42" t="s">
        <v>30</v>
      </c>
    </row>
    <row r="42" spans="1:20" x14ac:dyDescent="0.25">
      <c r="A42" s="42" t="s">
        <v>41</v>
      </c>
      <c r="B42" s="19" t="s">
        <v>42</v>
      </c>
      <c r="C42" s="43" t="s">
        <v>21</v>
      </c>
      <c r="D42" s="43">
        <v>20134</v>
      </c>
      <c r="E42" s="44">
        <v>3441</v>
      </c>
      <c r="F42" s="43">
        <v>615927</v>
      </c>
      <c r="G42" s="44">
        <v>6.2950000000000006E-2</v>
      </c>
      <c r="H42" s="43">
        <v>5.203E-2</v>
      </c>
      <c r="I42" s="43">
        <v>7.6160000000000005E-2</v>
      </c>
      <c r="J42" s="43">
        <v>0.78149999999999997</v>
      </c>
      <c r="K42" s="43">
        <v>0.64590000000000003</v>
      </c>
      <c r="L42" s="43">
        <v>0.94550000000000001</v>
      </c>
      <c r="M42" s="43">
        <v>1.1219E-2</v>
      </c>
      <c r="N42" s="44"/>
      <c r="O42" s="42">
        <v>92</v>
      </c>
      <c r="Q42" s="42" t="s">
        <v>30</v>
      </c>
      <c r="R42" s="42" t="s">
        <v>30</v>
      </c>
      <c r="S42" s="42" t="s">
        <v>30</v>
      </c>
      <c r="T42" s="42" t="s">
        <v>30</v>
      </c>
    </row>
    <row r="43" spans="1:20" x14ac:dyDescent="0.25">
      <c r="A43" s="42" t="s">
        <v>41</v>
      </c>
      <c r="B43" s="19" t="s">
        <v>42</v>
      </c>
      <c r="C43" s="43" t="s">
        <v>21</v>
      </c>
      <c r="D43" s="43">
        <v>20141</v>
      </c>
      <c r="E43" s="44">
        <v>3693</v>
      </c>
      <c r="F43" s="43">
        <v>615418</v>
      </c>
      <c r="G43" s="44">
        <v>7.0029999999999995E-2</v>
      </c>
      <c r="H43" s="43">
        <v>5.79E-2</v>
      </c>
      <c r="I43" s="43">
        <v>8.4709999999999994E-2</v>
      </c>
      <c r="J43" s="43">
        <v>0.84419999999999995</v>
      </c>
      <c r="K43" s="43">
        <v>0.69799999999999995</v>
      </c>
      <c r="L43" s="43">
        <v>1.0212000000000001</v>
      </c>
      <c r="M43" s="43">
        <v>8.1124000000000002E-2</v>
      </c>
      <c r="N43" s="44"/>
      <c r="O43" s="42">
        <v>90</v>
      </c>
      <c r="Q43" s="42" t="s">
        <v>30</v>
      </c>
      <c r="R43" s="42" t="s">
        <v>30</v>
      </c>
      <c r="S43" s="42" t="s">
        <v>30</v>
      </c>
      <c r="T43" s="42" t="s">
        <v>30</v>
      </c>
    </row>
    <row r="44" spans="1:20" x14ac:dyDescent="0.25">
      <c r="A44" s="42" t="s">
        <v>41</v>
      </c>
      <c r="B44" s="19" t="s">
        <v>42</v>
      </c>
      <c r="C44" s="43" t="s">
        <v>21</v>
      </c>
      <c r="D44" s="43">
        <v>20142</v>
      </c>
      <c r="E44" s="44">
        <v>3840</v>
      </c>
      <c r="F44" s="43">
        <v>620102</v>
      </c>
      <c r="G44" s="44">
        <v>7.2340000000000002E-2</v>
      </c>
      <c r="H44" s="43">
        <v>5.9819999999999998E-2</v>
      </c>
      <c r="I44" s="43">
        <v>8.7470000000000006E-2</v>
      </c>
      <c r="J44" s="43">
        <v>0.83109999999999995</v>
      </c>
      <c r="K44" s="43">
        <v>0.68730000000000002</v>
      </c>
      <c r="L44" s="43">
        <v>1.0049999999999999</v>
      </c>
      <c r="M44" s="43">
        <v>5.6286000000000003E-2</v>
      </c>
      <c r="N44" s="44"/>
      <c r="O44" s="42">
        <v>91</v>
      </c>
      <c r="Q44" s="42" t="s">
        <v>30</v>
      </c>
      <c r="R44" s="42" t="s">
        <v>30</v>
      </c>
      <c r="S44" s="42" t="s">
        <v>30</v>
      </c>
      <c r="T44" s="42" t="s">
        <v>30</v>
      </c>
    </row>
    <row r="45" spans="1:20" x14ac:dyDescent="0.25">
      <c r="A45" s="42" t="s">
        <v>41</v>
      </c>
      <c r="B45" s="19" t="s">
        <v>42</v>
      </c>
      <c r="C45" s="43" t="s">
        <v>21</v>
      </c>
      <c r="D45" s="43">
        <v>20143</v>
      </c>
      <c r="E45" s="44">
        <v>4071</v>
      </c>
      <c r="F45" s="43">
        <v>619067</v>
      </c>
      <c r="G45" s="44">
        <v>7.535E-2</v>
      </c>
      <c r="H45" s="43">
        <v>6.2330000000000003E-2</v>
      </c>
      <c r="I45" s="43">
        <v>9.1079999999999994E-2</v>
      </c>
      <c r="J45" s="43">
        <v>0.85350000000000004</v>
      </c>
      <c r="K45" s="43">
        <v>0.70609999999999995</v>
      </c>
      <c r="L45" s="43">
        <v>1.0318000000000001</v>
      </c>
      <c r="M45" s="43">
        <v>0.101794</v>
      </c>
      <c r="N45" s="44"/>
      <c r="O45" s="42">
        <v>92</v>
      </c>
      <c r="Q45" s="42" t="s">
        <v>30</v>
      </c>
      <c r="R45" s="42" t="s">
        <v>30</v>
      </c>
      <c r="S45" s="42" t="s">
        <v>30</v>
      </c>
      <c r="T45" s="42" t="s">
        <v>30</v>
      </c>
    </row>
    <row r="46" spans="1:20" x14ac:dyDescent="0.25">
      <c r="A46" s="42" t="s">
        <v>41</v>
      </c>
      <c r="B46" s="19" t="s">
        <v>42</v>
      </c>
      <c r="C46" s="43" t="s">
        <v>21</v>
      </c>
      <c r="D46" s="43">
        <v>20144</v>
      </c>
      <c r="E46" s="44">
        <v>4862</v>
      </c>
      <c r="F46" s="43">
        <v>625969</v>
      </c>
      <c r="G46" s="44">
        <v>8.9910000000000004E-2</v>
      </c>
      <c r="H46" s="43">
        <v>7.4440000000000006E-2</v>
      </c>
      <c r="I46" s="43">
        <v>0.10859000000000001</v>
      </c>
      <c r="J46" s="43">
        <v>0.88800000000000001</v>
      </c>
      <c r="K46" s="43">
        <v>0.73529999999999995</v>
      </c>
      <c r="L46" s="43">
        <v>1.0726</v>
      </c>
      <c r="M46" s="43">
        <v>0.21771399999999999</v>
      </c>
      <c r="N46" s="44"/>
      <c r="O46" s="42">
        <v>92</v>
      </c>
      <c r="Q46" s="42" t="s">
        <v>30</v>
      </c>
      <c r="R46" s="42" t="s">
        <v>30</v>
      </c>
      <c r="S46" s="42" t="s">
        <v>30</v>
      </c>
      <c r="T46" s="42" t="s">
        <v>30</v>
      </c>
    </row>
    <row r="47" spans="1:20" x14ac:dyDescent="0.25">
      <c r="A47" s="42" t="s">
        <v>41</v>
      </c>
      <c r="B47" s="19" t="s">
        <v>42</v>
      </c>
      <c r="C47" s="43" t="s">
        <v>21</v>
      </c>
      <c r="D47" s="43">
        <v>20151</v>
      </c>
      <c r="E47" s="44">
        <v>5378</v>
      </c>
      <c r="F47" s="43">
        <v>624726</v>
      </c>
      <c r="G47" s="44">
        <v>0.10174999999999999</v>
      </c>
      <c r="H47" s="43">
        <v>8.4290000000000004E-2</v>
      </c>
      <c r="I47" s="43">
        <v>0.12282999999999999</v>
      </c>
      <c r="J47" s="43">
        <v>0.87060000000000004</v>
      </c>
      <c r="K47" s="43">
        <v>0.72119999999999995</v>
      </c>
      <c r="L47" s="43">
        <v>1.0509999999999999</v>
      </c>
      <c r="M47" s="43">
        <v>0.14929999999999999</v>
      </c>
      <c r="N47" s="44"/>
      <c r="O47" s="42">
        <v>90</v>
      </c>
      <c r="Q47" s="42" t="s">
        <v>30</v>
      </c>
      <c r="R47" s="42" t="s">
        <v>30</v>
      </c>
      <c r="S47" s="42" t="s">
        <v>30</v>
      </c>
      <c r="T47" s="42" t="s">
        <v>30</v>
      </c>
    </row>
    <row r="48" spans="1:20" x14ac:dyDescent="0.25">
      <c r="A48" s="42" t="s">
        <v>41</v>
      </c>
      <c r="B48" s="19" t="s">
        <v>42</v>
      </c>
      <c r="C48" s="43" t="s">
        <v>21</v>
      </c>
      <c r="D48" s="43">
        <v>20152</v>
      </c>
      <c r="E48" s="44">
        <v>4762</v>
      </c>
      <c r="F48" s="43">
        <v>628869</v>
      </c>
      <c r="G48" s="44">
        <v>9.11E-2</v>
      </c>
      <c r="H48" s="43">
        <v>7.5420000000000001E-2</v>
      </c>
      <c r="I48" s="43">
        <v>0.11003</v>
      </c>
      <c r="J48" s="43">
        <v>0.87239999999999995</v>
      </c>
      <c r="K48" s="43">
        <v>0.72230000000000005</v>
      </c>
      <c r="L48" s="43">
        <v>1.0537000000000001</v>
      </c>
      <c r="M48" s="43">
        <v>0.15654899999999999</v>
      </c>
      <c r="N48" s="44"/>
      <c r="O48" s="42">
        <v>91</v>
      </c>
      <c r="Q48" s="42" t="s">
        <v>30</v>
      </c>
      <c r="R48" s="42" t="s">
        <v>30</v>
      </c>
      <c r="S48" s="42" t="s">
        <v>30</v>
      </c>
      <c r="T48" s="42" t="s">
        <v>30</v>
      </c>
    </row>
    <row r="49" spans="1:21" x14ac:dyDescent="0.25">
      <c r="A49" s="42" t="s">
        <v>41</v>
      </c>
      <c r="B49" s="19" t="s">
        <v>42</v>
      </c>
      <c r="C49" s="43" t="s">
        <v>21</v>
      </c>
      <c r="D49" s="43">
        <v>20153</v>
      </c>
      <c r="E49" s="44">
        <v>4384</v>
      </c>
      <c r="F49" s="43">
        <v>626445</v>
      </c>
      <c r="G49" s="44">
        <v>8.276E-2</v>
      </c>
      <c r="H49" s="43">
        <v>6.8489999999999995E-2</v>
      </c>
      <c r="I49" s="43">
        <v>0.10001</v>
      </c>
      <c r="J49" s="43">
        <v>0.8891</v>
      </c>
      <c r="K49" s="43">
        <v>0.73570000000000002</v>
      </c>
      <c r="L49" s="43">
        <v>1.0743</v>
      </c>
      <c r="M49" s="43">
        <v>0.22339300000000001</v>
      </c>
      <c r="N49" s="44"/>
      <c r="O49" s="42">
        <v>92</v>
      </c>
      <c r="Q49" s="42" t="s">
        <v>30</v>
      </c>
      <c r="R49" s="42" t="s">
        <v>30</v>
      </c>
      <c r="S49" s="42" t="s">
        <v>30</v>
      </c>
      <c r="T49" s="42" t="s">
        <v>30</v>
      </c>
    </row>
    <row r="50" spans="1:21" x14ac:dyDescent="0.25">
      <c r="A50" s="42" t="s">
        <v>41</v>
      </c>
      <c r="B50" s="19" t="s">
        <v>42</v>
      </c>
      <c r="C50" s="43" t="s">
        <v>21</v>
      </c>
      <c r="D50" s="43">
        <v>20154</v>
      </c>
      <c r="E50" s="44">
        <v>5162</v>
      </c>
      <c r="F50" s="43">
        <v>632533</v>
      </c>
      <c r="G50" s="44">
        <v>9.6210000000000004E-2</v>
      </c>
      <c r="H50" s="43">
        <v>7.9689999999999997E-2</v>
      </c>
      <c r="I50" s="43">
        <v>0.11617</v>
      </c>
      <c r="J50" s="43">
        <v>0.91549999999999998</v>
      </c>
      <c r="K50" s="43">
        <v>0.75829999999999997</v>
      </c>
      <c r="L50" s="43">
        <v>1.1053999999999999</v>
      </c>
      <c r="M50" s="43">
        <v>0.35864000000000001</v>
      </c>
      <c r="N50" s="44"/>
      <c r="O50" s="42">
        <v>92</v>
      </c>
      <c r="Q50" s="42" t="s">
        <v>30</v>
      </c>
      <c r="R50" s="42" t="s">
        <v>30</v>
      </c>
      <c r="S50" s="42" t="s">
        <v>30</v>
      </c>
      <c r="T50" s="42" t="s">
        <v>30</v>
      </c>
    </row>
    <row r="51" spans="1:21" x14ac:dyDescent="0.25">
      <c r="A51" s="42" t="s">
        <v>41</v>
      </c>
      <c r="B51" s="19" t="s">
        <v>42</v>
      </c>
      <c r="C51" s="43" t="s">
        <v>21</v>
      </c>
      <c r="D51" s="43">
        <v>20161</v>
      </c>
      <c r="E51" s="44">
        <v>5753</v>
      </c>
      <c r="F51" s="43">
        <v>632216</v>
      </c>
      <c r="G51" s="44">
        <v>0.1061</v>
      </c>
      <c r="H51" s="43">
        <v>8.7919999999999998E-2</v>
      </c>
      <c r="I51" s="43">
        <v>0.12803999999999999</v>
      </c>
      <c r="J51" s="43">
        <v>0.88629999999999998</v>
      </c>
      <c r="K51" s="43">
        <v>0.73440000000000005</v>
      </c>
      <c r="L51" s="43">
        <v>1.0694999999999999</v>
      </c>
      <c r="M51" s="43">
        <v>0.20799200000000001</v>
      </c>
      <c r="N51" s="44"/>
      <c r="O51" s="42">
        <v>91</v>
      </c>
      <c r="Q51" s="42">
        <v>2.4458000000000002</v>
      </c>
      <c r="R51" s="42">
        <v>2.0150999999999999</v>
      </c>
      <c r="S51" s="42">
        <v>2.9685999999999999</v>
      </c>
      <c r="T51" s="42">
        <v>0</v>
      </c>
      <c r="U51" s="45" t="s">
        <v>50</v>
      </c>
    </row>
    <row r="52" spans="1:21" x14ac:dyDescent="0.25">
      <c r="A52" s="42" t="s">
        <v>41</v>
      </c>
      <c r="B52" s="19" t="s">
        <v>42</v>
      </c>
      <c r="C52" s="43" t="s">
        <v>21</v>
      </c>
      <c r="D52" s="43">
        <v>20162</v>
      </c>
      <c r="E52" s="44">
        <v>5213</v>
      </c>
      <c r="F52" s="43">
        <v>637322</v>
      </c>
      <c r="G52" s="44">
        <v>9.7250000000000003E-2</v>
      </c>
      <c r="H52" s="43">
        <v>8.0560000000000007E-2</v>
      </c>
      <c r="I52" s="43">
        <v>0.11741</v>
      </c>
      <c r="J52" s="43">
        <v>0.89029999999999998</v>
      </c>
      <c r="K52" s="43">
        <v>0.73750000000000004</v>
      </c>
      <c r="L52" s="43">
        <v>1.0749</v>
      </c>
      <c r="M52" s="43">
        <v>0.22676499999999999</v>
      </c>
      <c r="N52" s="44"/>
      <c r="O52" s="42">
        <v>91</v>
      </c>
      <c r="Q52" s="42">
        <v>2.1558999999999999</v>
      </c>
      <c r="R52" s="42">
        <v>1.7762</v>
      </c>
      <c r="S52" s="42">
        <v>2.6168</v>
      </c>
      <c r="T52" s="42">
        <v>0</v>
      </c>
      <c r="U52" s="45" t="s">
        <v>50</v>
      </c>
    </row>
    <row r="53" spans="1:21" x14ac:dyDescent="0.25">
      <c r="A53" s="42" t="s">
        <v>41</v>
      </c>
      <c r="B53" s="19" t="s">
        <v>42</v>
      </c>
      <c r="C53" s="43" t="s">
        <v>21</v>
      </c>
      <c r="D53" s="43">
        <v>20163</v>
      </c>
      <c r="E53" s="44">
        <v>4996</v>
      </c>
      <c r="F53" s="43">
        <v>636272</v>
      </c>
      <c r="G53" s="44">
        <v>9.1859999999999997E-2</v>
      </c>
      <c r="H53" s="43">
        <v>7.6069999999999999E-2</v>
      </c>
      <c r="I53" s="43">
        <v>0.11093</v>
      </c>
      <c r="J53" s="43">
        <v>0.90800000000000003</v>
      </c>
      <c r="K53" s="43">
        <v>0.75190000000000001</v>
      </c>
      <c r="L53" s="43">
        <v>1.0965</v>
      </c>
      <c r="M53" s="43">
        <v>0.31588100000000002</v>
      </c>
      <c r="N53" s="44"/>
      <c r="O53" s="42">
        <v>92</v>
      </c>
      <c r="Q53" s="42">
        <v>2.0682</v>
      </c>
      <c r="R53" s="42">
        <v>1.7035</v>
      </c>
      <c r="S53" s="42">
        <v>2.5110000000000001</v>
      </c>
      <c r="T53" s="42">
        <v>0</v>
      </c>
      <c r="U53" s="45" t="s">
        <v>50</v>
      </c>
    </row>
    <row r="54" spans="1:21" x14ac:dyDescent="0.25">
      <c r="A54" s="42" t="s">
        <v>41</v>
      </c>
      <c r="B54" s="19" t="s">
        <v>42</v>
      </c>
      <c r="C54" s="43" t="s">
        <v>21</v>
      </c>
      <c r="D54" s="43">
        <v>20164</v>
      </c>
      <c r="E54" s="44">
        <v>6421</v>
      </c>
      <c r="F54" s="43">
        <v>643330</v>
      </c>
      <c r="G54" s="44">
        <v>0.11534999999999999</v>
      </c>
      <c r="H54" s="43">
        <v>9.5619999999999997E-2</v>
      </c>
      <c r="I54" s="43">
        <v>0.13914000000000001</v>
      </c>
      <c r="J54" s="43">
        <v>0.94410000000000005</v>
      </c>
      <c r="K54" s="43">
        <v>0.78259999999999996</v>
      </c>
      <c r="L54" s="43">
        <v>1.1388</v>
      </c>
      <c r="M54" s="43">
        <v>0.54761099999999996</v>
      </c>
      <c r="N54" s="44"/>
      <c r="O54" s="42">
        <v>92</v>
      </c>
      <c r="Q54" s="42">
        <v>2.4220000000000002</v>
      </c>
      <c r="R54" s="42">
        <v>1.9975000000000001</v>
      </c>
      <c r="S54" s="42">
        <v>2.9367000000000001</v>
      </c>
      <c r="T54" s="42">
        <v>0</v>
      </c>
      <c r="U54" s="45" t="s">
        <v>50</v>
      </c>
    </row>
    <row r="55" spans="1:21" x14ac:dyDescent="0.25">
      <c r="A55" s="42" t="s">
        <v>41</v>
      </c>
      <c r="B55" s="19" t="s">
        <v>42</v>
      </c>
      <c r="C55" s="43" t="s">
        <v>20</v>
      </c>
      <c r="D55" s="43">
        <v>20111</v>
      </c>
      <c r="E55" s="44">
        <v>1490</v>
      </c>
      <c r="F55" s="43">
        <v>132624</v>
      </c>
      <c r="G55" s="44">
        <v>0.11638999999999999</v>
      </c>
      <c r="H55" s="43">
        <v>9.5699999999999993E-2</v>
      </c>
      <c r="I55" s="43">
        <v>0.14155999999999999</v>
      </c>
      <c r="J55" s="43">
        <v>1.8603000000000001</v>
      </c>
      <c r="K55" s="43">
        <v>1.5296000000000001</v>
      </c>
      <c r="L55" s="43">
        <v>2.2625999999999999</v>
      </c>
      <c r="M55" s="43">
        <v>0</v>
      </c>
      <c r="N55" s="44">
        <v>1</v>
      </c>
      <c r="O55" s="42">
        <v>90</v>
      </c>
      <c r="Q55" s="42" t="s">
        <v>30</v>
      </c>
      <c r="R55" s="42" t="s">
        <v>30</v>
      </c>
      <c r="S55" s="42" t="s">
        <v>30</v>
      </c>
      <c r="T55" s="42" t="s">
        <v>30</v>
      </c>
    </row>
    <row r="56" spans="1:21" x14ac:dyDescent="0.25">
      <c r="A56" s="42" t="s">
        <v>41</v>
      </c>
      <c r="B56" s="19" t="s">
        <v>42</v>
      </c>
      <c r="C56" s="43" t="s">
        <v>20</v>
      </c>
      <c r="D56" s="43">
        <v>20112</v>
      </c>
      <c r="E56" s="44">
        <v>1506</v>
      </c>
      <c r="F56" s="43">
        <v>133311</v>
      </c>
      <c r="G56" s="44">
        <v>0.11572</v>
      </c>
      <c r="H56" s="43">
        <v>9.5159999999999995E-2</v>
      </c>
      <c r="I56" s="43">
        <v>0.14072000000000001</v>
      </c>
      <c r="J56" s="43">
        <v>1.8849</v>
      </c>
      <c r="K56" s="43">
        <v>1.55</v>
      </c>
      <c r="L56" s="43">
        <v>2.2921999999999998</v>
      </c>
      <c r="M56" s="43">
        <v>0</v>
      </c>
      <c r="N56" s="44">
        <v>1</v>
      </c>
      <c r="O56" s="42">
        <v>91</v>
      </c>
      <c r="Q56" s="42" t="s">
        <v>30</v>
      </c>
      <c r="R56" s="42" t="s">
        <v>30</v>
      </c>
      <c r="S56" s="42" t="s">
        <v>30</v>
      </c>
      <c r="T56" s="42" t="s">
        <v>30</v>
      </c>
    </row>
    <row r="57" spans="1:21" x14ac:dyDescent="0.25">
      <c r="A57" s="42" t="s">
        <v>41</v>
      </c>
      <c r="B57" s="19" t="s">
        <v>42</v>
      </c>
      <c r="C57" s="43" t="s">
        <v>20</v>
      </c>
      <c r="D57" s="43">
        <v>20113</v>
      </c>
      <c r="E57" s="44">
        <v>1401</v>
      </c>
      <c r="F57" s="43">
        <v>132612</v>
      </c>
      <c r="G57" s="44">
        <v>0.10780000000000001</v>
      </c>
      <c r="H57" s="43">
        <v>8.8580000000000006E-2</v>
      </c>
      <c r="I57" s="43">
        <v>0.13119</v>
      </c>
      <c r="J57" s="43">
        <v>1.7955000000000001</v>
      </c>
      <c r="K57" s="43">
        <v>1.4754</v>
      </c>
      <c r="L57" s="43">
        <v>2.1850999999999998</v>
      </c>
      <c r="M57" s="43">
        <v>0</v>
      </c>
      <c r="N57" s="44">
        <v>1</v>
      </c>
      <c r="O57" s="42">
        <v>92</v>
      </c>
      <c r="Q57" s="42" t="s">
        <v>30</v>
      </c>
      <c r="R57" s="42" t="s">
        <v>30</v>
      </c>
      <c r="S57" s="42" t="s">
        <v>30</v>
      </c>
      <c r="T57" s="42" t="s">
        <v>30</v>
      </c>
    </row>
    <row r="58" spans="1:21" x14ac:dyDescent="0.25">
      <c r="A58" s="42" t="s">
        <v>41</v>
      </c>
      <c r="B58" s="19" t="s">
        <v>42</v>
      </c>
      <c r="C58" s="43" t="s">
        <v>20</v>
      </c>
      <c r="D58" s="43">
        <v>20114</v>
      </c>
      <c r="E58" s="44">
        <v>1505</v>
      </c>
      <c r="F58" s="43">
        <v>133635</v>
      </c>
      <c r="G58" s="44">
        <v>0.11237</v>
      </c>
      <c r="H58" s="43">
        <v>9.2420000000000002E-2</v>
      </c>
      <c r="I58" s="43">
        <v>0.13663</v>
      </c>
      <c r="J58" s="43">
        <v>1.8067</v>
      </c>
      <c r="K58" s="43">
        <v>1.486</v>
      </c>
      <c r="L58" s="43">
        <v>2.1966999999999999</v>
      </c>
      <c r="M58" s="43">
        <v>0</v>
      </c>
      <c r="N58" s="44">
        <v>1</v>
      </c>
      <c r="O58" s="42">
        <v>92</v>
      </c>
      <c r="Q58" s="42" t="s">
        <v>30</v>
      </c>
      <c r="R58" s="42" t="s">
        <v>30</v>
      </c>
      <c r="S58" s="42" t="s">
        <v>30</v>
      </c>
      <c r="T58" s="42" t="s">
        <v>30</v>
      </c>
    </row>
    <row r="59" spans="1:21" x14ac:dyDescent="0.25">
      <c r="A59" s="42" t="s">
        <v>41</v>
      </c>
      <c r="B59" s="19" t="s">
        <v>42</v>
      </c>
      <c r="C59" s="43" t="s">
        <v>20</v>
      </c>
      <c r="D59" s="43">
        <v>20121</v>
      </c>
      <c r="E59" s="44">
        <v>1642</v>
      </c>
      <c r="F59" s="43">
        <v>133390</v>
      </c>
      <c r="G59" s="44">
        <v>0.12328</v>
      </c>
      <c r="H59" s="43">
        <v>0.10148</v>
      </c>
      <c r="I59" s="43">
        <v>0.14976</v>
      </c>
      <c r="J59" s="43">
        <v>1.8475999999999999</v>
      </c>
      <c r="K59" s="43">
        <v>1.5209999999999999</v>
      </c>
      <c r="L59" s="43">
        <v>2.2444999999999999</v>
      </c>
      <c r="M59" s="43">
        <v>0</v>
      </c>
      <c r="N59" s="44">
        <v>1</v>
      </c>
      <c r="O59" s="42">
        <v>91</v>
      </c>
      <c r="Q59" s="42" t="s">
        <v>30</v>
      </c>
      <c r="R59" s="42" t="s">
        <v>30</v>
      </c>
      <c r="S59" s="42" t="s">
        <v>30</v>
      </c>
      <c r="T59" s="42" t="s">
        <v>30</v>
      </c>
    </row>
    <row r="60" spans="1:21" x14ac:dyDescent="0.25">
      <c r="A60" s="42" t="s">
        <v>41</v>
      </c>
      <c r="B60" s="19" t="s">
        <v>42</v>
      </c>
      <c r="C60" s="43" t="s">
        <v>20</v>
      </c>
      <c r="D60" s="43">
        <v>20122</v>
      </c>
      <c r="E60" s="44">
        <v>1602</v>
      </c>
      <c r="F60" s="43">
        <v>134447</v>
      </c>
      <c r="G60" s="44">
        <v>0.12309</v>
      </c>
      <c r="H60" s="43">
        <v>0.10129000000000001</v>
      </c>
      <c r="I60" s="43">
        <v>0.14957999999999999</v>
      </c>
      <c r="J60" s="43">
        <v>1.8190999999999999</v>
      </c>
      <c r="K60" s="43">
        <v>1.4970000000000001</v>
      </c>
      <c r="L60" s="43">
        <v>2.2107000000000001</v>
      </c>
      <c r="M60" s="43">
        <v>0</v>
      </c>
      <c r="N60" s="44">
        <v>1</v>
      </c>
      <c r="O60" s="42">
        <v>91</v>
      </c>
      <c r="Q60" s="42" t="s">
        <v>30</v>
      </c>
      <c r="R60" s="42" t="s">
        <v>30</v>
      </c>
      <c r="S60" s="42" t="s">
        <v>30</v>
      </c>
      <c r="T60" s="42" t="s">
        <v>30</v>
      </c>
    </row>
    <row r="61" spans="1:21" x14ac:dyDescent="0.25">
      <c r="A61" s="42" t="s">
        <v>41</v>
      </c>
      <c r="B61" s="19" t="s">
        <v>42</v>
      </c>
      <c r="C61" s="43" t="s">
        <v>20</v>
      </c>
      <c r="D61" s="43">
        <v>20123</v>
      </c>
      <c r="E61" s="44">
        <v>1683</v>
      </c>
      <c r="F61" s="43">
        <v>133784</v>
      </c>
      <c r="G61" s="44">
        <v>0.12523000000000001</v>
      </c>
      <c r="H61" s="43">
        <v>0.1031</v>
      </c>
      <c r="I61" s="43">
        <v>0.15209</v>
      </c>
      <c r="J61" s="43">
        <v>1.9059999999999999</v>
      </c>
      <c r="K61" s="43">
        <v>1.5692999999999999</v>
      </c>
      <c r="L61" s="43">
        <v>2.3149999999999999</v>
      </c>
      <c r="M61" s="43">
        <v>0</v>
      </c>
      <c r="N61" s="44">
        <v>1</v>
      </c>
      <c r="O61" s="42">
        <v>92</v>
      </c>
      <c r="Q61" s="42" t="s">
        <v>30</v>
      </c>
      <c r="R61" s="42" t="s">
        <v>30</v>
      </c>
      <c r="S61" s="42" t="s">
        <v>30</v>
      </c>
      <c r="T61" s="42" t="s">
        <v>30</v>
      </c>
    </row>
    <row r="62" spans="1:21" x14ac:dyDescent="0.25">
      <c r="A62" s="42" t="s">
        <v>41</v>
      </c>
      <c r="B62" s="19" t="s">
        <v>42</v>
      </c>
      <c r="C62" s="43" t="s">
        <v>20</v>
      </c>
      <c r="D62" s="43">
        <v>20124</v>
      </c>
      <c r="E62" s="44">
        <v>1972</v>
      </c>
      <c r="F62" s="43">
        <v>135147</v>
      </c>
      <c r="G62" s="44">
        <v>0.14962</v>
      </c>
      <c r="H62" s="43">
        <v>0.12336999999999999</v>
      </c>
      <c r="I62" s="43">
        <v>0.18146000000000001</v>
      </c>
      <c r="J62" s="43">
        <v>1.8923000000000001</v>
      </c>
      <c r="K62" s="43">
        <v>1.5603</v>
      </c>
      <c r="L62" s="43">
        <v>2.2949999999999999</v>
      </c>
      <c r="M62" s="43">
        <v>0</v>
      </c>
      <c r="N62" s="44">
        <v>1</v>
      </c>
      <c r="O62" s="42">
        <v>92</v>
      </c>
      <c r="Q62" s="42" t="s">
        <v>30</v>
      </c>
      <c r="R62" s="42" t="s">
        <v>30</v>
      </c>
      <c r="S62" s="42" t="s">
        <v>30</v>
      </c>
      <c r="T62" s="42" t="s">
        <v>30</v>
      </c>
    </row>
    <row r="63" spans="1:21" x14ac:dyDescent="0.25">
      <c r="A63" s="42" t="s">
        <v>41</v>
      </c>
      <c r="B63" s="19" t="s">
        <v>42</v>
      </c>
      <c r="C63" s="43" t="s">
        <v>20</v>
      </c>
      <c r="D63" s="43">
        <v>20131</v>
      </c>
      <c r="E63" s="44">
        <v>1971</v>
      </c>
      <c r="F63" s="43">
        <v>135112</v>
      </c>
      <c r="G63" s="44">
        <v>0.15223</v>
      </c>
      <c r="H63" s="43">
        <v>0.12554000000000001</v>
      </c>
      <c r="I63" s="43">
        <v>0.18461</v>
      </c>
      <c r="J63" s="43">
        <v>1.8202</v>
      </c>
      <c r="K63" s="43">
        <v>1.5009999999999999</v>
      </c>
      <c r="L63" s="43">
        <v>2.2073</v>
      </c>
      <c r="M63" s="43">
        <v>0</v>
      </c>
      <c r="N63" s="44">
        <v>1</v>
      </c>
      <c r="O63" s="42">
        <v>90</v>
      </c>
      <c r="Q63" s="42" t="s">
        <v>30</v>
      </c>
      <c r="R63" s="42" t="s">
        <v>30</v>
      </c>
      <c r="S63" s="42" t="s">
        <v>30</v>
      </c>
      <c r="T63" s="42" t="s">
        <v>30</v>
      </c>
    </row>
    <row r="64" spans="1:21" x14ac:dyDescent="0.25">
      <c r="A64" s="42" t="s">
        <v>41</v>
      </c>
      <c r="B64" s="19" t="s">
        <v>42</v>
      </c>
      <c r="C64" s="43" t="s">
        <v>20</v>
      </c>
      <c r="D64" s="43">
        <v>20132</v>
      </c>
      <c r="E64" s="44">
        <v>1939</v>
      </c>
      <c r="F64" s="43">
        <v>136150</v>
      </c>
      <c r="G64" s="44">
        <v>0.14293</v>
      </c>
      <c r="H64" s="43">
        <v>0.11785</v>
      </c>
      <c r="I64" s="43">
        <v>0.17333000000000001</v>
      </c>
      <c r="J64" s="43">
        <v>1.7419</v>
      </c>
      <c r="K64" s="43">
        <v>1.4363999999999999</v>
      </c>
      <c r="L64" s="43">
        <v>2.1124999999999998</v>
      </c>
      <c r="M64" s="43">
        <v>0</v>
      </c>
      <c r="N64" s="44">
        <v>1</v>
      </c>
      <c r="O64" s="42">
        <v>91</v>
      </c>
      <c r="Q64" s="42" t="s">
        <v>30</v>
      </c>
      <c r="R64" s="42" t="s">
        <v>30</v>
      </c>
      <c r="S64" s="42" t="s">
        <v>30</v>
      </c>
      <c r="T64" s="42" t="s">
        <v>30</v>
      </c>
    </row>
    <row r="65" spans="1:21" x14ac:dyDescent="0.25">
      <c r="A65" s="42" t="s">
        <v>41</v>
      </c>
      <c r="B65" s="19" t="s">
        <v>42</v>
      </c>
      <c r="C65" s="43" t="s">
        <v>20</v>
      </c>
      <c r="D65" s="43">
        <v>20133</v>
      </c>
      <c r="E65" s="44">
        <v>1711</v>
      </c>
      <c r="F65" s="43">
        <v>135239</v>
      </c>
      <c r="G65" s="44">
        <v>0.12870000000000001</v>
      </c>
      <c r="H65" s="43">
        <v>0.10600999999999999</v>
      </c>
      <c r="I65" s="43">
        <v>0.15623999999999999</v>
      </c>
      <c r="J65" s="43">
        <v>1.7039</v>
      </c>
      <c r="K65" s="43">
        <v>1.4035</v>
      </c>
      <c r="L65" s="43">
        <v>2.0686</v>
      </c>
      <c r="M65" s="43">
        <v>0</v>
      </c>
      <c r="N65" s="44">
        <v>1</v>
      </c>
      <c r="O65" s="42">
        <v>92</v>
      </c>
      <c r="Q65" s="42" t="s">
        <v>30</v>
      </c>
      <c r="R65" s="42" t="s">
        <v>30</v>
      </c>
      <c r="S65" s="42" t="s">
        <v>30</v>
      </c>
      <c r="T65" s="42" t="s">
        <v>30</v>
      </c>
    </row>
    <row r="66" spans="1:21" x14ac:dyDescent="0.25">
      <c r="A66" s="42" t="s">
        <v>41</v>
      </c>
      <c r="B66" s="19" t="s">
        <v>42</v>
      </c>
      <c r="C66" s="43" t="s">
        <v>20</v>
      </c>
      <c r="D66" s="43">
        <v>20134</v>
      </c>
      <c r="E66" s="44">
        <v>1884</v>
      </c>
      <c r="F66" s="43">
        <v>136328</v>
      </c>
      <c r="G66" s="44">
        <v>0.14174999999999999</v>
      </c>
      <c r="H66" s="43">
        <v>0.11686000000000001</v>
      </c>
      <c r="I66" s="43">
        <v>0.17194000000000001</v>
      </c>
      <c r="J66" s="43">
        <v>1.7598</v>
      </c>
      <c r="K66" s="43">
        <v>1.4508000000000001</v>
      </c>
      <c r="L66" s="43">
        <v>2.1345000000000001</v>
      </c>
      <c r="M66" s="43">
        <v>0</v>
      </c>
      <c r="N66" s="44">
        <v>1</v>
      </c>
      <c r="O66" s="42">
        <v>92</v>
      </c>
      <c r="Q66" s="42" t="s">
        <v>30</v>
      </c>
      <c r="R66" s="42" t="s">
        <v>30</v>
      </c>
      <c r="S66" s="42" t="s">
        <v>30</v>
      </c>
      <c r="T66" s="42" t="s">
        <v>30</v>
      </c>
    </row>
    <row r="67" spans="1:21" x14ac:dyDescent="0.25">
      <c r="A67" s="42" t="s">
        <v>41</v>
      </c>
      <c r="B67" s="19" t="s">
        <v>42</v>
      </c>
      <c r="C67" s="43" t="s">
        <v>20</v>
      </c>
      <c r="D67" s="43">
        <v>20141</v>
      </c>
      <c r="E67" s="44">
        <v>1767</v>
      </c>
      <c r="F67" s="43">
        <v>135980</v>
      </c>
      <c r="G67" s="44">
        <v>0.1356</v>
      </c>
      <c r="H67" s="43">
        <v>0.11175</v>
      </c>
      <c r="I67" s="43">
        <v>0.16455</v>
      </c>
      <c r="J67" s="43">
        <v>1.6347</v>
      </c>
      <c r="K67" s="43">
        <v>1.3472</v>
      </c>
      <c r="L67" s="43">
        <v>1.9837</v>
      </c>
      <c r="M67" s="43">
        <v>9.9999999999999995E-7</v>
      </c>
      <c r="N67" s="44">
        <v>1</v>
      </c>
      <c r="O67" s="42">
        <v>90</v>
      </c>
      <c r="Q67" s="42" t="s">
        <v>30</v>
      </c>
      <c r="R67" s="42" t="s">
        <v>30</v>
      </c>
      <c r="S67" s="42" t="s">
        <v>30</v>
      </c>
      <c r="T67" s="42" t="s">
        <v>30</v>
      </c>
    </row>
    <row r="68" spans="1:21" x14ac:dyDescent="0.25">
      <c r="A68" s="42" t="s">
        <v>41</v>
      </c>
      <c r="B68" s="19" t="s">
        <v>42</v>
      </c>
      <c r="C68" s="43" t="s">
        <v>20</v>
      </c>
      <c r="D68" s="43">
        <v>20142</v>
      </c>
      <c r="E68" s="44">
        <v>1803</v>
      </c>
      <c r="F68" s="43">
        <v>136821</v>
      </c>
      <c r="G68" s="44">
        <v>0.14116000000000001</v>
      </c>
      <c r="H68" s="43">
        <v>0.11635</v>
      </c>
      <c r="I68" s="43">
        <v>0.17126</v>
      </c>
      <c r="J68" s="43">
        <v>1.6217999999999999</v>
      </c>
      <c r="K68" s="43">
        <v>1.3368</v>
      </c>
      <c r="L68" s="43">
        <v>1.9676</v>
      </c>
      <c r="M68" s="43">
        <v>9.9999999999999995E-7</v>
      </c>
      <c r="N68" s="44">
        <v>1</v>
      </c>
      <c r="O68" s="42">
        <v>91</v>
      </c>
      <c r="Q68" s="42" t="s">
        <v>30</v>
      </c>
      <c r="R68" s="42" t="s">
        <v>30</v>
      </c>
      <c r="S68" s="42" t="s">
        <v>30</v>
      </c>
      <c r="T68" s="42" t="s">
        <v>30</v>
      </c>
    </row>
    <row r="69" spans="1:21" x14ac:dyDescent="0.25">
      <c r="A69" s="42" t="s">
        <v>41</v>
      </c>
      <c r="B69" s="19" t="s">
        <v>42</v>
      </c>
      <c r="C69" s="43" t="s">
        <v>20</v>
      </c>
      <c r="D69" s="43">
        <v>20143</v>
      </c>
      <c r="E69" s="44">
        <v>1889</v>
      </c>
      <c r="F69" s="43">
        <v>135946</v>
      </c>
      <c r="G69" s="44">
        <v>0.14233000000000001</v>
      </c>
      <c r="H69" s="43">
        <v>0.11737</v>
      </c>
      <c r="I69" s="43">
        <v>0.17261000000000001</v>
      </c>
      <c r="J69" s="43">
        <v>1.6124000000000001</v>
      </c>
      <c r="K69" s="43">
        <v>1.3295999999999999</v>
      </c>
      <c r="L69" s="43">
        <v>1.9554</v>
      </c>
      <c r="M69" s="43">
        <v>9.9999999999999995E-7</v>
      </c>
      <c r="N69" s="44">
        <v>1</v>
      </c>
      <c r="O69" s="42">
        <v>92</v>
      </c>
      <c r="Q69" s="42" t="s">
        <v>30</v>
      </c>
      <c r="R69" s="42" t="s">
        <v>30</v>
      </c>
      <c r="S69" s="42" t="s">
        <v>30</v>
      </c>
      <c r="T69" s="42" t="s">
        <v>30</v>
      </c>
    </row>
    <row r="70" spans="1:21" x14ac:dyDescent="0.25">
      <c r="A70" s="42" t="s">
        <v>41</v>
      </c>
      <c r="B70" s="19" t="s">
        <v>42</v>
      </c>
      <c r="C70" s="43" t="s">
        <v>20</v>
      </c>
      <c r="D70" s="43">
        <v>20144</v>
      </c>
      <c r="E70" s="44">
        <v>1939</v>
      </c>
      <c r="F70" s="43">
        <v>136943</v>
      </c>
      <c r="G70" s="44">
        <v>0.14693000000000001</v>
      </c>
      <c r="H70" s="43">
        <v>0.12121</v>
      </c>
      <c r="I70" s="43">
        <v>0.17810999999999999</v>
      </c>
      <c r="J70" s="43">
        <v>1.4513</v>
      </c>
      <c r="K70" s="43">
        <v>1.1972</v>
      </c>
      <c r="L70" s="43">
        <v>1.7592000000000001</v>
      </c>
      <c r="M70" s="43">
        <v>1.4799999999999999E-4</v>
      </c>
      <c r="N70" s="44">
        <v>1</v>
      </c>
      <c r="O70" s="42">
        <v>92</v>
      </c>
      <c r="Q70" s="42" t="s">
        <v>30</v>
      </c>
      <c r="R70" s="42" t="s">
        <v>30</v>
      </c>
      <c r="S70" s="42" t="s">
        <v>30</v>
      </c>
      <c r="T70" s="42" t="s">
        <v>30</v>
      </c>
    </row>
    <row r="71" spans="1:21" x14ac:dyDescent="0.25">
      <c r="A71" s="42" t="s">
        <v>41</v>
      </c>
      <c r="B71" s="19" t="s">
        <v>42</v>
      </c>
      <c r="C71" s="43" t="s">
        <v>20</v>
      </c>
      <c r="D71" s="43">
        <v>20151</v>
      </c>
      <c r="E71" s="44">
        <v>2342</v>
      </c>
      <c r="F71" s="43">
        <v>136139</v>
      </c>
      <c r="G71" s="44">
        <v>0.17873</v>
      </c>
      <c r="H71" s="43">
        <v>0.14765</v>
      </c>
      <c r="I71" s="43">
        <v>0.21636</v>
      </c>
      <c r="J71" s="43">
        <v>1.5294000000000001</v>
      </c>
      <c r="K71" s="43">
        <v>1.2634000000000001</v>
      </c>
      <c r="L71" s="43">
        <v>1.8513999999999999</v>
      </c>
      <c r="M71" s="43">
        <v>1.2999999999999999E-5</v>
      </c>
      <c r="N71" s="44">
        <v>1</v>
      </c>
      <c r="O71" s="42">
        <v>90</v>
      </c>
      <c r="Q71" s="42" t="s">
        <v>30</v>
      </c>
      <c r="R71" s="42" t="s">
        <v>30</v>
      </c>
      <c r="S71" s="42" t="s">
        <v>30</v>
      </c>
      <c r="T71" s="42" t="s">
        <v>30</v>
      </c>
    </row>
    <row r="72" spans="1:21" x14ac:dyDescent="0.25">
      <c r="A72" s="42" t="s">
        <v>41</v>
      </c>
      <c r="B72" s="19" t="s">
        <v>42</v>
      </c>
      <c r="C72" s="43" t="s">
        <v>20</v>
      </c>
      <c r="D72" s="43">
        <v>20152</v>
      </c>
      <c r="E72" s="44">
        <v>1989</v>
      </c>
      <c r="F72" s="43">
        <v>137015</v>
      </c>
      <c r="G72" s="44">
        <v>0.15945999999999999</v>
      </c>
      <c r="H72" s="43">
        <v>0.13156999999999999</v>
      </c>
      <c r="I72" s="43">
        <v>0.19327</v>
      </c>
      <c r="J72" s="43">
        <v>1.5271999999999999</v>
      </c>
      <c r="K72" s="43">
        <v>1.26</v>
      </c>
      <c r="L72" s="43">
        <v>1.8509</v>
      </c>
      <c r="M72" s="43">
        <v>1.5999999999999999E-5</v>
      </c>
      <c r="N72" s="44">
        <v>1</v>
      </c>
      <c r="O72" s="42">
        <v>91</v>
      </c>
      <c r="Q72" s="42" t="s">
        <v>30</v>
      </c>
      <c r="R72" s="42" t="s">
        <v>30</v>
      </c>
      <c r="S72" s="42" t="s">
        <v>30</v>
      </c>
      <c r="T72" s="42" t="s">
        <v>30</v>
      </c>
    </row>
    <row r="73" spans="1:21" x14ac:dyDescent="0.25">
      <c r="A73" s="42" t="s">
        <v>41</v>
      </c>
      <c r="B73" s="19" t="s">
        <v>42</v>
      </c>
      <c r="C73" s="43" t="s">
        <v>20</v>
      </c>
      <c r="D73" s="43">
        <v>20153</v>
      </c>
      <c r="E73" s="44">
        <v>1741</v>
      </c>
      <c r="F73" s="43">
        <v>136078</v>
      </c>
      <c r="G73" s="44">
        <v>0.13619999999999999</v>
      </c>
      <c r="H73" s="43">
        <v>0.11225</v>
      </c>
      <c r="I73" s="43">
        <v>0.16525000000000001</v>
      </c>
      <c r="J73" s="43">
        <v>1.4631000000000001</v>
      </c>
      <c r="K73" s="43">
        <v>1.2059</v>
      </c>
      <c r="L73" s="43">
        <v>1.7751999999999999</v>
      </c>
      <c r="M73" s="43">
        <v>1.1400000000000001E-4</v>
      </c>
      <c r="N73" s="44">
        <v>1</v>
      </c>
      <c r="O73" s="42">
        <v>92</v>
      </c>
      <c r="Q73" s="42" t="s">
        <v>30</v>
      </c>
      <c r="R73" s="42" t="s">
        <v>30</v>
      </c>
      <c r="S73" s="42" t="s">
        <v>30</v>
      </c>
      <c r="T73" s="42" t="s">
        <v>30</v>
      </c>
    </row>
    <row r="74" spans="1:21" x14ac:dyDescent="0.25">
      <c r="A74" s="42" t="s">
        <v>41</v>
      </c>
      <c r="B74" s="19" t="s">
        <v>42</v>
      </c>
      <c r="C74" s="43" t="s">
        <v>20</v>
      </c>
      <c r="D74" s="43">
        <v>20154</v>
      </c>
      <c r="E74" s="44">
        <v>1943</v>
      </c>
      <c r="F74" s="43">
        <v>137024</v>
      </c>
      <c r="G74" s="44">
        <v>0.14673</v>
      </c>
      <c r="H74" s="43">
        <v>0.12107</v>
      </c>
      <c r="I74" s="43">
        <v>0.17784</v>
      </c>
      <c r="J74" s="43">
        <v>1.3962000000000001</v>
      </c>
      <c r="K74" s="43">
        <v>1.1519999999999999</v>
      </c>
      <c r="L74" s="43">
        <v>1.6921999999999999</v>
      </c>
      <c r="M74" s="43">
        <v>6.6799999999999997E-4</v>
      </c>
      <c r="N74" s="44">
        <v>1</v>
      </c>
      <c r="O74" s="42">
        <v>92</v>
      </c>
      <c r="Q74" s="42" t="s">
        <v>30</v>
      </c>
      <c r="R74" s="42" t="s">
        <v>30</v>
      </c>
      <c r="S74" s="42" t="s">
        <v>30</v>
      </c>
      <c r="T74" s="42" t="s">
        <v>30</v>
      </c>
    </row>
    <row r="75" spans="1:21" x14ac:dyDescent="0.25">
      <c r="A75" s="42" t="s">
        <v>41</v>
      </c>
      <c r="B75" s="19" t="s">
        <v>42</v>
      </c>
      <c r="C75" s="43" t="s">
        <v>20</v>
      </c>
      <c r="D75" s="43">
        <v>20161</v>
      </c>
      <c r="E75" s="44">
        <v>2283</v>
      </c>
      <c r="F75" s="43">
        <v>136718</v>
      </c>
      <c r="G75" s="44">
        <v>0.17562</v>
      </c>
      <c r="H75" s="43">
        <v>0.14507</v>
      </c>
      <c r="I75" s="43">
        <v>0.21260000000000001</v>
      </c>
      <c r="J75" s="43">
        <v>1.4670000000000001</v>
      </c>
      <c r="K75" s="43">
        <v>1.2118</v>
      </c>
      <c r="L75" s="43">
        <v>1.7759</v>
      </c>
      <c r="M75" s="43">
        <v>8.5000000000000006E-5</v>
      </c>
      <c r="N75" s="44">
        <v>1</v>
      </c>
      <c r="O75" s="42">
        <v>91</v>
      </c>
      <c r="Q75" s="42">
        <v>1.5088999999999999</v>
      </c>
      <c r="R75" s="42">
        <v>1.2371000000000001</v>
      </c>
      <c r="S75" s="42">
        <v>1.8404</v>
      </c>
      <c r="T75" s="42">
        <v>4.8999999999999998E-5</v>
      </c>
      <c r="U75" s="45" t="s">
        <v>50</v>
      </c>
    </row>
    <row r="76" spans="1:21" x14ac:dyDescent="0.25">
      <c r="A76" s="42" t="s">
        <v>41</v>
      </c>
      <c r="B76" s="19" t="s">
        <v>42</v>
      </c>
      <c r="C76" s="43" t="s">
        <v>20</v>
      </c>
      <c r="D76" s="43">
        <v>20162</v>
      </c>
      <c r="E76" s="44">
        <v>2031</v>
      </c>
      <c r="F76" s="43">
        <v>137423</v>
      </c>
      <c r="G76" s="44">
        <v>0.15831000000000001</v>
      </c>
      <c r="H76" s="43">
        <v>0.13067000000000001</v>
      </c>
      <c r="I76" s="43">
        <v>0.19181000000000001</v>
      </c>
      <c r="J76" s="43">
        <v>1.4493</v>
      </c>
      <c r="K76" s="43">
        <v>1.1961999999999999</v>
      </c>
      <c r="L76" s="43">
        <v>1.7559</v>
      </c>
      <c r="M76" s="43">
        <v>1.5100000000000001E-4</v>
      </c>
      <c r="N76" s="44">
        <v>1</v>
      </c>
      <c r="O76" s="42">
        <v>91</v>
      </c>
      <c r="Q76" s="42">
        <v>1.3681000000000001</v>
      </c>
      <c r="R76" s="42">
        <v>1.1211</v>
      </c>
      <c r="S76" s="42">
        <v>1.6696</v>
      </c>
      <c r="T76" s="42">
        <v>2.0379999999999999E-3</v>
      </c>
      <c r="U76" s="45" t="s">
        <v>50</v>
      </c>
    </row>
    <row r="77" spans="1:21" x14ac:dyDescent="0.25">
      <c r="A77" s="42" t="s">
        <v>41</v>
      </c>
      <c r="B77" s="19" t="s">
        <v>42</v>
      </c>
      <c r="C77" s="43" t="s">
        <v>20</v>
      </c>
      <c r="D77" s="43">
        <v>20163</v>
      </c>
      <c r="E77" s="44">
        <v>1812</v>
      </c>
      <c r="F77" s="43">
        <v>136723</v>
      </c>
      <c r="G77" s="44">
        <v>0.1394</v>
      </c>
      <c r="H77" s="43">
        <v>0.11496000000000001</v>
      </c>
      <c r="I77" s="43">
        <v>0.16904</v>
      </c>
      <c r="J77" s="43">
        <v>1.3778999999999999</v>
      </c>
      <c r="K77" s="43">
        <v>1.1363000000000001</v>
      </c>
      <c r="L77" s="43">
        <v>1.6708000000000001</v>
      </c>
      <c r="M77" s="43">
        <v>1.1180000000000001E-3</v>
      </c>
      <c r="N77" s="44">
        <v>1</v>
      </c>
      <c r="O77" s="42">
        <v>92</v>
      </c>
      <c r="Q77" s="42">
        <v>1.2930999999999999</v>
      </c>
      <c r="R77" s="42">
        <v>1.0582</v>
      </c>
      <c r="S77" s="42">
        <v>1.5802</v>
      </c>
      <c r="T77" s="42">
        <v>1.1988E-2</v>
      </c>
      <c r="U77" s="45" t="s">
        <v>50</v>
      </c>
    </row>
    <row r="78" spans="1:21" x14ac:dyDescent="0.25">
      <c r="A78" s="42" t="s">
        <v>41</v>
      </c>
      <c r="B78" s="19" t="s">
        <v>42</v>
      </c>
      <c r="C78" s="43" t="s">
        <v>20</v>
      </c>
      <c r="D78" s="43">
        <v>20164</v>
      </c>
      <c r="E78" s="44">
        <v>2169</v>
      </c>
      <c r="F78" s="43">
        <v>137735</v>
      </c>
      <c r="G78" s="44">
        <v>0.16700999999999999</v>
      </c>
      <c r="H78" s="43">
        <v>0.13793</v>
      </c>
      <c r="I78" s="43">
        <v>0.20221</v>
      </c>
      <c r="J78" s="43">
        <v>1.3669</v>
      </c>
      <c r="K78" s="43">
        <v>1.1289</v>
      </c>
      <c r="L78" s="43">
        <v>1.6551</v>
      </c>
      <c r="M78" s="43">
        <v>1.3619999999999999E-3</v>
      </c>
      <c r="N78" s="44">
        <v>1</v>
      </c>
      <c r="O78" s="42">
        <v>92</v>
      </c>
      <c r="Q78" s="42">
        <v>1.4862</v>
      </c>
      <c r="R78" s="42">
        <v>1.2183999999999999</v>
      </c>
      <c r="S78" s="42">
        <v>1.8129</v>
      </c>
      <c r="T78" s="42">
        <v>9.2999999999999997E-5</v>
      </c>
      <c r="U78" s="45" t="s">
        <v>50</v>
      </c>
    </row>
    <row r="79" spans="1:21" x14ac:dyDescent="0.25">
      <c r="A79" s="42" t="s">
        <v>41</v>
      </c>
      <c r="B79" s="19" t="s">
        <v>42</v>
      </c>
      <c r="C79" s="43" t="s">
        <v>17</v>
      </c>
      <c r="D79" s="43">
        <v>20111</v>
      </c>
      <c r="E79" s="44">
        <v>811</v>
      </c>
      <c r="F79" s="43">
        <v>98799</v>
      </c>
      <c r="G79" s="44">
        <v>9.5089999999999994E-2</v>
      </c>
      <c r="H79" s="43">
        <v>7.7579999999999996E-2</v>
      </c>
      <c r="I79" s="43">
        <v>0.11654</v>
      </c>
      <c r="J79" s="43">
        <v>1.5199</v>
      </c>
      <c r="K79" s="43">
        <v>1.2401</v>
      </c>
      <c r="L79" s="43">
        <v>1.8628</v>
      </c>
      <c r="M79" s="43">
        <v>5.5000000000000002E-5</v>
      </c>
      <c r="N79" s="44">
        <v>1</v>
      </c>
      <c r="O79" s="42">
        <v>90</v>
      </c>
      <c r="Q79" s="42" t="s">
        <v>30</v>
      </c>
      <c r="R79" s="42" t="s">
        <v>30</v>
      </c>
      <c r="S79" s="42" t="s">
        <v>30</v>
      </c>
      <c r="T79" s="42" t="s">
        <v>30</v>
      </c>
    </row>
    <row r="80" spans="1:21" x14ac:dyDescent="0.25">
      <c r="A80" s="42" t="s">
        <v>41</v>
      </c>
      <c r="B80" s="19" t="s">
        <v>42</v>
      </c>
      <c r="C80" s="43" t="s">
        <v>17</v>
      </c>
      <c r="D80" s="43">
        <v>20112</v>
      </c>
      <c r="E80" s="44">
        <v>759</v>
      </c>
      <c r="F80" s="43">
        <v>99342</v>
      </c>
      <c r="G80" s="44">
        <v>8.6370000000000002E-2</v>
      </c>
      <c r="H80" s="43">
        <v>7.041E-2</v>
      </c>
      <c r="I80" s="43">
        <v>0.10595</v>
      </c>
      <c r="J80" s="43">
        <v>1.4068000000000001</v>
      </c>
      <c r="K80" s="43">
        <v>1.1469</v>
      </c>
      <c r="L80" s="43">
        <v>1.7258</v>
      </c>
      <c r="M80" s="43">
        <v>1.059E-3</v>
      </c>
      <c r="N80" s="44">
        <v>1</v>
      </c>
      <c r="O80" s="42">
        <v>91</v>
      </c>
      <c r="Q80" s="42" t="s">
        <v>30</v>
      </c>
      <c r="R80" s="42" t="s">
        <v>30</v>
      </c>
      <c r="S80" s="42" t="s">
        <v>30</v>
      </c>
      <c r="T80" s="42" t="s">
        <v>30</v>
      </c>
    </row>
    <row r="81" spans="1:20" x14ac:dyDescent="0.25">
      <c r="A81" s="42" t="s">
        <v>41</v>
      </c>
      <c r="B81" s="19" t="s">
        <v>42</v>
      </c>
      <c r="C81" s="43" t="s">
        <v>17</v>
      </c>
      <c r="D81" s="43">
        <v>20113</v>
      </c>
      <c r="E81" s="44">
        <v>798</v>
      </c>
      <c r="F81" s="43">
        <v>99191</v>
      </c>
      <c r="G81" s="44">
        <v>8.9880000000000002E-2</v>
      </c>
      <c r="H81" s="43">
        <v>7.3319999999999996E-2</v>
      </c>
      <c r="I81" s="43">
        <v>0.11018</v>
      </c>
      <c r="J81" s="43">
        <v>1.4970000000000001</v>
      </c>
      <c r="K81" s="43">
        <v>1.2212000000000001</v>
      </c>
      <c r="L81" s="43">
        <v>1.8351</v>
      </c>
      <c r="M81" s="43">
        <v>1.03E-4</v>
      </c>
      <c r="N81" s="44">
        <v>1</v>
      </c>
      <c r="O81" s="42">
        <v>92</v>
      </c>
      <c r="Q81" s="42" t="s">
        <v>30</v>
      </c>
      <c r="R81" s="42" t="s">
        <v>30</v>
      </c>
      <c r="S81" s="42" t="s">
        <v>30</v>
      </c>
      <c r="T81" s="42" t="s">
        <v>30</v>
      </c>
    </row>
    <row r="82" spans="1:20" x14ac:dyDescent="0.25">
      <c r="A82" s="42" t="s">
        <v>41</v>
      </c>
      <c r="B82" s="19" t="s">
        <v>42</v>
      </c>
      <c r="C82" s="43" t="s">
        <v>17</v>
      </c>
      <c r="D82" s="43">
        <v>20114</v>
      </c>
      <c r="E82" s="44">
        <v>845</v>
      </c>
      <c r="F82" s="43">
        <v>100488</v>
      </c>
      <c r="G82" s="44">
        <v>8.9260000000000006E-2</v>
      </c>
      <c r="H82" s="43">
        <v>7.2910000000000003E-2</v>
      </c>
      <c r="I82" s="43">
        <v>0.10929</v>
      </c>
      <c r="J82" s="43">
        <v>1.4351</v>
      </c>
      <c r="K82" s="43">
        <v>1.1721999999999999</v>
      </c>
      <c r="L82" s="43">
        <v>1.7571000000000001</v>
      </c>
      <c r="M82" s="43">
        <v>4.6799999999999999E-4</v>
      </c>
      <c r="N82" s="44">
        <v>1</v>
      </c>
      <c r="O82" s="42">
        <v>92</v>
      </c>
      <c r="Q82" s="42" t="s">
        <v>30</v>
      </c>
      <c r="R82" s="42" t="s">
        <v>30</v>
      </c>
      <c r="S82" s="42" t="s">
        <v>30</v>
      </c>
      <c r="T82" s="42" t="s">
        <v>30</v>
      </c>
    </row>
    <row r="83" spans="1:20" x14ac:dyDescent="0.25">
      <c r="A83" s="42" t="s">
        <v>41</v>
      </c>
      <c r="B83" s="19" t="s">
        <v>42</v>
      </c>
      <c r="C83" s="43" t="s">
        <v>17</v>
      </c>
      <c r="D83" s="43">
        <v>20121</v>
      </c>
      <c r="E83" s="44">
        <v>966</v>
      </c>
      <c r="F83" s="43">
        <v>100310</v>
      </c>
      <c r="G83" s="44">
        <v>0.10588</v>
      </c>
      <c r="H83" s="43">
        <v>8.6650000000000005E-2</v>
      </c>
      <c r="I83" s="43">
        <v>0.12938</v>
      </c>
      <c r="J83" s="43">
        <v>1.5869</v>
      </c>
      <c r="K83" s="43">
        <v>1.2986</v>
      </c>
      <c r="L83" s="43">
        <v>1.9391</v>
      </c>
      <c r="M83" s="43">
        <v>6.0000000000000002E-6</v>
      </c>
      <c r="N83" s="44">
        <v>1</v>
      </c>
      <c r="O83" s="42">
        <v>91</v>
      </c>
      <c r="Q83" s="42" t="s">
        <v>30</v>
      </c>
      <c r="R83" s="42" t="s">
        <v>30</v>
      </c>
      <c r="S83" s="42" t="s">
        <v>30</v>
      </c>
      <c r="T83" s="42" t="s">
        <v>30</v>
      </c>
    </row>
    <row r="84" spans="1:20" x14ac:dyDescent="0.25">
      <c r="A84" s="42" t="s">
        <v>41</v>
      </c>
      <c r="B84" s="19" t="s">
        <v>42</v>
      </c>
      <c r="C84" s="43" t="s">
        <v>17</v>
      </c>
      <c r="D84" s="43">
        <v>20122</v>
      </c>
      <c r="E84" s="44">
        <v>802</v>
      </c>
      <c r="F84" s="43">
        <v>101968</v>
      </c>
      <c r="G84" s="44">
        <v>8.9719999999999994E-2</v>
      </c>
      <c r="H84" s="43">
        <v>7.3219999999999993E-2</v>
      </c>
      <c r="I84" s="43">
        <v>0.10993</v>
      </c>
      <c r="J84" s="43">
        <v>1.3260000000000001</v>
      </c>
      <c r="K84" s="43">
        <v>1.0822000000000001</v>
      </c>
      <c r="L84" s="43">
        <v>1.6247</v>
      </c>
      <c r="M84" s="43">
        <v>6.4970000000000002E-3</v>
      </c>
      <c r="N84" s="44">
        <v>1</v>
      </c>
      <c r="O84" s="42">
        <v>91</v>
      </c>
      <c r="Q84" s="42" t="s">
        <v>30</v>
      </c>
      <c r="R84" s="42" t="s">
        <v>30</v>
      </c>
      <c r="S84" s="42" t="s">
        <v>30</v>
      </c>
      <c r="T84" s="42" t="s">
        <v>30</v>
      </c>
    </row>
    <row r="85" spans="1:20" x14ac:dyDescent="0.25">
      <c r="A85" s="42" t="s">
        <v>41</v>
      </c>
      <c r="B85" s="19" t="s">
        <v>42</v>
      </c>
      <c r="C85" s="43" t="s">
        <v>17</v>
      </c>
      <c r="D85" s="43">
        <v>20123</v>
      </c>
      <c r="E85" s="44">
        <v>799</v>
      </c>
      <c r="F85" s="43">
        <v>101627</v>
      </c>
      <c r="G85" s="44">
        <v>8.5690000000000002E-2</v>
      </c>
      <c r="H85" s="43">
        <v>6.9940000000000002E-2</v>
      </c>
      <c r="I85" s="43">
        <v>0.10496999999999999</v>
      </c>
      <c r="J85" s="43">
        <v>1.3042</v>
      </c>
      <c r="K85" s="43">
        <v>1.0646</v>
      </c>
      <c r="L85" s="43">
        <v>1.5978000000000001</v>
      </c>
      <c r="M85" s="43">
        <v>1.0331999999999999E-2</v>
      </c>
      <c r="N85" s="44"/>
      <c r="O85" s="42">
        <v>92</v>
      </c>
      <c r="Q85" s="42" t="s">
        <v>30</v>
      </c>
      <c r="R85" s="42" t="s">
        <v>30</v>
      </c>
      <c r="S85" s="42" t="s">
        <v>30</v>
      </c>
      <c r="T85" s="42" t="s">
        <v>30</v>
      </c>
    </row>
    <row r="86" spans="1:20" x14ac:dyDescent="0.25">
      <c r="A86" s="42" t="s">
        <v>41</v>
      </c>
      <c r="B86" s="19" t="s">
        <v>42</v>
      </c>
      <c r="C86" s="43" t="s">
        <v>17</v>
      </c>
      <c r="D86" s="43">
        <v>20124</v>
      </c>
      <c r="E86" s="44">
        <v>971</v>
      </c>
      <c r="F86" s="43">
        <v>102787</v>
      </c>
      <c r="G86" s="44">
        <v>0.10594000000000001</v>
      </c>
      <c r="H86" s="43">
        <v>8.6739999999999998E-2</v>
      </c>
      <c r="I86" s="43">
        <v>0.12939000000000001</v>
      </c>
      <c r="J86" s="43">
        <v>1.3398000000000001</v>
      </c>
      <c r="K86" s="43">
        <v>1.097</v>
      </c>
      <c r="L86" s="43">
        <v>1.6364000000000001</v>
      </c>
      <c r="M86" s="43">
        <v>4.1390000000000003E-3</v>
      </c>
      <c r="N86" s="44">
        <v>1</v>
      </c>
      <c r="O86" s="42">
        <v>92</v>
      </c>
      <c r="Q86" s="42" t="s">
        <v>30</v>
      </c>
      <c r="R86" s="42" t="s">
        <v>30</v>
      </c>
      <c r="S86" s="42" t="s">
        <v>30</v>
      </c>
      <c r="T86" s="42" t="s">
        <v>30</v>
      </c>
    </row>
    <row r="87" spans="1:20" x14ac:dyDescent="0.25">
      <c r="A87" s="42" t="s">
        <v>41</v>
      </c>
      <c r="B87" s="19" t="s">
        <v>42</v>
      </c>
      <c r="C87" s="43" t="s">
        <v>17</v>
      </c>
      <c r="D87" s="43">
        <v>20131</v>
      </c>
      <c r="E87" s="44">
        <v>1082</v>
      </c>
      <c r="F87" s="43">
        <v>102648</v>
      </c>
      <c r="G87" s="44">
        <v>0.1182</v>
      </c>
      <c r="H87" s="43">
        <v>9.6920000000000006E-2</v>
      </c>
      <c r="I87" s="43">
        <v>0.14415</v>
      </c>
      <c r="J87" s="43">
        <v>1.4133</v>
      </c>
      <c r="K87" s="43">
        <v>1.1589</v>
      </c>
      <c r="L87" s="43">
        <v>1.7236</v>
      </c>
      <c r="M87" s="43">
        <v>6.3500000000000004E-4</v>
      </c>
      <c r="N87" s="44">
        <v>1</v>
      </c>
      <c r="O87" s="42">
        <v>90</v>
      </c>
      <c r="Q87" s="42" t="s">
        <v>30</v>
      </c>
      <c r="R87" s="42" t="s">
        <v>30</v>
      </c>
      <c r="S87" s="42" t="s">
        <v>30</v>
      </c>
      <c r="T87" s="42" t="s">
        <v>30</v>
      </c>
    </row>
    <row r="88" spans="1:20" x14ac:dyDescent="0.25">
      <c r="A88" s="42" t="s">
        <v>41</v>
      </c>
      <c r="B88" s="19" t="s">
        <v>42</v>
      </c>
      <c r="C88" s="43" t="s">
        <v>17</v>
      </c>
      <c r="D88" s="43">
        <v>20132</v>
      </c>
      <c r="E88" s="44">
        <v>974</v>
      </c>
      <c r="F88" s="43">
        <v>103682</v>
      </c>
      <c r="G88" s="44">
        <v>0.10913</v>
      </c>
      <c r="H88" s="43">
        <v>8.9359999999999995E-2</v>
      </c>
      <c r="I88" s="43">
        <v>0.13325999999999999</v>
      </c>
      <c r="J88" s="43">
        <v>1.33</v>
      </c>
      <c r="K88" s="43">
        <v>1.0891</v>
      </c>
      <c r="L88" s="43">
        <v>1.6241000000000001</v>
      </c>
      <c r="M88" s="43">
        <v>5.1520000000000003E-3</v>
      </c>
      <c r="N88" s="44">
        <v>1</v>
      </c>
      <c r="O88" s="42">
        <v>91</v>
      </c>
      <c r="Q88" s="42" t="s">
        <v>30</v>
      </c>
      <c r="R88" s="42" t="s">
        <v>30</v>
      </c>
      <c r="S88" s="42" t="s">
        <v>30</v>
      </c>
      <c r="T88" s="42" t="s">
        <v>30</v>
      </c>
    </row>
    <row r="89" spans="1:20" x14ac:dyDescent="0.25">
      <c r="A89" s="42" t="s">
        <v>41</v>
      </c>
      <c r="B89" s="19" t="s">
        <v>42</v>
      </c>
      <c r="C89" s="43" t="s">
        <v>17</v>
      </c>
      <c r="D89" s="43">
        <v>20133</v>
      </c>
      <c r="E89" s="44">
        <v>973</v>
      </c>
      <c r="F89" s="43">
        <v>103292</v>
      </c>
      <c r="G89" s="44">
        <v>0.10323</v>
      </c>
      <c r="H89" s="43">
        <v>8.4529999999999994E-2</v>
      </c>
      <c r="I89" s="43">
        <v>0.12606999999999999</v>
      </c>
      <c r="J89" s="43">
        <v>1.3668</v>
      </c>
      <c r="K89" s="43">
        <v>1.1192</v>
      </c>
      <c r="L89" s="43">
        <v>1.6691</v>
      </c>
      <c r="M89" s="43">
        <v>2.1800000000000001E-3</v>
      </c>
      <c r="N89" s="44">
        <v>1</v>
      </c>
      <c r="O89" s="42">
        <v>92</v>
      </c>
      <c r="Q89" s="42" t="s">
        <v>30</v>
      </c>
      <c r="R89" s="42" t="s">
        <v>30</v>
      </c>
      <c r="S89" s="42" t="s">
        <v>30</v>
      </c>
      <c r="T89" s="42" t="s">
        <v>30</v>
      </c>
    </row>
    <row r="90" spans="1:20" x14ac:dyDescent="0.25">
      <c r="A90" s="42" t="s">
        <v>41</v>
      </c>
      <c r="B90" s="19" t="s">
        <v>42</v>
      </c>
      <c r="C90" s="43" t="s">
        <v>17</v>
      </c>
      <c r="D90" s="43">
        <v>20134</v>
      </c>
      <c r="E90" s="44">
        <v>1009</v>
      </c>
      <c r="F90" s="43">
        <v>104185</v>
      </c>
      <c r="G90" s="44">
        <v>0.1066</v>
      </c>
      <c r="H90" s="43">
        <v>8.7349999999999997E-2</v>
      </c>
      <c r="I90" s="43">
        <v>0.13009999999999999</v>
      </c>
      <c r="J90" s="43">
        <v>1.3233999999999999</v>
      </c>
      <c r="K90" s="43">
        <v>1.0844</v>
      </c>
      <c r="L90" s="43">
        <v>1.6151</v>
      </c>
      <c r="M90" s="43">
        <v>5.8190000000000004E-3</v>
      </c>
      <c r="N90" s="44">
        <v>1</v>
      </c>
      <c r="O90" s="42">
        <v>92</v>
      </c>
      <c r="Q90" s="42" t="s">
        <v>30</v>
      </c>
      <c r="R90" s="42" t="s">
        <v>30</v>
      </c>
      <c r="S90" s="42" t="s">
        <v>30</v>
      </c>
      <c r="T90" s="42" t="s">
        <v>30</v>
      </c>
    </row>
    <row r="91" spans="1:20" x14ac:dyDescent="0.25">
      <c r="A91" s="42" t="s">
        <v>41</v>
      </c>
      <c r="B91" s="19" t="s">
        <v>42</v>
      </c>
      <c r="C91" s="43" t="s">
        <v>17</v>
      </c>
      <c r="D91" s="43">
        <v>20141</v>
      </c>
      <c r="E91" s="44">
        <v>956</v>
      </c>
      <c r="F91" s="43">
        <v>103923</v>
      </c>
      <c r="G91" s="44">
        <v>0.10176</v>
      </c>
      <c r="H91" s="43">
        <v>8.3339999999999997E-2</v>
      </c>
      <c r="I91" s="43">
        <v>0.12426</v>
      </c>
      <c r="J91" s="43">
        <v>1.2267999999999999</v>
      </c>
      <c r="K91" s="43">
        <v>1.0045999999999999</v>
      </c>
      <c r="L91" s="43">
        <v>1.498</v>
      </c>
      <c r="M91" s="43">
        <v>4.4914000000000003E-2</v>
      </c>
      <c r="N91" s="44"/>
      <c r="O91" s="42">
        <v>90</v>
      </c>
      <c r="Q91" s="42" t="s">
        <v>30</v>
      </c>
      <c r="R91" s="42" t="s">
        <v>30</v>
      </c>
      <c r="S91" s="42" t="s">
        <v>30</v>
      </c>
      <c r="T91" s="42" t="s">
        <v>30</v>
      </c>
    </row>
    <row r="92" spans="1:20" x14ac:dyDescent="0.25">
      <c r="A92" s="42" t="s">
        <v>41</v>
      </c>
      <c r="B92" s="19" t="s">
        <v>42</v>
      </c>
      <c r="C92" s="43" t="s">
        <v>17</v>
      </c>
      <c r="D92" s="43">
        <v>20142</v>
      </c>
      <c r="E92" s="44">
        <v>1025</v>
      </c>
      <c r="F92" s="43">
        <v>104611</v>
      </c>
      <c r="G92" s="44">
        <v>0.11003</v>
      </c>
      <c r="H92" s="43">
        <v>9.0190000000000006E-2</v>
      </c>
      <c r="I92" s="43">
        <v>0.13422999999999999</v>
      </c>
      <c r="J92" s="43">
        <v>1.2641</v>
      </c>
      <c r="K92" s="43">
        <v>1.0362</v>
      </c>
      <c r="L92" s="43">
        <v>1.5422</v>
      </c>
      <c r="M92" s="43">
        <v>2.087E-2</v>
      </c>
      <c r="N92" s="44"/>
      <c r="O92" s="42">
        <v>91</v>
      </c>
      <c r="Q92" s="42" t="s">
        <v>30</v>
      </c>
      <c r="R92" s="42" t="s">
        <v>30</v>
      </c>
      <c r="S92" s="42" t="s">
        <v>30</v>
      </c>
      <c r="T92" s="42" t="s">
        <v>30</v>
      </c>
    </row>
    <row r="93" spans="1:20" x14ac:dyDescent="0.25">
      <c r="A93" s="42" t="s">
        <v>41</v>
      </c>
      <c r="B93" s="19" t="s">
        <v>42</v>
      </c>
      <c r="C93" s="43" t="s">
        <v>17</v>
      </c>
      <c r="D93" s="43">
        <v>20143</v>
      </c>
      <c r="E93" s="44">
        <v>1014</v>
      </c>
      <c r="F93" s="43">
        <v>104268</v>
      </c>
      <c r="G93" s="44">
        <v>0.11029</v>
      </c>
      <c r="H93" s="43">
        <v>9.0389999999999998E-2</v>
      </c>
      <c r="I93" s="43">
        <v>0.13455</v>
      </c>
      <c r="J93" s="43">
        <v>1.2494000000000001</v>
      </c>
      <c r="K93" s="43">
        <v>1.024</v>
      </c>
      <c r="L93" s="43">
        <v>1.5243</v>
      </c>
      <c r="M93" s="43">
        <v>2.8240999999999999E-2</v>
      </c>
      <c r="N93" s="44"/>
      <c r="O93" s="42">
        <v>92</v>
      </c>
      <c r="Q93" s="42" t="s">
        <v>30</v>
      </c>
      <c r="R93" s="42" t="s">
        <v>30</v>
      </c>
      <c r="S93" s="42" t="s">
        <v>30</v>
      </c>
      <c r="T93" s="42" t="s">
        <v>30</v>
      </c>
    </row>
    <row r="94" spans="1:20" x14ac:dyDescent="0.25">
      <c r="A94" s="42" t="s">
        <v>41</v>
      </c>
      <c r="B94" s="19" t="s">
        <v>42</v>
      </c>
      <c r="C94" s="43" t="s">
        <v>17</v>
      </c>
      <c r="D94" s="43">
        <v>20144</v>
      </c>
      <c r="E94" s="44">
        <v>1186</v>
      </c>
      <c r="F94" s="43">
        <v>105040</v>
      </c>
      <c r="G94" s="44">
        <v>0.12528</v>
      </c>
      <c r="H94" s="43">
        <v>0.10290000000000001</v>
      </c>
      <c r="I94" s="43">
        <v>0.15253</v>
      </c>
      <c r="J94" s="43">
        <v>1.2374000000000001</v>
      </c>
      <c r="K94" s="43">
        <v>1.0163</v>
      </c>
      <c r="L94" s="43">
        <v>1.5065999999999999</v>
      </c>
      <c r="M94" s="43">
        <v>3.3896000000000003E-2</v>
      </c>
      <c r="N94" s="44"/>
      <c r="O94" s="42">
        <v>92</v>
      </c>
      <c r="Q94" s="42" t="s">
        <v>30</v>
      </c>
      <c r="R94" s="42" t="s">
        <v>30</v>
      </c>
      <c r="S94" s="42" t="s">
        <v>30</v>
      </c>
      <c r="T94" s="42" t="s">
        <v>30</v>
      </c>
    </row>
    <row r="95" spans="1:20" x14ac:dyDescent="0.25">
      <c r="A95" s="42" t="s">
        <v>41</v>
      </c>
      <c r="B95" s="19" t="s">
        <v>42</v>
      </c>
      <c r="C95" s="43" t="s">
        <v>17</v>
      </c>
      <c r="D95" s="43">
        <v>20151</v>
      </c>
      <c r="E95" s="44">
        <v>1291</v>
      </c>
      <c r="F95" s="43">
        <v>104490</v>
      </c>
      <c r="G95" s="44">
        <v>0.13844000000000001</v>
      </c>
      <c r="H95" s="43">
        <v>0.11383</v>
      </c>
      <c r="I95" s="43">
        <v>0.16836999999999999</v>
      </c>
      <c r="J95" s="43">
        <v>1.1846000000000001</v>
      </c>
      <c r="K95" s="43">
        <v>0.97399999999999998</v>
      </c>
      <c r="L95" s="43">
        <v>1.4407000000000001</v>
      </c>
      <c r="M95" s="43">
        <v>8.9829000000000006E-2</v>
      </c>
      <c r="N95" s="44"/>
      <c r="O95" s="42">
        <v>90</v>
      </c>
      <c r="Q95" s="42" t="s">
        <v>30</v>
      </c>
      <c r="R95" s="42" t="s">
        <v>30</v>
      </c>
      <c r="S95" s="42" t="s">
        <v>30</v>
      </c>
      <c r="T95" s="42" t="s">
        <v>30</v>
      </c>
    </row>
    <row r="96" spans="1:20" x14ac:dyDescent="0.25">
      <c r="A96" s="42" t="s">
        <v>41</v>
      </c>
      <c r="B96" s="19" t="s">
        <v>42</v>
      </c>
      <c r="C96" s="43" t="s">
        <v>17</v>
      </c>
      <c r="D96" s="43">
        <v>20152</v>
      </c>
      <c r="E96" s="44">
        <v>1184</v>
      </c>
      <c r="F96" s="43">
        <v>105034</v>
      </c>
      <c r="G96" s="44">
        <v>0.13023999999999999</v>
      </c>
      <c r="H96" s="43">
        <v>0.10698000000000001</v>
      </c>
      <c r="I96" s="43">
        <v>0.15856999999999999</v>
      </c>
      <c r="J96" s="43">
        <v>1.2473000000000001</v>
      </c>
      <c r="K96" s="43">
        <v>1.0245</v>
      </c>
      <c r="L96" s="43">
        <v>1.5185999999999999</v>
      </c>
      <c r="M96" s="43">
        <v>2.7744000000000001E-2</v>
      </c>
      <c r="N96" s="44"/>
      <c r="O96" s="42">
        <v>91</v>
      </c>
      <c r="Q96" s="42" t="s">
        <v>30</v>
      </c>
      <c r="R96" s="42" t="s">
        <v>30</v>
      </c>
      <c r="S96" s="42" t="s">
        <v>30</v>
      </c>
      <c r="T96" s="42" t="s">
        <v>30</v>
      </c>
    </row>
    <row r="97" spans="1:21" x14ac:dyDescent="0.25">
      <c r="A97" s="42" t="s">
        <v>41</v>
      </c>
      <c r="B97" s="19" t="s">
        <v>42</v>
      </c>
      <c r="C97" s="43" t="s">
        <v>17</v>
      </c>
      <c r="D97" s="43">
        <v>20153</v>
      </c>
      <c r="E97" s="44">
        <v>1055</v>
      </c>
      <c r="F97" s="43">
        <v>104612</v>
      </c>
      <c r="G97" s="44">
        <v>0.11484999999999999</v>
      </c>
      <c r="H97" s="43">
        <v>9.4210000000000002E-2</v>
      </c>
      <c r="I97" s="43">
        <v>0.14002000000000001</v>
      </c>
      <c r="J97" s="43">
        <v>1.2338</v>
      </c>
      <c r="K97" s="43">
        <v>1.012</v>
      </c>
      <c r="L97" s="43">
        <v>1.5042</v>
      </c>
      <c r="M97" s="43">
        <v>3.7682E-2</v>
      </c>
      <c r="N97" s="44"/>
      <c r="O97" s="42">
        <v>92</v>
      </c>
      <c r="Q97" s="42" t="s">
        <v>30</v>
      </c>
      <c r="R97" s="42" t="s">
        <v>30</v>
      </c>
      <c r="S97" s="42" t="s">
        <v>30</v>
      </c>
      <c r="T97" s="42" t="s">
        <v>30</v>
      </c>
    </row>
    <row r="98" spans="1:21" x14ac:dyDescent="0.25">
      <c r="A98" s="42" t="s">
        <v>41</v>
      </c>
      <c r="B98" s="19" t="s">
        <v>42</v>
      </c>
      <c r="C98" s="43" t="s">
        <v>17</v>
      </c>
      <c r="D98" s="43">
        <v>20154</v>
      </c>
      <c r="E98" s="44">
        <v>1249</v>
      </c>
      <c r="F98" s="43">
        <v>105414</v>
      </c>
      <c r="G98" s="44">
        <v>0.13164000000000001</v>
      </c>
      <c r="H98" s="43">
        <v>0.1082</v>
      </c>
      <c r="I98" s="43">
        <v>0.16014999999999999</v>
      </c>
      <c r="J98" s="43">
        <v>1.2525999999999999</v>
      </c>
      <c r="K98" s="43">
        <v>1.0296000000000001</v>
      </c>
      <c r="L98" s="43">
        <v>1.5239</v>
      </c>
      <c r="M98" s="43">
        <v>2.4372000000000001E-2</v>
      </c>
      <c r="N98" s="44"/>
      <c r="O98" s="42">
        <v>92</v>
      </c>
      <c r="Q98" s="42" t="s">
        <v>30</v>
      </c>
      <c r="R98" s="42" t="s">
        <v>30</v>
      </c>
      <c r="S98" s="42" t="s">
        <v>30</v>
      </c>
      <c r="T98" s="42" t="s">
        <v>30</v>
      </c>
    </row>
    <row r="99" spans="1:21" x14ac:dyDescent="0.25">
      <c r="A99" s="42" t="s">
        <v>41</v>
      </c>
      <c r="B99" s="19" t="s">
        <v>42</v>
      </c>
      <c r="C99" s="43" t="s">
        <v>17</v>
      </c>
      <c r="D99" s="43">
        <v>20161</v>
      </c>
      <c r="E99" s="44">
        <v>1386</v>
      </c>
      <c r="F99" s="43">
        <v>105068</v>
      </c>
      <c r="G99" s="44">
        <v>0.14943999999999999</v>
      </c>
      <c r="H99" s="43">
        <v>0.12298000000000001</v>
      </c>
      <c r="I99" s="43">
        <v>0.18159</v>
      </c>
      <c r="J99" s="43">
        <v>1.2483</v>
      </c>
      <c r="K99" s="43">
        <v>1.0271999999999999</v>
      </c>
      <c r="L99" s="43">
        <v>1.5168999999999999</v>
      </c>
      <c r="M99" s="43">
        <v>2.5731E-2</v>
      </c>
      <c r="N99" s="44"/>
      <c r="O99" s="42">
        <v>91</v>
      </c>
      <c r="Q99" s="42">
        <v>1.5716000000000001</v>
      </c>
      <c r="R99" s="42">
        <v>1.2743</v>
      </c>
      <c r="S99" s="42">
        <v>1.9382999999999999</v>
      </c>
      <c r="T99" s="42">
        <v>2.4000000000000001E-5</v>
      </c>
      <c r="U99" s="45" t="s">
        <v>50</v>
      </c>
    </row>
    <row r="100" spans="1:21" x14ac:dyDescent="0.25">
      <c r="A100" s="42" t="s">
        <v>41</v>
      </c>
      <c r="B100" s="19" t="s">
        <v>42</v>
      </c>
      <c r="C100" s="43" t="s">
        <v>17</v>
      </c>
      <c r="D100" s="43">
        <v>20162</v>
      </c>
      <c r="E100" s="44">
        <v>1194</v>
      </c>
      <c r="F100" s="43">
        <v>105682</v>
      </c>
      <c r="G100" s="44">
        <v>0.12909000000000001</v>
      </c>
      <c r="H100" s="43">
        <v>0.10607</v>
      </c>
      <c r="I100" s="43">
        <v>0.15711</v>
      </c>
      <c r="J100" s="43">
        <v>1.1818</v>
      </c>
      <c r="K100" s="43">
        <v>0.97109999999999996</v>
      </c>
      <c r="L100" s="43">
        <v>1.4383999999999999</v>
      </c>
      <c r="M100" s="43">
        <v>9.5538999999999999E-2</v>
      </c>
      <c r="N100" s="44"/>
      <c r="O100" s="42">
        <v>91</v>
      </c>
      <c r="Q100" s="42">
        <v>1.4946999999999999</v>
      </c>
      <c r="R100" s="42">
        <v>1.2093</v>
      </c>
      <c r="S100" s="42">
        <v>1.8474999999999999</v>
      </c>
      <c r="T100" s="42">
        <v>2.0100000000000001E-4</v>
      </c>
      <c r="U100" s="45" t="s">
        <v>50</v>
      </c>
    </row>
    <row r="101" spans="1:21" x14ac:dyDescent="0.25">
      <c r="A101" s="42" t="s">
        <v>41</v>
      </c>
      <c r="B101" s="19" t="s">
        <v>42</v>
      </c>
      <c r="C101" s="43" t="s">
        <v>17</v>
      </c>
      <c r="D101" s="43">
        <v>20163</v>
      </c>
      <c r="E101" s="44">
        <v>1027</v>
      </c>
      <c r="F101" s="43">
        <v>105340</v>
      </c>
      <c r="G101" s="44">
        <v>0.10947999999999999</v>
      </c>
      <c r="H101" s="43">
        <v>8.9800000000000005E-2</v>
      </c>
      <c r="I101" s="43">
        <v>0.13346</v>
      </c>
      <c r="J101" s="43">
        <v>1.0821000000000001</v>
      </c>
      <c r="K101" s="43">
        <v>0.88759999999999994</v>
      </c>
      <c r="L101" s="43">
        <v>1.3191999999999999</v>
      </c>
      <c r="M101" s="43">
        <v>0.43506299999999998</v>
      </c>
      <c r="N101" s="44"/>
      <c r="O101" s="42">
        <v>92</v>
      </c>
      <c r="Q101" s="42">
        <v>1.2181</v>
      </c>
      <c r="R101" s="42">
        <v>0.98470000000000002</v>
      </c>
      <c r="S101" s="42">
        <v>1.5066999999999999</v>
      </c>
      <c r="T101" s="42">
        <v>6.9042999999999993E-2</v>
      </c>
    </row>
    <row r="102" spans="1:21" x14ac:dyDescent="0.25">
      <c r="A102" s="42" t="s">
        <v>41</v>
      </c>
      <c r="B102" s="19" t="s">
        <v>42</v>
      </c>
      <c r="C102" s="43" t="s">
        <v>17</v>
      </c>
      <c r="D102" s="43">
        <v>20164</v>
      </c>
      <c r="E102" s="44">
        <v>1266</v>
      </c>
      <c r="F102" s="43">
        <v>106082</v>
      </c>
      <c r="G102" s="44">
        <v>0.13635</v>
      </c>
      <c r="H102" s="43">
        <v>0.11212999999999999</v>
      </c>
      <c r="I102" s="43">
        <v>0.1658</v>
      </c>
      <c r="J102" s="43">
        <v>1.1160000000000001</v>
      </c>
      <c r="K102" s="43">
        <v>0.91769999999999996</v>
      </c>
      <c r="L102" s="43">
        <v>1.357</v>
      </c>
      <c r="M102" s="43">
        <v>0.271565</v>
      </c>
      <c r="N102" s="44"/>
      <c r="O102" s="42">
        <v>92</v>
      </c>
      <c r="Q102" s="42">
        <v>1.5275000000000001</v>
      </c>
      <c r="R102" s="42">
        <v>1.2386999999999999</v>
      </c>
      <c r="S102" s="42">
        <v>1.8835999999999999</v>
      </c>
      <c r="T102" s="42">
        <v>7.3999999999999996E-5</v>
      </c>
      <c r="U102" s="45" t="s">
        <v>50</v>
      </c>
    </row>
    <row r="103" spans="1:21" x14ac:dyDescent="0.25">
      <c r="A103" s="42" t="s">
        <v>41</v>
      </c>
      <c r="B103" s="19" t="s">
        <v>42</v>
      </c>
      <c r="C103" s="43" t="s">
        <v>18</v>
      </c>
      <c r="D103" s="43">
        <v>20111</v>
      </c>
      <c r="E103" s="44">
        <v>328</v>
      </c>
      <c r="F103" s="43">
        <v>51876</v>
      </c>
      <c r="G103" s="44">
        <v>7.399E-2</v>
      </c>
      <c r="H103" s="43">
        <v>5.8610000000000002E-2</v>
      </c>
      <c r="I103" s="43">
        <v>9.3420000000000003E-2</v>
      </c>
      <c r="J103" s="43">
        <v>1.1827000000000001</v>
      </c>
      <c r="K103" s="43">
        <v>0.93679999999999997</v>
      </c>
      <c r="L103" s="43">
        <v>1.4931000000000001</v>
      </c>
      <c r="M103" s="43">
        <v>0.158331</v>
      </c>
      <c r="N103" s="44"/>
      <c r="O103" s="42">
        <v>90</v>
      </c>
      <c r="Q103" s="42" t="s">
        <v>30</v>
      </c>
      <c r="R103" s="42" t="s">
        <v>30</v>
      </c>
      <c r="S103" s="42" t="s">
        <v>30</v>
      </c>
      <c r="T103" s="42" t="s">
        <v>30</v>
      </c>
    </row>
    <row r="104" spans="1:21" x14ac:dyDescent="0.25">
      <c r="A104" s="42" t="s">
        <v>41</v>
      </c>
      <c r="B104" s="19" t="s">
        <v>42</v>
      </c>
      <c r="C104" s="43" t="s">
        <v>18</v>
      </c>
      <c r="D104" s="43">
        <v>20112</v>
      </c>
      <c r="E104" s="44">
        <v>362</v>
      </c>
      <c r="F104" s="43">
        <v>52306</v>
      </c>
      <c r="G104" s="44">
        <v>7.9969999999999999E-2</v>
      </c>
      <c r="H104" s="43">
        <v>6.3539999999999999E-2</v>
      </c>
      <c r="I104" s="43">
        <v>0.10065</v>
      </c>
      <c r="J104" s="43">
        <v>1.3026</v>
      </c>
      <c r="K104" s="43">
        <v>1.0349999999999999</v>
      </c>
      <c r="L104" s="43">
        <v>1.6395</v>
      </c>
      <c r="M104" s="43">
        <v>2.4268000000000001E-2</v>
      </c>
      <c r="N104" s="44"/>
      <c r="O104" s="42">
        <v>91</v>
      </c>
      <c r="Q104" s="42" t="s">
        <v>30</v>
      </c>
      <c r="R104" s="42" t="s">
        <v>30</v>
      </c>
      <c r="S104" s="42" t="s">
        <v>30</v>
      </c>
      <c r="T104" s="42" t="s">
        <v>30</v>
      </c>
    </row>
    <row r="105" spans="1:21" x14ac:dyDescent="0.25">
      <c r="A105" s="42" t="s">
        <v>41</v>
      </c>
      <c r="B105" s="19" t="s">
        <v>42</v>
      </c>
      <c r="C105" s="43" t="s">
        <v>18</v>
      </c>
      <c r="D105" s="43">
        <v>20113</v>
      </c>
      <c r="E105" s="44">
        <v>356</v>
      </c>
      <c r="F105" s="43">
        <v>52145</v>
      </c>
      <c r="G105" s="44">
        <v>7.5719999999999996E-2</v>
      </c>
      <c r="H105" s="43">
        <v>6.0159999999999998E-2</v>
      </c>
      <c r="I105" s="43">
        <v>9.5299999999999996E-2</v>
      </c>
      <c r="J105" s="43">
        <v>1.2612000000000001</v>
      </c>
      <c r="K105" s="43">
        <v>1.0021</v>
      </c>
      <c r="L105" s="43">
        <v>1.5872999999999999</v>
      </c>
      <c r="M105" s="43">
        <v>4.7945000000000002E-2</v>
      </c>
      <c r="N105" s="44"/>
      <c r="O105" s="42">
        <v>92</v>
      </c>
      <c r="Q105" s="42" t="s">
        <v>30</v>
      </c>
      <c r="R105" s="42" t="s">
        <v>30</v>
      </c>
      <c r="S105" s="42" t="s">
        <v>30</v>
      </c>
      <c r="T105" s="42" t="s">
        <v>30</v>
      </c>
    </row>
    <row r="106" spans="1:21" x14ac:dyDescent="0.25">
      <c r="A106" s="42" t="s">
        <v>41</v>
      </c>
      <c r="B106" s="19" t="s">
        <v>42</v>
      </c>
      <c r="C106" s="43" t="s">
        <v>18</v>
      </c>
      <c r="D106" s="43">
        <v>20114</v>
      </c>
      <c r="E106" s="44">
        <v>306</v>
      </c>
      <c r="F106" s="43">
        <v>52462</v>
      </c>
      <c r="G106" s="44">
        <v>6.8239999999999995E-2</v>
      </c>
      <c r="H106" s="43">
        <v>5.3929999999999999E-2</v>
      </c>
      <c r="I106" s="43">
        <v>8.634E-2</v>
      </c>
      <c r="J106" s="43">
        <v>1.0971</v>
      </c>
      <c r="K106" s="43">
        <v>0.86709999999999998</v>
      </c>
      <c r="L106" s="43">
        <v>1.3880999999999999</v>
      </c>
      <c r="M106" s="43">
        <v>0.44028899999999999</v>
      </c>
      <c r="N106" s="44"/>
      <c r="O106" s="42">
        <v>92</v>
      </c>
      <c r="Q106" s="42" t="s">
        <v>30</v>
      </c>
      <c r="R106" s="42" t="s">
        <v>30</v>
      </c>
      <c r="S106" s="42" t="s">
        <v>30</v>
      </c>
      <c r="T106" s="42" t="s">
        <v>30</v>
      </c>
    </row>
    <row r="107" spans="1:21" x14ac:dyDescent="0.25">
      <c r="A107" s="42" t="s">
        <v>41</v>
      </c>
      <c r="B107" s="19" t="s">
        <v>42</v>
      </c>
      <c r="C107" s="43" t="s">
        <v>18</v>
      </c>
      <c r="D107" s="43">
        <v>20121</v>
      </c>
      <c r="E107" s="44">
        <v>322</v>
      </c>
      <c r="F107" s="43">
        <v>52531</v>
      </c>
      <c r="G107" s="44">
        <v>7.1569999999999995E-2</v>
      </c>
      <c r="H107" s="43">
        <v>5.6680000000000001E-2</v>
      </c>
      <c r="I107" s="43">
        <v>9.0370000000000006E-2</v>
      </c>
      <c r="J107" s="43">
        <v>1.0726</v>
      </c>
      <c r="K107" s="43">
        <v>0.84940000000000004</v>
      </c>
      <c r="L107" s="43">
        <v>1.3544</v>
      </c>
      <c r="M107" s="43">
        <v>0.55588599999999999</v>
      </c>
      <c r="N107" s="44"/>
      <c r="O107" s="42">
        <v>91</v>
      </c>
      <c r="Q107" s="42" t="s">
        <v>30</v>
      </c>
      <c r="R107" s="42" t="s">
        <v>30</v>
      </c>
      <c r="S107" s="42" t="s">
        <v>30</v>
      </c>
      <c r="T107" s="42" t="s">
        <v>30</v>
      </c>
    </row>
    <row r="108" spans="1:21" x14ac:dyDescent="0.25">
      <c r="A108" s="42" t="s">
        <v>41</v>
      </c>
      <c r="B108" s="19" t="s">
        <v>42</v>
      </c>
      <c r="C108" s="43" t="s">
        <v>18</v>
      </c>
      <c r="D108" s="43">
        <v>20122</v>
      </c>
      <c r="E108" s="44">
        <v>364</v>
      </c>
      <c r="F108" s="43">
        <v>52808</v>
      </c>
      <c r="G108" s="44">
        <v>8.2100000000000006E-2</v>
      </c>
      <c r="H108" s="43">
        <v>6.5240000000000006E-2</v>
      </c>
      <c r="I108" s="43">
        <v>0.10333000000000001</v>
      </c>
      <c r="J108" s="43">
        <v>1.2134</v>
      </c>
      <c r="K108" s="43">
        <v>0.96409999999999996</v>
      </c>
      <c r="L108" s="43">
        <v>1.5270999999999999</v>
      </c>
      <c r="M108" s="43">
        <v>9.9251000000000006E-2</v>
      </c>
      <c r="N108" s="44"/>
      <c r="O108" s="42">
        <v>91</v>
      </c>
      <c r="Q108" s="42" t="s">
        <v>30</v>
      </c>
      <c r="R108" s="42" t="s">
        <v>30</v>
      </c>
      <c r="S108" s="42" t="s">
        <v>30</v>
      </c>
      <c r="T108" s="42" t="s">
        <v>30</v>
      </c>
    </row>
    <row r="109" spans="1:21" x14ac:dyDescent="0.25">
      <c r="A109" s="42" t="s">
        <v>41</v>
      </c>
      <c r="B109" s="19" t="s">
        <v>42</v>
      </c>
      <c r="C109" s="43" t="s">
        <v>18</v>
      </c>
      <c r="D109" s="43">
        <v>20123</v>
      </c>
      <c r="E109" s="44">
        <v>426</v>
      </c>
      <c r="F109" s="43">
        <v>52689</v>
      </c>
      <c r="G109" s="44">
        <v>9.5479999999999995E-2</v>
      </c>
      <c r="H109" s="43">
        <v>7.6200000000000004E-2</v>
      </c>
      <c r="I109" s="43">
        <v>0.11964</v>
      </c>
      <c r="J109" s="43">
        <v>1.4533</v>
      </c>
      <c r="K109" s="43">
        <v>1.1598999999999999</v>
      </c>
      <c r="L109" s="43">
        <v>1.821</v>
      </c>
      <c r="M109" s="43">
        <v>1.158E-3</v>
      </c>
      <c r="N109" s="44">
        <v>1</v>
      </c>
      <c r="O109" s="42">
        <v>92</v>
      </c>
      <c r="Q109" s="42" t="s">
        <v>30</v>
      </c>
      <c r="R109" s="42" t="s">
        <v>30</v>
      </c>
      <c r="S109" s="42" t="s">
        <v>30</v>
      </c>
      <c r="T109" s="42" t="s">
        <v>30</v>
      </c>
    </row>
    <row r="110" spans="1:21" x14ac:dyDescent="0.25">
      <c r="A110" s="42" t="s">
        <v>41</v>
      </c>
      <c r="B110" s="19" t="s">
        <v>42</v>
      </c>
      <c r="C110" s="43" t="s">
        <v>18</v>
      </c>
      <c r="D110" s="43">
        <v>20124</v>
      </c>
      <c r="E110" s="44">
        <v>407</v>
      </c>
      <c r="F110" s="43">
        <v>52926</v>
      </c>
      <c r="G110" s="44">
        <v>8.9539999999999995E-2</v>
      </c>
      <c r="H110" s="43">
        <v>7.1440000000000003E-2</v>
      </c>
      <c r="I110" s="43">
        <v>0.11223</v>
      </c>
      <c r="J110" s="43">
        <v>1.1325000000000001</v>
      </c>
      <c r="K110" s="43">
        <v>0.90349999999999997</v>
      </c>
      <c r="L110" s="43">
        <v>1.4194</v>
      </c>
      <c r="M110" s="43">
        <v>0.280283</v>
      </c>
      <c r="N110" s="44"/>
      <c r="O110" s="42">
        <v>92</v>
      </c>
      <c r="Q110" s="42" t="s">
        <v>30</v>
      </c>
      <c r="R110" s="42" t="s">
        <v>30</v>
      </c>
      <c r="S110" s="42" t="s">
        <v>30</v>
      </c>
      <c r="T110" s="42" t="s">
        <v>30</v>
      </c>
    </row>
    <row r="111" spans="1:21" x14ac:dyDescent="0.25">
      <c r="A111" s="42" t="s">
        <v>41</v>
      </c>
      <c r="B111" s="19" t="s">
        <v>42</v>
      </c>
      <c r="C111" s="43" t="s">
        <v>18</v>
      </c>
      <c r="D111" s="43">
        <v>20131</v>
      </c>
      <c r="E111" s="44">
        <v>456</v>
      </c>
      <c r="F111" s="43">
        <v>53020</v>
      </c>
      <c r="G111" s="44">
        <v>0.1014</v>
      </c>
      <c r="H111" s="43">
        <v>8.1159999999999996E-2</v>
      </c>
      <c r="I111" s="43">
        <v>0.12667</v>
      </c>
      <c r="J111" s="43">
        <v>1.2123999999999999</v>
      </c>
      <c r="K111" s="43">
        <v>0.97040000000000004</v>
      </c>
      <c r="L111" s="43">
        <v>1.5145999999999999</v>
      </c>
      <c r="M111" s="43">
        <v>8.9940999999999993E-2</v>
      </c>
      <c r="N111" s="44"/>
      <c r="O111" s="42">
        <v>90</v>
      </c>
      <c r="Q111" s="42" t="s">
        <v>30</v>
      </c>
      <c r="R111" s="42" t="s">
        <v>30</v>
      </c>
      <c r="S111" s="42" t="s">
        <v>30</v>
      </c>
      <c r="T111" s="42" t="s">
        <v>30</v>
      </c>
    </row>
    <row r="112" spans="1:21" x14ac:dyDescent="0.25">
      <c r="A112" s="42" t="s">
        <v>41</v>
      </c>
      <c r="B112" s="19" t="s">
        <v>42</v>
      </c>
      <c r="C112" s="43" t="s">
        <v>18</v>
      </c>
      <c r="D112" s="43">
        <v>20132</v>
      </c>
      <c r="E112" s="44">
        <v>441</v>
      </c>
      <c r="F112" s="43">
        <v>53604</v>
      </c>
      <c r="G112" s="44">
        <v>0.10224999999999999</v>
      </c>
      <c r="H112" s="43">
        <v>8.1699999999999995E-2</v>
      </c>
      <c r="I112" s="43">
        <v>0.12795999999999999</v>
      </c>
      <c r="J112" s="43">
        <v>1.2462</v>
      </c>
      <c r="K112" s="43">
        <v>0.99580000000000002</v>
      </c>
      <c r="L112" s="43">
        <v>1.5596000000000001</v>
      </c>
      <c r="M112" s="43">
        <v>5.4510000000000003E-2</v>
      </c>
      <c r="N112" s="44"/>
      <c r="O112" s="42">
        <v>91</v>
      </c>
      <c r="Q112" s="42" t="s">
        <v>30</v>
      </c>
      <c r="R112" s="42" t="s">
        <v>30</v>
      </c>
      <c r="S112" s="42" t="s">
        <v>30</v>
      </c>
      <c r="T112" s="42" t="s">
        <v>30</v>
      </c>
    </row>
    <row r="113" spans="1:21" x14ac:dyDescent="0.25">
      <c r="A113" s="42" t="s">
        <v>41</v>
      </c>
      <c r="B113" s="19" t="s">
        <v>42</v>
      </c>
      <c r="C113" s="43" t="s">
        <v>18</v>
      </c>
      <c r="D113" s="43">
        <v>20133</v>
      </c>
      <c r="E113" s="44">
        <v>393</v>
      </c>
      <c r="F113" s="43">
        <v>53260</v>
      </c>
      <c r="G113" s="44">
        <v>8.4750000000000006E-2</v>
      </c>
      <c r="H113" s="43">
        <v>6.7580000000000001E-2</v>
      </c>
      <c r="I113" s="43">
        <v>0.10629</v>
      </c>
      <c r="J113" s="43">
        <v>1.1221000000000001</v>
      </c>
      <c r="K113" s="43">
        <v>0.89480000000000004</v>
      </c>
      <c r="L113" s="43">
        <v>1.4073</v>
      </c>
      <c r="M113" s="43">
        <v>0.31856200000000001</v>
      </c>
      <c r="N113" s="44"/>
      <c r="O113" s="42">
        <v>92</v>
      </c>
      <c r="Q113" s="42" t="s">
        <v>30</v>
      </c>
      <c r="R113" s="42" t="s">
        <v>30</v>
      </c>
      <c r="S113" s="42" t="s">
        <v>30</v>
      </c>
      <c r="T113" s="42" t="s">
        <v>30</v>
      </c>
    </row>
    <row r="114" spans="1:21" x14ac:dyDescent="0.25">
      <c r="A114" s="42" t="s">
        <v>41</v>
      </c>
      <c r="B114" s="19" t="s">
        <v>42</v>
      </c>
      <c r="C114" s="43" t="s">
        <v>18</v>
      </c>
      <c r="D114" s="43">
        <v>20134</v>
      </c>
      <c r="E114" s="44">
        <v>413</v>
      </c>
      <c r="F114" s="43">
        <v>53603</v>
      </c>
      <c r="G114" s="44">
        <v>8.7720000000000006E-2</v>
      </c>
      <c r="H114" s="43">
        <v>7.0080000000000003E-2</v>
      </c>
      <c r="I114" s="43">
        <v>0.10979999999999999</v>
      </c>
      <c r="J114" s="43">
        <v>1.089</v>
      </c>
      <c r="K114" s="43">
        <v>0.87</v>
      </c>
      <c r="L114" s="43">
        <v>1.3631</v>
      </c>
      <c r="M114" s="43">
        <v>0.45694699999999999</v>
      </c>
      <c r="N114" s="44"/>
      <c r="O114" s="42">
        <v>92</v>
      </c>
      <c r="Q114" s="42" t="s">
        <v>30</v>
      </c>
      <c r="R114" s="42" t="s">
        <v>30</v>
      </c>
      <c r="S114" s="42" t="s">
        <v>30</v>
      </c>
      <c r="T114" s="42" t="s">
        <v>30</v>
      </c>
    </row>
    <row r="115" spans="1:21" x14ac:dyDescent="0.25">
      <c r="A115" s="42" t="s">
        <v>41</v>
      </c>
      <c r="B115" s="19" t="s">
        <v>42</v>
      </c>
      <c r="C115" s="43" t="s">
        <v>18</v>
      </c>
      <c r="D115" s="43">
        <v>20141</v>
      </c>
      <c r="E115" s="44">
        <v>423</v>
      </c>
      <c r="F115" s="43">
        <v>53665</v>
      </c>
      <c r="G115" s="44">
        <v>9.1189999999999993E-2</v>
      </c>
      <c r="H115" s="43">
        <v>7.2910000000000003E-2</v>
      </c>
      <c r="I115" s="43">
        <v>0.11404</v>
      </c>
      <c r="J115" s="43">
        <v>1.0992999999999999</v>
      </c>
      <c r="K115" s="43">
        <v>0.87890000000000001</v>
      </c>
      <c r="L115" s="43">
        <v>1.3748</v>
      </c>
      <c r="M115" s="43">
        <v>0.40695900000000002</v>
      </c>
      <c r="N115" s="44"/>
      <c r="O115" s="42">
        <v>90</v>
      </c>
      <c r="Q115" s="42" t="s">
        <v>30</v>
      </c>
      <c r="R115" s="42" t="s">
        <v>30</v>
      </c>
      <c r="S115" s="42" t="s">
        <v>30</v>
      </c>
      <c r="T115" s="42" t="s">
        <v>30</v>
      </c>
    </row>
    <row r="116" spans="1:21" x14ac:dyDescent="0.25">
      <c r="A116" s="42" t="s">
        <v>41</v>
      </c>
      <c r="B116" s="19" t="s">
        <v>42</v>
      </c>
      <c r="C116" s="43" t="s">
        <v>18</v>
      </c>
      <c r="D116" s="43">
        <v>20142</v>
      </c>
      <c r="E116" s="44">
        <v>429</v>
      </c>
      <c r="F116" s="43">
        <v>54057</v>
      </c>
      <c r="G116" s="44">
        <v>9.6949999999999995E-2</v>
      </c>
      <c r="H116" s="43">
        <v>7.7479999999999993E-2</v>
      </c>
      <c r="I116" s="43">
        <v>0.12132</v>
      </c>
      <c r="J116" s="43">
        <v>1.1138999999999999</v>
      </c>
      <c r="K116" s="43">
        <v>0.89019999999999999</v>
      </c>
      <c r="L116" s="43">
        <v>1.3937999999999999</v>
      </c>
      <c r="M116" s="43">
        <v>0.34561399999999998</v>
      </c>
      <c r="N116" s="44"/>
      <c r="O116" s="42">
        <v>91</v>
      </c>
      <c r="Q116" s="42" t="s">
        <v>30</v>
      </c>
      <c r="R116" s="42" t="s">
        <v>30</v>
      </c>
      <c r="S116" s="42" t="s">
        <v>30</v>
      </c>
      <c r="T116" s="42" t="s">
        <v>30</v>
      </c>
    </row>
    <row r="117" spans="1:21" x14ac:dyDescent="0.25">
      <c r="A117" s="42" t="s">
        <v>41</v>
      </c>
      <c r="B117" s="19" t="s">
        <v>42</v>
      </c>
      <c r="C117" s="43" t="s">
        <v>18</v>
      </c>
      <c r="D117" s="43">
        <v>20143</v>
      </c>
      <c r="E117" s="44">
        <v>471</v>
      </c>
      <c r="F117" s="43">
        <v>53948</v>
      </c>
      <c r="G117" s="44">
        <v>0.10271</v>
      </c>
      <c r="H117" s="43">
        <v>8.2320000000000004E-2</v>
      </c>
      <c r="I117" s="43">
        <v>0.12816</v>
      </c>
      <c r="J117" s="43">
        <v>1.1636</v>
      </c>
      <c r="K117" s="43">
        <v>0.93259999999999998</v>
      </c>
      <c r="L117" s="43">
        <v>1.4518</v>
      </c>
      <c r="M117" s="43">
        <v>0.179678</v>
      </c>
      <c r="N117" s="44"/>
      <c r="O117" s="42">
        <v>92</v>
      </c>
      <c r="Q117" s="42" t="s">
        <v>30</v>
      </c>
      <c r="R117" s="42" t="s">
        <v>30</v>
      </c>
      <c r="S117" s="42" t="s">
        <v>30</v>
      </c>
      <c r="T117" s="42" t="s">
        <v>30</v>
      </c>
    </row>
    <row r="118" spans="1:21" x14ac:dyDescent="0.25">
      <c r="A118" s="42" t="s">
        <v>41</v>
      </c>
      <c r="B118" s="19" t="s">
        <v>42</v>
      </c>
      <c r="C118" s="43" t="s">
        <v>18</v>
      </c>
      <c r="D118" s="43">
        <v>20144</v>
      </c>
      <c r="E118" s="44">
        <v>511</v>
      </c>
      <c r="F118" s="43">
        <v>54098</v>
      </c>
      <c r="G118" s="44">
        <v>0.11176999999999999</v>
      </c>
      <c r="H118" s="43">
        <v>8.9789999999999995E-2</v>
      </c>
      <c r="I118" s="43">
        <v>0.13913</v>
      </c>
      <c r="J118" s="43">
        <v>1.1040000000000001</v>
      </c>
      <c r="K118" s="43">
        <v>0.88680000000000003</v>
      </c>
      <c r="L118" s="43">
        <v>1.3742000000000001</v>
      </c>
      <c r="M118" s="43">
        <v>0.37607499999999999</v>
      </c>
      <c r="N118" s="44"/>
      <c r="O118" s="42">
        <v>92</v>
      </c>
      <c r="Q118" s="42" t="s">
        <v>30</v>
      </c>
      <c r="R118" s="42" t="s">
        <v>30</v>
      </c>
      <c r="S118" s="42" t="s">
        <v>30</v>
      </c>
      <c r="T118" s="42" t="s">
        <v>30</v>
      </c>
    </row>
    <row r="119" spans="1:21" x14ac:dyDescent="0.25">
      <c r="A119" s="42" t="s">
        <v>41</v>
      </c>
      <c r="B119" s="19" t="s">
        <v>42</v>
      </c>
      <c r="C119" s="43" t="s">
        <v>18</v>
      </c>
      <c r="D119" s="43">
        <v>20151</v>
      </c>
      <c r="E119" s="44">
        <v>629</v>
      </c>
      <c r="F119" s="43">
        <v>54061</v>
      </c>
      <c r="G119" s="44">
        <v>0.15239</v>
      </c>
      <c r="H119" s="43">
        <v>0.12292</v>
      </c>
      <c r="I119" s="43">
        <v>0.18892999999999999</v>
      </c>
      <c r="J119" s="43">
        <v>1.304</v>
      </c>
      <c r="K119" s="43">
        <v>1.0518000000000001</v>
      </c>
      <c r="L119" s="43">
        <v>1.6167</v>
      </c>
      <c r="M119" s="43">
        <v>1.5500999999999999E-2</v>
      </c>
      <c r="N119" s="44"/>
      <c r="O119" s="42">
        <v>90</v>
      </c>
      <c r="Q119" s="42" t="s">
        <v>30</v>
      </c>
      <c r="R119" s="42" t="s">
        <v>30</v>
      </c>
      <c r="S119" s="42" t="s">
        <v>30</v>
      </c>
      <c r="T119" s="42" t="s">
        <v>30</v>
      </c>
    </row>
    <row r="120" spans="1:21" x14ac:dyDescent="0.25">
      <c r="A120" s="42" t="s">
        <v>41</v>
      </c>
      <c r="B120" s="19" t="s">
        <v>42</v>
      </c>
      <c r="C120" s="43" t="s">
        <v>18</v>
      </c>
      <c r="D120" s="43">
        <v>20152</v>
      </c>
      <c r="E120" s="44">
        <v>548</v>
      </c>
      <c r="F120" s="43">
        <v>54422</v>
      </c>
      <c r="G120" s="44">
        <v>0.11598</v>
      </c>
      <c r="H120" s="43">
        <v>9.3380000000000005E-2</v>
      </c>
      <c r="I120" s="43">
        <v>0.14405000000000001</v>
      </c>
      <c r="J120" s="43">
        <v>1.1107</v>
      </c>
      <c r="K120" s="43">
        <v>0.89429999999999998</v>
      </c>
      <c r="L120" s="43">
        <v>1.3794999999999999</v>
      </c>
      <c r="M120" s="43">
        <v>0.34234900000000001</v>
      </c>
      <c r="N120" s="44"/>
      <c r="O120" s="42">
        <v>91</v>
      </c>
      <c r="Q120" s="42" t="s">
        <v>30</v>
      </c>
      <c r="R120" s="42" t="s">
        <v>30</v>
      </c>
      <c r="S120" s="42" t="s">
        <v>30</v>
      </c>
      <c r="T120" s="42" t="s">
        <v>30</v>
      </c>
    </row>
    <row r="121" spans="1:21" x14ac:dyDescent="0.25">
      <c r="A121" s="42" t="s">
        <v>41</v>
      </c>
      <c r="B121" s="19" t="s">
        <v>42</v>
      </c>
      <c r="C121" s="43" t="s">
        <v>18</v>
      </c>
      <c r="D121" s="43">
        <v>20153</v>
      </c>
      <c r="E121" s="44">
        <v>564</v>
      </c>
      <c r="F121" s="43">
        <v>54170</v>
      </c>
      <c r="G121" s="44">
        <v>0.12465</v>
      </c>
      <c r="H121" s="43">
        <v>0.10036</v>
      </c>
      <c r="I121" s="43">
        <v>0.15482000000000001</v>
      </c>
      <c r="J121" s="43">
        <v>1.3391</v>
      </c>
      <c r="K121" s="43">
        <v>1.0782</v>
      </c>
      <c r="L121" s="43">
        <v>1.6632</v>
      </c>
      <c r="M121" s="43">
        <v>8.2760000000000004E-3</v>
      </c>
      <c r="N121" s="44">
        <v>1</v>
      </c>
      <c r="O121" s="42">
        <v>92</v>
      </c>
      <c r="Q121" s="42" t="s">
        <v>30</v>
      </c>
      <c r="R121" s="42" t="s">
        <v>30</v>
      </c>
      <c r="S121" s="42" t="s">
        <v>30</v>
      </c>
      <c r="T121" s="42" t="s">
        <v>30</v>
      </c>
    </row>
    <row r="122" spans="1:21" x14ac:dyDescent="0.25">
      <c r="A122" s="42" t="s">
        <v>41</v>
      </c>
      <c r="B122" s="19" t="s">
        <v>42</v>
      </c>
      <c r="C122" s="43" t="s">
        <v>18</v>
      </c>
      <c r="D122" s="43">
        <v>20154</v>
      </c>
      <c r="E122" s="44">
        <v>599</v>
      </c>
      <c r="F122" s="43">
        <v>54432</v>
      </c>
      <c r="G122" s="44">
        <v>0.12121</v>
      </c>
      <c r="H122" s="43">
        <v>9.7850000000000006E-2</v>
      </c>
      <c r="I122" s="43">
        <v>0.15014</v>
      </c>
      <c r="J122" s="43">
        <v>1.1533</v>
      </c>
      <c r="K122" s="43">
        <v>0.93110000000000004</v>
      </c>
      <c r="L122" s="43">
        <v>1.4287000000000001</v>
      </c>
      <c r="M122" s="43">
        <v>0.191526</v>
      </c>
      <c r="N122" s="44"/>
      <c r="O122" s="42">
        <v>92</v>
      </c>
      <c r="Q122" s="42" t="s">
        <v>30</v>
      </c>
      <c r="R122" s="42" t="s">
        <v>30</v>
      </c>
      <c r="S122" s="42" t="s">
        <v>30</v>
      </c>
      <c r="T122" s="42" t="s">
        <v>30</v>
      </c>
    </row>
    <row r="123" spans="1:21" x14ac:dyDescent="0.25">
      <c r="A123" s="42" t="s">
        <v>41</v>
      </c>
      <c r="B123" s="19" t="s">
        <v>42</v>
      </c>
      <c r="C123" s="43" t="s">
        <v>18</v>
      </c>
      <c r="D123" s="43">
        <v>20161</v>
      </c>
      <c r="E123" s="44">
        <v>671</v>
      </c>
      <c r="F123" s="43">
        <v>54402</v>
      </c>
      <c r="G123" s="44">
        <v>0.14543</v>
      </c>
      <c r="H123" s="43">
        <v>0.11762</v>
      </c>
      <c r="I123" s="43">
        <v>0.17981</v>
      </c>
      <c r="J123" s="43">
        <v>1.2148000000000001</v>
      </c>
      <c r="K123" s="43">
        <v>0.98250000000000004</v>
      </c>
      <c r="L123" s="43">
        <v>1.502</v>
      </c>
      <c r="M123" s="43">
        <v>7.2419999999999998E-2</v>
      </c>
      <c r="N123" s="44"/>
      <c r="O123" s="42">
        <v>91</v>
      </c>
      <c r="Q123" s="42">
        <v>1.9654</v>
      </c>
      <c r="R123" s="42">
        <v>1.5263</v>
      </c>
      <c r="S123" s="42">
        <v>2.5308999999999999</v>
      </c>
      <c r="T123" s="42">
        <v>0</v>
      </c>
      <c r="U123" s="45" t="s">
        <v>50</v>
      </c>
    </row>
    <row r="124" spans="1:21" x14ac:dyDescent="0.25">
      <c r="A124" s="42" t="s">
        <v>41</v>
      </c>
      <c r="B124" s="19" t="s">
        <v>42</v>
      </c>
      <c r="C124" s="43" t="s">
        <v>18</v>
      </c>
      <c r="D124" s="43">
        <v>20162</v>
      </c>
      <c r="E124" s="44">
        <v>701</v>
      </c>
      <c r="F124" s="43">
        <v>54691</v>
      </c>
      <c r="G124" s="44">
        <v>0.15601000000000001</v>
      </c>
      <c r="H124" s="43">
        <v>0.12626000000000001</v>
      </c>
      <c r="I124" s="43">
        <v>0.19277</v>
      </c>
      <c r="J124" s="43">
        <v>1.4282999999999999</v>
      </c>
      <c r="K124" s="43">
        <v>1.1558999999999999</v>
      </c>
      <c r="L124" s="43">
        <v>1.7647999999999999</v>
      </c>
      <c r="M124" s="43">
        <v>9.6100000000000005E-4</v>
      </c>
      <c r="N124" s="44">
        <v>1</v>
      </c>
      <c r="O124" s="42">
        <v>91</v>
      </c>
      <c r="Q124" s="42">
        <v>1.9509000000000001</v>
      </c>
      <c r="R124" s="42">
        <v>1.5202</v>
      </c>
      <c r="S124" s="42">
        <v>2.5034999999999998</v>
      </c>
      <c r="T124" s="42">
        <v>0</v>
      </c>
      <c r="U124" s="45" t="s">
        <v>50</v>
      </c>
    </row>
    <row r="125" spans="1:21" x14ac:dyDescent="0.25">
      <c r="A125" s="42" t="s">
        <v>41</v>
      </c>
      <c r="B125" s="19" t="s">
        <v>42</v>
      </c>
      <c r="C125" s="43" t="s">
        <v>18</v>
      </c>
      <c r="D125" s="43">
        <v>20163</v>
      </c>
      <c r="E125" s="44">
        <v>688</v>
      </c>
      <c r="F125" s="43">
        <v>54462</v>
      </c>
      <c r="G125" s="44">
        <v>0.14810000000000001</v>
      </c>
      <c r="H125" s="43">
        <v>0.11983000000000001</v>
      </c>
      <c r="I125" s="43">
        <v>0.18304000000000001</v>
      </c>
      <c r="J125" s="43">
        <v>1.4639</v>
      </c>
      <c r="K125" s="43">
        <v>1.1843999999999999</v>
      </c>
      <c r="L125" s="43">
        <v>1.8091999999999999</v>
      </c>
      <c r="M125" s="43">
        <v>4.2099999999999999E-4</v>
      </c>
      <c r="N125" s="44">
        <v>1</v>
      </c>
      <c r="O125" s="42">
        <v>92</v>
      </c>
      <c r="Q125" s="42">
        <v>1.9559</v>
      </c>
      <c r="R125" s="42">
        <v>1.5241</v>
      </c>
      <c r="S125" s="42">
        <v>2.5099</v>
      </c>
      <c r="T125" s="42">
        <v>0</v>
      </c>
      <c r="U125" s="45" t="s">
        <v>50</v>
      </c>
    </row>
    <row r="126" spans="1:21" x14ac:dyDescent="0.25">
      <c r="A126" s="42" t="s">
        <v>41</v>
      </c>
      <c r="B126" s="19" t="s">
        <v>42</v>
      </c>
      <c r="C126" s="43" t="s">
        <v>18</v>
      </c>
      <c r="D126" s="43">
        <v>20164</v>
      </c>
      <c r="E126" s="44">
        <v>658</v>
      </c>
      <c r="F126" s="43">
        <v>54618</v>
      </c>
      <c r="G126" s="44">
        <v>0.13819000000000001</v>
      </c>
      <c r="H126" s="43">
        <v>0.11179</v>
      </c>
      <c r="I126" s="43">
        <v>0.17083000000000001</v>
      </c>
      <c r="J126" s="43">
        <v>1.1311</v>
      </c>
      <c r="K126" s="43">
        <v>0.91500000000000004</v>
      </c>
      <c r="L126" s="43">
        <v>1.3982000000000001</v>
      </c>
      <c r="M126" s="43">
        <v>0.254936</v>
      </c>
      <c r="N126" s="44"/>
      <c r="O126" s="42">
        <v>92</v>
      </c>
      <c r="Q126" s="42">
        <v>2.0251999999999999</v>
      </c>
      <c r="R126" s="42">
        <v>1.5696000000000001</v>
      </c>
      <c r="S126" s="42">
        <v>2.6132</v>
      </c>
      <c r="T126" s="42">
        <v>0</v>
      </c>
      <c r="U126" s="45" t="s">
        <v>50</v>
      </c>
    </row>
    <row r="127" spans="1:21" x14ac:dyDescent="0.25">
      <c r="A127" s="42" t="s">
        <v>41</v>
      </c>
      <c r="B127" s="19" t="s">
        <v>42</v>
      </c>
      <c r="C127" s="43" t="s">
        <v>22</v>
      </c>
      <c r="D127" s="43">
        <v>20111</v>
      </c>
      <c r="E127" s="44">
        <v>5644</v>
      </c>
      <c r="F127" s="43">
        <v>1002344</v>
      </c>
      <c r="G127" s="44">
        <v>6.2560000000000004E-2</v>
      </c>
      <c r="H127" s="43">
        <v>6.0949999999999997E-2</v>
      </c>
      <c r="I127" s="43">
        <v>6.4219999999999999E-2</v>
      </c>
      <c r="J127" s="43" t="s">
        <v>30</v>
      </c>
      <c r="K127" s="43" t="s">
        <v>30</v>
      </c>
      <c r="L127" s="43" t="s">
        <v>30</v>
      </c>
      <c r="M127" s="43" t="s">
        <v>30</v>
      </c>
      <c r="N127" s="44"/>
      <c r="O127" s="42">
        <v>90</v>
      </c>
      <c r="Q127" s="42" t="s">
        <v>30</v>
      </c>
      <c r="R127" s="42" t="s">
        <v>30</v>
      </c>
      <c r="S127" s="42" t="s">
        <v>30</v>
      </c>
      <c r="T127" s="42" t="s">
        <v>30</v>
      </c>
    </row>
    <row r="128" spans="1:21" x14ac:dyDescent="0.25">
      <c r="A128" s="42" t="s">
        <v>41</v>
      </c>
      <c r="B128" s="19" t="s">
        <v>42</v>
      </c>
      <c r="C128" s="43" t="s">
        <v>22</v>
      </c>
      <c r="D128" s="43">
        <v>20112</v>
      </c>
      <c r="E128" s="44">
        <v>5682</v>
      </c>
      <c r="F128" s="43">
        <v>1010152</v>
      </c>
      <c r="G128" s="44">
        <v>6.139E-2</v>
      </c>
      <c r="H128" s="43">
        <v>5.0790000000000002E-2</v>
      </c>
      <c r="I128" s="43">
        <v>7.4209999999999998E-2</v>
      </c>
      <c r="J128" s="43" t="s">
        <v>30</v>
      </c>
      <c r="K128" s="43" t="s">
        <v>30</v>
      </c>
      <c r="L128" s="43" t="s">
        <v>30</v>
      </c>
      <c r="M128" s="43" t="s">
        <v>30</v>
      </c>
      <c r="N128" s="44"/>
      <c r="O128" s="42">
        <v>91</v>
      </c>
      <c r="Q128" s="42" t="s">
        <v>30</v>
      </c>
      <c r="R128" s="42" t="s">
        <v>30</v>
      </c>
      <c r="S128" s="42" t="s">
        <v>30</v>
      </c>
      <c r="T128" s="42" t="s">
        <v>30</v>
      </c>
    </row>
    <row r="129" spans="1:20" x14ac:dyDescent="0.25">
      <c r="A129" s="42" t="s">
        <v>41</v>
      </c>
      <c r="B129" s="8" t="s">
        <v>42</v>
      </c>
      <c r="C129" s="42" t="s">
        <v>22</v>
      </c>
      <c r="D129" s="42">
        <v>20113</v>
      </c>
      <c r="E129" s="45">
        <v>5500</v>
      </c>
      <c r="F129" s="42">
        <v>1008401</v>
      </c>
      <c r="G129" s="45">
        <v>6.0040000000000003E-2</v>
      </c>
      <c r="H129" s="42">
        <v>4.9660000000000003E-2</v>
      </c>
      <c r="I129" s="42">
        <v>7.2580000000000006E-2</v>
      </c>
      <c r="J129" s="42" t="s">
        <v>30</v>
      </c>
      <c r="K129" s="42" t="s">
        <v>30</v>
      </c>
      <c r="L129" s="42" t="s">
        <v>30</v>
      </c>
      <c r="M129" s="42" t="s">
        <v>30</v>
      </c>
      <c r="O129" s="42">
        <v>92</v>
      </c>
      <c r="Q129" s="42" t="s">
        <v>30</v>
      </c>
      <c r="R129" s="42" t="s">
        <v>30</v>
      </c>
      <c r="S129" s="42" t="s">
        <v>30</v>
      </c>
      <c r="T129" s="42" t="s">
        <v>30</v>
      </c>
    </row>
    <row r="130" spans="1:20" x14ac:dyDescent="0.25">
      <c r="A130" s="42" t="s">
        <v>41</v>
      </c>
      <c r="B130" s="46" t="s">
        <v>42</v>
      </c>
      <c r="C130" s="42" t="s">
        <v>22</v>
      </c>
      <c r="D130" s="42">
        <v>20114</v>
      </c>
      <c r="E130" s="45">
        <v>5892</v>
      </c>
      <c r="F130" s="42">
        <v>1018702</v>
      </c>
      <c r="G130" s="45">
        <v>6.2199999999999998E-2</v>
      </c>
      <c r="H130" s="42">
        <v>5.1459999999999999E-2</v>
      </c>
      <c r="I130" s="42">
        <v>7.5179999999999997E-2</v>
      </c>
      <c r="J130" s="42" t="s">
        <v>30</v>
      </c>
      <c r="K130" s="42" t="s">
        <v>30</v>
      </c>
      <c r="L130" s="42" t="s">
        <v>30</v>
      </c>
      <c r="M130" s="42" t="s">
        <v>30</v>
      </c>
      <c r="O130" s="42">
        <v>92</v>
      </c>
      <c r="Q130" s="42" t="s">
        <v>30</v>
      </c>
      <c r="R130" s="42" t="s">
        <v>30</v>
      </c>
      <c r="S130" s="42" t="s">
        <v>30</v>
      </c>
      <c r="T130" s="42" t="s">
        <v>30</v>
      </c>
    </row>
    <row r="131" spans="1:20" x14ac:dyDescent="0.25">
      <c r="A131" s="42" t="s">
        <v>41</v>
      </c>
      <c r="B131" s="42" t="s">
        <v>42</v>
      </c>
      <c r="C131" s="42" t="s">
        <v>22</v>
      </c>
      <c r="D131" s="42">
        <v>20121</v>
      </c>
      <c r="E131" s="45">
        <v>6306</v>
      </c>
      <c r="F131" s="42">
        <v>1018968</v>
      </c>
      <c r="G131" s="45">
        <v>6.6720000000000002E-2</v>
      </c>
      <c r="H131" s="42">
        <v>5.5210000000000002E-2</v>
      </c>
      <c r="I131" s="42">
        <v>8.0629999999999993E-2</v>
      </c>
      <c r="J131" s="42" t="s">
        <v>30</v>
      </c>
      <c r="K131" s="42" t="s">
        <v>30</v>
      </c>
      <c r="L131" s="42" t="s">
        <v>30</v>
      </c>
      <c r="M131" s="42" t="s">
        <v>30</v>
      </c>
      <c r="O131" s="42">
        <v>91</v>
      </c>
      <c r="Q131" s="42" t="s">
        <v>30</v>
      </c>
      <c r="R131" s="42" t="s">
        <v>30</v>
      </c>
      <c r="S131" s="42" t="s">
        <v>30</v>
      </c>
      <c r="T131" s="42" t="s">
        <v>30</v>
      </c>
    </row>
    <row r="132" spans="1:20" x14ac:dyDescent="0.25">
      <c r="A132" s="42" t="s">
        <v>41</v>
      </c>
      <c r="B132" s="42" t="s">
        <v>42</v>
      </c>
      <c r="C132" s="42" t="s">
        <v>22</v>
      </c>
      <c r="D132" s="42">
        <v>20122</v>
      </c>
      <c r="E132" s="45">
        <v>6109</v>
      </c>
      <c r="F132" s="42">
        <v>1029632</v>
      </c>
      <c r="G132" s="45">
        <v>6.7659999999999998E-2</v>
      </c>
      <c r="H132" s="42">
        <v>5.5989999999999998E-2</v>
      </c>
      <c r="I132" s="42">
        <v>8.1780000000000005E-2</v>
      </c>
      <c r="J132" s="42" t="s">
        <v>30</v>
      </c>
      <c r="K132" s="42" t="s">
        <v>30</v>
      </c>
      <c r="L132" s="42" t="s">
        <v>30</v>
      </c>
      <c r="M132" s="42" t="s">
        <v>30</v>
      </c>
      <c r="O132" s="42">
        <v>91</v>
      </c>
      <c r="Q132" s="42" t="s">
        <v>30</v>
      </c>
      <c r="R132" s="42" t="s">
        <v>30</v>
      </c>
      <c r="S132" s="42" t="s">
        <v>30</v>
      </c>
      <c r="T132" s="42" t="s">
        <v>30</v>
      </c>
    </row>
    <row r="133" spans="1:20" x14ac:dyDescent="0.25">
      <c r="A133" s="42" t="s">
        <v>41</v>
      </c>
      <c r="B133" s="42" t="s">
        <v>42</v>
      </c>
      <c r="C133" s="42" t="s">
        <v>22</v>
      </c>
      <c r="D133" s="42">
        <v>20123</v>
      </c>
      <c r="E133" s="45">
        <v>6251</v>
      </c>
      <c r="F133" s="42">
        <v>1027118</v>
      </c>
      <c r="G133" s="45">
        <v>6.5699999999999995E-2</v>
      </c>
      <c r="H133" s="42">
        <v>5.4370000000000002E-2</v>
      </c>
      <c r="I133" s="42">
        <v>7.9399999999999998E-2</v>
      </c>
      <c r="J133" s="42" t="s">
        <v>30</v>
      </c>
      <c r="K133" s="42" t="s">
        <v>30</v>
      </c>
      <c r="L133" s="42" t="s">
        <v>30</v>
      </c>
      <c r="M133" s="42" t="s">
        <v>30</v>
      </c>
      <c r="O133" s="42">
        <v>92</v>
      </c>
      <c r="Q133" s="42" t="s">
        <v>30</v>
      </c>
      <c r="R133" s="42" t="s">
        <v>30</v>
      </c>
      <c r="S133" s="42" t="s">
        <v>30</v>
      </c>
      <c r="T133" s="42" t="s">
        <v>30</v>
      </c>
    </row>
    <row r="134" spans="1:20" x14ac:dyDescent="0.25">
      <c r="A134" s="42" t="s">
        <v>41</v>
      </c>
      <c r="B134" s="42" t="s">
        <v>42</v>
      </c>
      <c r="C134" s="42" t="s">
        <v>22</v>
      </c>
      <c r="D134" s="42">
        <v>20124</v>
      </c>
      <c r="E134" s="45">
        <v>7404</v>
      </c>
      <c r="F134" s="42">
        <v>1038751</v>
      </c>
      <c r="G134" s="45">
        <v>7.9070000000000001E-2</v>
      </c>
      <c r="H134" s="42">
        <v>6.5449999999999994E-2</v>
      </c>
      <c r="I134" s="42">
        <v>9.5509999999999998E-2</v>
      </c>
      <c r="J134" s="42" t="s">
        <v>30</v>
      </c>
      <c r="K134" s="42" t="s">
        <v>30</v>
      </c>
      <c r="L134" s="42" t="s">
        <v>30</v>
      </c>
      <c r="M134" s="42" t="s">
        <v>30</v>
      </c>
      <c r="O134" s="42">
        <v>92</v>
      </c>
      <c r="Q134" s="42" t="s">
        <v>30</v>
      </c>
      <c r="R134" s="42" t="s">
        <v>30</v>
      </c>
      <c r="S134" s="42" t="s">
        <v>30</v>
      </c>
      <c r="T134" s="42" t="s">
        <v>30</v>
      </c>
    </row>
    <row r="135" spans="1:20" x14ac:dyDescent="0.25">
      <c r="A135" s="42" t="s">
        <v>41</v>
      </c>
      <c r="B135" s="42" t="s">
        <v>42</v>
      </c>
      <c r="C135" s="42" t="s">
        <v>22</v>
      </c>
      <c r="D135" s="42">
        <v>20131</v>
      </c>
      <c r="E135" s="45">
        <v>7785</v>
      </c>
      <c r="F135" s="42">
        <v>1039551</v>
      </c>
      <c r="G135" s="45">
        <v>8.3640000000000006E-2</v>
      </c>
      <c r="H135" s="42">
        <v>6.9239999999999996E-2</v>
      </c>
      <c r="I135" s="42">
        <v>0.10102</v>
      </c>
      <c r="J135" s="42" t="s">
        <v>30</v>
      </c>
      <c r="K135" s="42" t="s">
        <v>30</v>
      </c>
      <c r="L135" s="42" t="s">
        <v>30</v>
      </c>
      <c r="M135" s="42" t="s">
        <v>30</v>
      </c>
      <c r="O135" s="42">
        <v>90</v>
      </c>
      <c r="Q135" s="42" t="s">
        <v>30</v>
      </c>
      <c r="R135" s="42" t="s">
        <v>30</v>
      </c>
      <c r="S135" s="42" t="s">
        <v>30</v>
      </c>
      <c r="T135" s="42" t="s">
        <v>30</v>
      </c>
    </row>
    <row r="136" spans="1:20" x14ac:dyDescent="0.25">
      <c r="A136" s="42" t="s">
        <v>41</v>
      </c>
      <c r="B136" s="42" t="s">
        <v>42</v>
      </c>
      <c r="C136" s="42" t="s">
        <v>22</v>
      </c>
      <c r="D136" s="42">
        <v>20132</v>
      </c>
      <c r="E136" s="45">
        <v>7672</v>
      </c>
      <c r="F136" s="42">
        <v>1048280</v>
      </c>
      <c r="G136" s="45">
        <v>8.2049999999999998E-2</v>
      </c>
      <c r="H136" s="42">
        <v>6.7930000000000004E-2</v>
      </c>
      <c r="I136" s="42">
        <v>9.9110000000000004E-2</v>
      </c>
      <c r="J136" s="42" t="s">
        <v>30</v>
      </c>
      <c r="K136" s="42" t="s">
        <v>30</v>
      </c>
      <c r="L136" s="42" t="s">
        <v>30</v>
      </c>
      <c r="M136" s="42" t="s">
        <v>30</v>
      </c>
      <c r="O136" s="42">
        <v>91</v>
      </c>
      <c r="Q136" s="42" t="s">
        <v>30</v>
      </c>
      <c r="R136" s="42" t="s">
        <v>30</v>
      </c>
      <c r="S136" s="42" t="s">
        <v>30</v>
      </c>
      <c r="T136" s="42" t="s">
        <v>30</v>
      </c>
    </row>
    <row r="137" spans="1:20" x14ac:dyDescent="0.25">
      <c r="A137" s="42" t="s">
        <v>41</v>
      </c>
      <c r="B137" s="42" t="s">
        <v>42</v>
      </c>
      <c r="C137" s="42" t="s">
        <v>22</v>
      </c>
      <c r="D137" s="42">
        <v>20133</v>
      </c>
      <c r="E137" s="45">
        <v>7085</v>
      </c>
      <c r="F137" s="42">
        <v>1044879</v>
      </c>
      <c r="G137" s="45">
        <v>7.553E-2</v>
      </c>
      <c r="H137" s="42">
        <v>6.2520000000000006E-2</v>
      </c>
      <c r="I137" s="42">
        <v>9.1240000000000002E-2</v>
      </c>
      <c r="J137" s="42" t="s">
        <v>30</v>
      </c>
      <c r="K137" s="42" t="s">
        <v>30</v>
      </c>
      <c r="L137" s="42" t="s">
        <v>30</v>
      </c>
      <c r="M137" s="42" t="s">
        <v>30</v>
      </c>
      <c r="O137" s="42">
        <v>92</v>
      </c>
      <c r="Q137" s="42" t="s">
        <v>30</v>
      </c>
      <c r="R137" s="42" t="s">
        <v>30</v>
      </c>
      <c r="S137" s="42" t="s">
        <v>30</v>
      </c>
      <c r="T137" s="42" t="s">
        <v>30</v>
      </c>
    </row>
    <row r="138" spans="1:20" x14ac:dyDescent="0.25">
      <c r="A138" s="42" t="s">
        <v>41</v>
      </c>
      <c r="B138" s="42" t="s">
        <v>42</v>
      </c>
      <c r="C138" s="42" t="s">
        <v>22</v>
      </c>
      <c r="D138" s="42">
        <v>20134</v>
      </c>
      <c r="E138" s="45">
        <v>7660</v>
      </c>
      <c r="F138" s="42">
        <v>1055431</v>
      </c>
      <c r="G138" s="45">
        <v>8.0549999999999997E-2</v>
      </c>
      <c r="H138" s="42">
        <v>6.6689999999999999E-2</v>
      </c>
      <c r="I138" s="42">
        <v>9.7290000000000001E-2</v>
      </c>
      <c r="J138" s="42" t="s">
        <v>30</v>
      </c>
      <c r="K138" s="42" t="s">
        <v>30</v>
      </c>
      <c r="L138" s="42" t="s">
        <v>30</v>
      </c>
      <c r="M138" s="42" t="s">
        <v>30</v>
      </c>
      <c r="O138" s="42">
        <v>92</v>
      </c>
      <c r="Q138" s="42" t="s">
        <v>30</v>
      </c>
      <c r="R138" s="42" t="s">
        <v>30</v>
      </c>
      <c r="S138" s="42" t="s">
        <v>30</v>
      </c>
      <c r="T138" s="42" t="s">
        <v>30</v>
      </c>
    </row>
    <row r="139" spans="1:20" x14ac:dyDescent="0.25">
      <c r="A139" s="42" t="s">
        <v>41</v>
      </c>
      <c r="B139" s="42" t="s">
        <v>42</v>
      </c>
      <c r="C139" s="42" t="s">
        <v>22</v>
      </c>
      <c r="D139" s="42">
        <v>20141</v>
      </c>
      <c r="E139" s="45">
        <v>7730</v>
      </c>
      <c r="F139" s="42">
        <v>1054278</v>
      </c>
      <c r="G139" s="45">
        <v>8.2949999999999996E-2</v>
      </c>
      <c r="H139" s="42">
        <v>6.8680000000000005E-2</v>
      </c>
      <c r="I139" s="42">
        <v>0.10019</v>
      </c>
      <c r="J139" s="42" t="s">
        <v>30</v>
      </c>
      <c r="K139" s="42" t="s">
        <v>30</v>
      </c>
      <c r="L139" s="42" t="s">
        <v>30</v>
      </c>
      <c r="M139" s="42" t="s">
        <v>30</v>
      </c>
      <c r="O139" s="42">
        <v>90</v>
      </c>
      <c r="Q139" s="42" t="s">
        <v>30</v>
      </c>
      <c r="R139" s="42" t="s">
        <v>30</v>
      </c>
      <c r="S139" s="42" t="s">
        <v>30</v>
      </c>
      <c r="T139" s="42" t="s">
        <v>30</v>
      </c>
    </row>
    <row r="140" spans="1:20" x14ac:dyDescent="0.25">
      <c r="A140" s="42" t="s">
        <v>41</v>
      </c>
      <c r="B140" s="42" t="s">
        <v>42</v>
      </c>
      <c r="C140" s="42" t="s">
        <v>22</v>
      </c>
      <c r="D140" s="42">
        <v>20142</v>
      </c>
      <c r="E140" s="45">
        <v>8014</v>
      </c>
      <c r="F140" s="42">
        <v>1062255</v>
      </c>
      <c r="G140" s="45">
        <v>8.7040000000000006E-2</v>
      </c>
      <c r="H140" s="42">
        <v>7.2069999999999995E-2</v>
      </c>
      <c r="I140" s="42">
        <v>0.10512000000000001</v>
      </c>
      <c r="J140" s="42" t="s">
        <v>30</v>
      </c>
      <c r="K140" s="42" t="s">
        <v>30</v>
      </c>
      <c r="L140" s="42" t="s">
        <v>30</v>
      </c>
      <c r="M140" s="42" t="s">
        <v>30</v>
      </c>
      <c r="O140" s="42">
        <v>91</v>
      </c>
      <c r="Q140" s="42" t="s">
        <v>30</v>
      </c>
      <c r="R140" s="42" t="s">
        <v>30</v>
      </c>
      <c r="S140" s="42" t="s">
        <v>30</v>
      </c>
      <c r="T140" s="42" t="s">
        <v>30</v>
      </c>
    </row>
    <row r="141" spans="1:20" x14ac:dyDescent="0.25">
      <c r="A141" s="42" t="s">
        <v>41</v>
      </c>
      <c r="B141" s="42" t="s">
        <v>42</v>
      </c>
      <c r="C141" s="42" t="s">
        <v>22</v>
      </c>
      <c r="D141" s="42">
        <v>20143</v>
      </c>
      <c r="E141" s="45">
        <v>8334</v>
      </c>
      <c r="F141" s="42">
        <v>1059747</v>
      </c>
      <c r="G141" s="45">
        <v>8.8270000000000001E-2</v>
      </c>
      <c r="H141" s="42">
        <v>7.3099999999999998E-2</v>
      </c>
      <c r="I141" s="42">
        <v>0.1066</v>
      </c>
      <c r="J141" s="42" t="s">
        <v>30</v>
      </c>
      <c r="K141" s="42" t="s">
        <v>30</v>
      </c>
      <c r="L141" s="42" t="s">
        <v>30</v>
      </c>
      <c r="M141" s="42" t="s">
        <v>30</v>
      </c>
      <c r="O141" s="42">
        <v>92</v>
      </c>
      <c r="Q141" s="42" t="s">
        <v>30</v>
      </c>
      <c r="R141" s="42" t="s">
        <v>30</v>
      </c>
      <c r="S141" s="42" t="s">
        <v>30</v>
      </c>
      <c r="T141" s="42" t="s">
        <v>30</v>
      </c>
    </row>
    <row r="142" spans="1:20" x14ac:dyDescent="0.25">
      <c r="A142" s="42" t="s">
        <v>41</v>
      </c>
      <c r="B142" s="42" t="s">
        <v>42</v>
      </c>
      <c r="C142" s="42" t="s">
        <v>22</v>
      </c>
      <c r="D142" s="42">
        <v>20144</v>
      </c>
      <c r="E142" s="45">
        <v>9652</v>
      </c>
      <c r="F142" s="42">
        <v>1070248</v>
      </c>
      <c r="G142" s="45">
        <v>0.10124</v>
      </c>
      <c r="H142" s="42">
        <v>8.3860000000000004E-2</v>
      </c>
      <c r="I142" s="42">
        <v>0.12223000000000001</v>
      </c>
      <c r="J142" s="42" t="s">
        <v>30</v>
      </c>
      <c r="K142" s="42" t="s">
        <v>30</v>
      </c>
      <c r="L142" s="42" t="s">
        <v>30</v>
      </c>
      <c r="M142" s="42" t="s">
        <v>30</v>
      </c>
      <c r="O142" s="42">
        <v>92</v>
      </c>
      <c r="Q142" s="42" t="s">
        <v>30</v>
      </c>
      <c r="R142" s="42" t="s">
        <v>30</v>
      </c>
      <c r="S142" s="42" t="s">
        <v>30</v>
      </c>
      <c r="T142" s="42" t="s">
        <v>30</v>
      </c>
    </row>
    <row r="143" spans="1:20" x14ac:dyDescent="0.25">
      <c r="A143" s="42" t="s">
        <v>41</v>
      </c>
      <c r="B143" s="42" t="s">
        <v>42</v>
      </c>
      <c r="C143" s="42" t="s">
        <v>22</v>
      </c>
      <c r="D143" s="42">
        <v>20151</v>
      </c>
      <c r="E143" s="45">
        <v>10867</v>
      </c>
      <c r="F143" s="42">
        <v>1067180</v>
      </c>
      <c r="G143" s="45">
        <v>0.11686000000000001</v>
      </c>
      <c r="H143" s="42">
        <v>9.6820000000000003E-2</v>
      </c>
      <c r="I143" s="42">
        <v>0.14105999999999999</v>
      </c>
      <c r="J143" s="42" t="s">
        <v>30</v>
      </c>
      <c r="K143" s="42" t="s">
        <v>30</v>
      </c>
      <c r="L143" s="42" t="s">
        <v>30</v>
      </c>
      <c r="M143" s="42" t="s">
        <v>30</v>
      </c>
      <c r="O143" s="42">
        <v>90</v>
      </c>
      <c r="Q143" s="42" t="s">
        <v>30</v>
      </c>
      <c r="R143" s="42" t="s">
        <v>30</v>
      </c>
      <c r="S143" s="42" t="s">
        <v>30</v>
      </c>
      <c r="T143" s="42" t="s">
        <v>30</v>
      </c>
    </row>
    <row r="144" spans="1:20" x14ac:dyDescent="0.25">
      <c r="A144" s="42" t="s">
        <v>41</v>
      </c>
      <c r="B144" s="42" t="s">
        <v>42</v>
      </c>
      <c r="C144" s="42" t="s">
        <v>22</v>
      </c>
      <c r="D144" s="42">
        <v>20152</v>
      </c>
      <c r="E144" s="45">
        <v>9570</v>
      </c>
      <c r="F144" s="42">
        <v>1074587</v>
      </c>
      <c r="G144" s="45">
        <v>0.10442</v>
      </c>
      <c r="H144" s="42">
        <v>8.6489999999999997E-2</v>
      </c>
      <c r="I144" s="42">
        <v>0.12606999999999999</v>
      </c>
      <c r="J144" s="42" t="s">
        <v>30</v>
      </c>
      <c r="K144" s="42" t="s">
        <v>30</v>
      </c>
      <c r="L144" s="42" t="s">
        <v>30</v>
      </c>
      <c r="M144" s="42" t="s">
        <v>30</v>
      </c>
      <c r="O144" s="42">
        <v>91</v>
      </c>
      <c r="Q144" s="42" t="s">
        <v>30</v>
      </c>
      <c r="R144" s="42" t="s">
        <v>30</v>
      </c>
      <c r="S144" s="42" t="s">
        <v>30</v>
      </c>
      <c r="T144" s="42" t="s">
        <v>30</v>
      </c>
    </row>
    <row r="145" spans="1:21" x14ac:dyDescent="0.25">
      <c r="A145" s="42" t="s">
        <v>41</v>
      </c>
      <c r="B145" s="42" t="s">
        <v>42</v>
      </c>
      <c r="C145" s="42" t="s">
        <v>22</v>
      </c>
      <c r="D145" s="42">
        <v>20153</v>
      </c>
      <c r="E145" s="45">
        <v>8621</v>
      </c>
      <c r="F145" s="42">
        <v>1070320</v>
      </c>
      <c r="G145" s="45">
        <v>9.3090000000000006E-2</v>
      </c>
      <c r="H145" s="42">
        <v>7.7090000000000006E-2</v>
      </c>
      <c r="I145" s="42">
        <v>0.1124</v>
      </c>
      <c r="J145" s="42" t="s">
        <v>30</v>
      </c>
      <c r="K145" s="42" t="s">
        <v>30</v>
      </c>
      <c r="L145" s="42" t="s">
        <v>30</v>
      </c>
      <c r="M145" s="42" t="s">
        <v>30</v>
      </c>
      <c r="O145" s="42">
        <v>92</v>
      </c>
      <c r="Q145" s="42" t="s">
        <v>30</v>
      </c>
      <c r="R145" s="42" t="s">
        <v>30</v>
      </c>
      <c r="S145" s="42" t="s">
        <v>30</v>
      </c>
      <c r="T145" s="42" t="s">
        <v>30</v>
      </c>
    </row>
    <row r="146" spans="1:21" x14ac:dyDescent="0.25">
      <c r="A146" s="42" t="s">
        <v>41</v>
      </c>
      <c r="B146" s="42" t="s">
        <v>42</v>
      </c>
      <c r="C146" s="42" t="s">
        <v>22</v>
      </c>
      <c r="D146" s="42">
        <v>20154</v>
      </c>
      <c r="E146" s="45">
        <v>10012</v>
      </c>
      <c r="F146" s="42">
        <v>1080144</v>
      </c>
      <c r="G146" s="45">
        <v>0.10509</v>
      </c>
      <c r="H146" s="42">
        <v>8.7050000000000002E-2</v>
      </c>
      <c r="I146" s="42">
        <v>0.12687000000000001</v>
      </c>
      <c r="J146" s="42" t="s">
        <v>30</v>
      </c>
      <c r="K146" s="42" t="s">
        <v>30</v>
      </c>
      <c r="L146" s="42" t="s">
        <v>30</v>
      </c>
      <c r="M146" s="42" t="s">
        <v>30</v>
      </c>
      <c r="O146" s="42">
        <v>92</v>
      </c>
      <c r="Q146" s="42" t="s">
        <v>30</v>
      </c>
      <c r="R146" s="42" t="s">
        <v>30</v>
      </c>
      <c r="S146" s="42" t="s">
        <v>30</v>
      </c>
      <c r="T146" s="42" t="s">
        <v>30</v>
      </c>
    </row>
    <row r="147" spans="1:21" x14ac:dyDescent="0.25">
      <c r="A147" s="42" t="s">
        <v>41</v>
      </c>
      <c r="B147" s="42" t="s">
        <v>42</v>
      </c>
      <c r="C147" s="42" t="s">
        <v>22</v>
      </c>
      <c r="D147" s="42">
        <v>20161</v>
      </c>
      <c r="E147" s="45">
        <v>11324</v>
      </c>
      <c r="F147" s="42">
        <v>1078851</v>
      </c>
      <c r="G147" s="45">
        <v>0.11971999999999999</v>
      </c>
      <c r="H147" s="42">
        <v>9.919E-2</v>
      </c>
      <c r="I147" s="42">
        <v>0.14449999999999999</v>
      </c>
      <c r="J147" s="42" t="s">
        <v>30</v>
      </c>
      <c r="K147" s="42" t="s">
        <v>30</v>
      </c>
      <c r="L147" s="42" t="s">
        <v>30</v>
      </c>
      <c r="M147" s="42" t="s">
        <v>30</v>
      </c>
      <c r="O147" s="42">
        <v>91</v>
      </c>
      <c r="Q147" s="42">
        <v>1.9135</v>
      </c>
      <c r="R147" s="42">
        <v>1.5853999999999999</v>
      </c>
      <c r="S147" s="42">
        <v>2.3096000000000001</v>
      </c>
      <c r="T147" s="42">
        <v>0</v>
      </c>
      <c r="U147" s="45" t="s">
        <v>50</v>
      </c>
    </row>
    <row r="148" spans="1:21" x14ac:dyDescent="0.25">
      <c r="A148" s="42" t="s">
        <v>41</v>
      </c>
      <c r="B148" s="42" t="s">
        <v>42</v>
      </c>
      <c r="C148" s="42" t="s">
        <v>22</v>
      </c>
      <c r="D148" s="42">
        <v>20162</v>
      </c>
      <c r="E148" s="45">
        <v>10246</v>
      </c>
      <c r="F148" s="42">
        <v>1086922</v>
      </c>
      <c r="G148" s="45">
        <v>0.10922999999999999</v>
      </c>
      <c r="H148" s="42">
        <v>9.0490000000000001E-2</v>
      </c>
      <c r="I148" s="42">
        <v>0.13186</v>
      </c>
      <c r="J148" s="42" t="s">
        <v>30</v>
      </c>
      <c r="K148" s="42" t="s">
        <v>30</v>
      </c>
      <c r="L148" s="42" t="s">
        <v>30</v>
      </c>
      <c r="M148" s="42" t="s">
        <v>30</v>
      </c>
      <c r="O148" s="42">
        <v>91</v>
      </c>
      <c r="Q148" s="42">
        <v>1.7793000000000001</v>
      </c>
      <c r="R148" s="42">
        <v>1.474</v>
      </c>
      <c r="S148" s="42">
        <v>2.1478000000000002</v>
      </c>
      <c r="T148" s="42">
        <v>0</v>
      </c>
      <c r="U148" s="45" t="s">
        <v>50</v>
      </c>
    </row>
    <row r="149" spans="1:21" x14ac:dyDescent="0.25">
      <c r="A149" s="42" t="s">
        <v>41</v>
      </c>
      <c r="B149" s="42" t="s">
        <v>42</v>
      </c>
      <c r="C149" s="42" t="s">
        <v>22</v>
      </c>
      <c r="D149" s="42">
        <v>20163</v>
      </c>
      <c r="E149" s="45">
        <v>9636</v>
      </c>
      <c r="F149" s="42">
        <v>1084465</v>
      </c>
      <c r="G149" s="45">
        <v>0.10117</v>
      </c>
      <c r="H149" s="42">
        <v>8.3799999999999999E-2</v>
      </c>
      <c r="I149" s="42">
        <v>0.12214</v>
      </c>
      <c r="J149" s="42" t="s">
        <v>30</v>
      </c>
      <c r="K149" s="42" t="s">
        <v>30</v>
      </c>
      <c r="L149" s="42" t="s">
        <v>30</v>
      </c>
      <c r="M149" s="42" t="s">
        <v>30</v>
      </c>
      <c r="O149" s="42">
        <v>92</v>
      </c>
      <c r="Q149" s="42">
        <v>1.6851</v>
      </c>
      <c r="R149" s="42">
        <v>1.3956999999999999</v>
      </c>
      <c r="S149" s="42">
        <v>2.0345</v>
      </c>
      <c r="T149" s="42">
        <v>0</v>
      </c>
      <c r="U149" s="45" t="s">
        <v>50</v>
      </c>
    </row>
    <row r="150" spans="1:21" x14ac:dyDescent="0.25">
      <c r="A150" s="42" t="s">
        <v>41</v>
      </c>
      <c r="B150" s="42" t="s">
        <v>42</v>
      </c>
      <c r="C150" s="42" t="s">
        <v>22</v>
      </c>
      <c r="D150" s="42">
        <v>20164</v>
      </c>
      <c r="E150" s="45">
        <v>11757</v>
      </c>
      <c r="F150" s="42">
        <v>1094968</v>
      </c>
      <c r="G150" s="45">
        <v>0.12218</v>
      </c>
      <c r="H150" s="42">
        <v>0.10124</v>
      </c>
      <c r="I150" s="42">
        <v>0.14746000000000001</v>
      </c>
      <c r="J150" s="42" t="s">
        <v>30</v>
      </c>
      <c r="K150" s="42" t="s">
        <v>30</v>
      </c>
      <c r="L150" s="42" t="s">
        <v>30</v>
      </c>
      <c r="M150" s="42" t="s">
        <v>30</v>
      </c>
      <c r="O150" s="42">
        <v>92</v>
      </c>
      <c r="Q150" s="42">
        <v>1.9643999999999999</v>
      </c>
      <c r="R150" s="42">
        <v>1.6278999999999999</v>
      </c>
      <c r="S150" s="42">
        <v>2.3704000000000001</v>
      </c>
      <c r="T150" s="42">
        <v>0</v>
      </c>
      <c r="U150" s="45" t="s">
        <v>50</v>
      </c>
    </row>
    <row r="152" spans="1:21" x14ac:dyDescent="0.25">
      <c r="A152" s="42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0B1097-9E80-4767-9E47-64970586EE4A}"/>
</file>

<file path=customXml/itemProps2.xml><?xml version="1.0" encoding="utf-8"?>
<ds:datastoreItem xmlns:ds="http://schemas.openxmlformats.org/officeDocument/2006/customXml" ds:itemID="{F1C0A217-60E2-4F68-9FA0-F1214ED40361}"/>
</file>

<file path=customXml/itemProps3.xml><?xml version="1.0" encoding="utf-8"?>
<ds:datastoreItem xmlns:ds="http://schemas.openxmlformats.org/officeDocument/2006/customXml" ds:itemID="{D9ED3D55-3F13-4677-BA28-1C922E6305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2021-04-07T16:56:28Z</cp:lastPrinted>
  <dcterms:created xsi:type="dcterms:W3CDTF">2014-12-05T20:46:10Z</dcterms:created>
  <dcterms:modified xsi:type="dcterms:W3CDTF">2021-04-29T17:23:10Z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