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1-J01-overall/"/>
    </mc:Choice>
  </mc:AlternateContent>
  <xr:revisionPtr revIDLastSave="1" documentId="8_{35B86691-2B6F-47C9-8344-5AA1FAFDAD97}" xr6:coauthVersionLast="46" xr6:coauthVersionMax="46" xr10:uidLastSave="{93E43866-150E-42F1-895C-2578C1F486A9}"/>
  <bookViews>
    <workbookView xWindow="-24570" yWindow="2025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30" r:id="rId3"/>
    <sheet name="Table_count_crdrt" sheetId="28" r:id="rId4"/>
    <sheet name="Table_sig" sheetId="29" r:id="rId5"/>
    <sheet name="fig_tbl_data" sheetId="5" r:id="rId6"/>
    <sheet name="orig_data" sheetId="3" r:id="rId7"/>
    <sheet name="Figure_prevalence_count" sheetId="4" state="hidden" r:id="rId8"/>
  </sheets>
  <definedNames>
    <definedName name="IDX" localSheetId="6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L36" i="28" s="1"/>
  <c r="N27" i="5"/>
  <c r="L35" i="28" s="1"/>
  <c r="N26" i="5"/>
  <c r="L34" i="28" s="1"/>
  <c r="N25" i="5"/>
  <c r="L33" i="28" s="1"/>
  <c r="N24" i="5"/>
  <c r="L31" i="28" s="1"/>
  <c r="N23" i="5"/>
  <c r="L30" i="28" s="1"/>
  <c r="N22" i="5"/>
  <c r="L29" i="28" s="1"/>
  <c r="N21" i="5"/>
  <c r="L28" i="28" s="1"/>
  <c r="N20" i="5"/>
  <c r="L26" i="28" s="1"/>
  <c r="N19" i="5"/>
  <c r="L25" i="28" s="1"/>
  <c r="N18" i="5"/>
  <c r="L24" i="28" s="1"/>
  <c r="N17" i="5"/>
  <c r="L23" i="28" s="1"/>
  <c r="N16" i="5"/>
  <c r="L21" i="28" s="1"/>
  <c r="N15" i="5"/>
  <c r="L20" i="28" s="1"/>
  <c r="N14" i="5"/>
  <c r="L19" i="28" s="1"/>
  <c r="N13" i="5"/>
  <c r="L18" i="28" s="1"/>
  <c r="N12" i="5"/>
  <c r="L16" i="28" s="1"/>
  <c r="N11" i="5"/>
  <c r="L15" i="28" s="1"/>
  <c r="N10" i="5"/>
  <c r="L14" i="28" s="1"/>
  <c r="N9" i="5"/>
  <c r="L13" i="28" s="1"/>
  <c r="N8" i="5"/>
  <c r="L11" i="28" s="1"/>
  <c r="N7" i="5"/>
  <c r="L10" i="28" s="1"/>
  <c r="N6" i="5"/>
  <c r="L9" i="28" s="1"/>
  <c r="N5" i="5"/>
  <c r="L8" i="28" s="1"/>
  <c r="L28" i="5"/>
  <c r="J36" i="28" s="1"/>
  <c r="L27" i="5"/>
  <c r="J35" i="28" s="1"/>
  <c r="L26" i="5"/>
  <c r="J34" i="28" s="1"/>
  <c r="L25" i="5"/>
  <c r="J33" i="28" s="1"/>
  <c r="L24" i="5"/>
  <c r="J31" i="28" s="1"/>
  <c r="L23" i="5"/>
  <c r="J30" i="28" s="1"/>
  <c r="L22" i="5"/>
  <c r="J29" i="28" s="1"/>
  <c r="L21" i="5"/>
  <c r="J28" i="28" s="1"/>
  <c r="L20" i="5"/>
  <c r="J26" i="28" s="1"/>
  <c r="L19" i="5"/>
  <c r="J25" i="28" s="1"/>
  <c r="L18" i="5"/>
  <c r="J24" i="28" s="1"/>
  <c r="L17" i="5"/>
  <c r="J23" i="28" s="1"/>
  <c r="L16" i="5"/>
  <c r="J21" i="28" s="1"/>
  <c r="L15" i="5"/>
  <c r="J20" i="28" s="1"/>
  <c r="L14" i="5"/>
  <c r="J19" i="28" s="1"/>
  <c r="L13" i="5"/>
  <c r="J18" i="28" s="1"/>
  <c r="L12" i="5"/>
  <c r="J16" i="28" s="1"/>
  <c r="L11" i="5"/>
  <c r="J15" i="28" s="1"/>
  <c r="L10" i="5"/>
  <c r="J14" i="28" s="1"/>
  <c r="L9" i="5"/>
  <c r="J13" i="28" s="1"/>
  <c r="L8" i="5"/>
  <c r="J11" i="28" s="1"/>
  <c r="L7" i="5"/>
  <c r="J10" i="28" s="1"/>
  <c r="L6" i="5"/>
  <c r="J9" i="28" s="1"/>
  <c r="L5" i="5"/>
  <c r="J8" i="28" s="1"/>
  <c r="J28" i="5"/>
  <c r="H36" i="28" s="1"/>
  <c r="J27" i="5"/>
  <c r="H35" i="28" s="1"/>
  <c r="J26" i="5"/>
  <c r="H34" i="28" s="1"/>
  <c r="J25" i="5"/>
  <c r="H33" i="28" s="1"/>
  <c r="J24" i="5"/>
  <c r="H31" i="28" s="1"/>
  <c r="J23" i="5"/>
  <c r="H30" i="28" s="1"/>
  <c r="J22" i="5"/>
  <c r="H29" i="28" s="1"/>
  <c r="J21" i="5"/>
  <c r="H28" i="28" s="1"/>
  <c r="J20" i="5"/>
  <c r="H26" i="28" s="1"/>
  <c r="J19" i="5"/>
  <c r="H25" i="28" s="1"/>
  <c r="J18" i="5"/>
  <c r="H24" i="28" s="1"/>
  <c r="J17" i="5"/>
  <c r="H23" i="28" s="1"/>
  <c r="J16" i="5"/>
  <c r="H21" i="28" s="1"/>
  <c r="J15" i="5"/>
  <c r="H20" i="28" s="1"/>
  <c r="J14" i="5"/>
  <c r="H19" i="28" s="1"/>
  <c r="J13" i="5"/>
  <c r="H18" i="28" s="1"/>
  <c r="J12" i="5"/>
  <c r="H16" i="28" s="1"/>
  <c r="J11" i="5"/>
  <c r="H15" i="28" s="1"/>
  <c r="J10" i="5"/>
  <c r="H14" i="28" s="1"/>
  <c r="J9" i="5"/>
  <c r="H13" i="28" s="1"/>
  <c r="J8" i="5"/>
  <c r="H11" i="28" s="1"/>
  <c r="J7" i="5"/>
  <c r="H10" i="28" s="1"/>
  <c r="J6" i="5"/>
  <c r="H9" i="28" s="1"/>
  <c r="J5" i="5"/>
  <c r="H8" i="28" s="1"/>
  <c r="H28" i="5"/>
  <c r="F36" i="28" s="1"/>
  <c r="H27" i="5"/>
  <c r="F35" i="28" s="1"/>
  <c r="H26" i="5"/>
  <c r="F34" i="28" s="1"/>
  <c r="H25" i="5"/>
  <c r="F33" i="28" s="1"/>
  <c r="H24" i="5"/>
  <c r="F31" i="28" s="1"/>
  <c r="H23" i="5"/>
  <c r="F30" i="28" s="1"/>
  <c r="H22" i="5"/>
  <c r="F29" i="28" s="1"/>
  <c r="H21" i="5"/>
  <c r="F28" i="28" s="1"/>
  <c r="H20" i="5"/>
  <c r="F26" i="28" s="1"/>
  <c r="H19" i="5"/>
  <c r="F25" i="28" s="1"/>
  <c r="H18" i="5"/>
  <c r="F24" i="28" s="1"/>
  <c r="H17" i="5"/>
  <c r="F23" i="28" s="1"/>
  <c r="H16" i="5"/>
  <c r="F21" i="28" s="1"/>
  <c r="H15" i="5"/>
  <c r="F20" i="28" s="1"/>
  <c r="H14" i="5"/>
  <c r="F19" i="28" s="1"/>
  <c r="H13" i="5"/>
  <c r="F18" i="28" s="1"/>
  <c r="H12" i="5"/>
  <c r="F16" i="28" s="1"/>
  <c r="H11" i="5"/>
  <c r="F15" i="28" s="1"/>
  <c r="H10" i="5"/>
  <c r="F14" i="28" s="1"/>
  <c r="H9" i="5"/>
  <c r="F13" i="28" s="1"/>
  <c r="H8" i="5"/>
  <c r="F11" i="28" s="1"/>
  <c r="H7" i="5"/>
  <c r="F10" i="28" s="1"/>
  <c r="H6" i="5"/>
  <c r="F9" i="28" s="1"/>
  <c r="H5" i="5"/>
  <c r="F8" i="28" s="1"/>
  <c r="F28" i="5"/>
  <c r="D36" i="28" s="1"/>
  <c r="F27" i="5"/>
  <c r="D35" i="28" s="1"/>
  <c r="F26" i="5"/>
  <c r="D34" i="28" s="1"/>
  <c r="F25" i="5"/>
  <c r="D33" i="28" s="1"/>
  <c r="F24" i="5"/>
  <c r="D31" i="28" s="1"/>
  <c r="F23" i="5"/>
  <c r="D30" i="28" s="1"/>
  <c r="F22" i="5"/>
  <c r="D29" i="28" s="1"/>
  <c r="F21" i="5"/>
  <c r="D28" i="28" s="1"/>
  <c r="F20" i="5"/>
  <c r="D26" i="28" s="1"/>
  <c r="F19" i="5"/>
  <c r="D25" i="28" s="1"/>
  <c r="F18" i="5"/>
  <c r="D24" i="28" s="1"/>
  <c r="F17" i="5"/>
  <c r="D23" i="28" s="1"/>
  <c r="F16" i="5"/>
  <c r="D21" i="28" s="1"/>
  <c r="F15" i="5"/>
  <c r="D20" i="28" s="1"/>
  <c r="F14" i="5"/>
  <c r="D19" i="28" s="1"/>
  <c r="F13" i="5"/>
  <c r="D18" i="28" s="1"/>
  <c r="F12" i="5"/>
  <c r="D16" i="28" s="1"/>
  <c r="F11" i="5"/>
  <c r="D15" i="28" s="1"/>
  <c r="F10" i="5"/>
  <c r="D14" i="28" s="1"/>
  <c r="F9" i="5"/>
  <c r="D13" i="28" s="1"/>
  <c r="F8" i="5"/>
  <c r="D11" i="28" s="1"/>
  <c r="F7" i="5"/>
  <c r="D10" i="28" s="1"/>
  <c r="F6" i="5"/>
  <c r="D9" i="28" s="1"/>
  <c r="F5" i="5"/>
  <c r="D8" i="28" s="1"/>
  <c r="D28" i="5"/>
  <c r="B36" i="28" s="1"/>
  <c r="D27" i="5"/>
  <c r="B35" i="28" s="1"/>
  <c r="D26" i="5"/>
  <c r="B34" i="28" s="1"/>
  <c r="D25" i="5"/>
  <c r="B33" i="28" s="1"/>
  <c r="D24" i="5"/>
  <c r="B31" i="28" s="1"/>
  <c r="D23" i="5"/>
  <c r="B30" i="28" s="1"/>
  <c r="D22" i="5"/>
  <c r="B29" i="28" s="1"/>
  <c r="D21" i="5"/>
  <c r="B28" i="28" s="1"/>
  <c r="D20" i="5"/>
  <c r="B26" i="28" s="1"/>
  <c r="D19" i="5"/>
  <c r="B25" i="28" s="1"/>
  <c r="D18" i="5"/>
  <c r="B24" i="28" s="1"/>
  <c r="D17" i="5"/>
  <c r="B23" i="28" s="1"/>
  <c r="D16" i="5"/>
  <c r="B21" i="28" s="1"/>
  <c r="D15" i="5"/>
  <c r="B20" i="28" s="1"/>
  <c r="D14" i="5"/>
  <c r="B19" i="28" s="1"/>
  <c r="D13" i="5"/>
  <c r="B18" i="28" s="1"/>
  <c r="D12" i="5"/>
  <c r="B16" i="28" s="1"/>
  <c r="D11" i="5"/>
  <c r="B15" i="28" s="1"/>
  <c r="D10" i="5"/>
  <c r="B14" i="28" s="1"/>
  <c r="D9" i="5"/>
  <c r="B13" i="28" s="1"/>
  <c r="D8" i="5"/>
  <c r="B11" i="28" s="1"/>
  <c r="D7" i="5"/>
  <c r="B10" i="28" s="1"/>
  <c r="D6" i="5"/>
  <c r="B9" i="28" s="1"/>
  <c r="D5" i="5"/>
  <c r="B8" i="28" s="1"/>
  <c r="N29" i="5" l="1"/>
  <c r="N30" i="5"/>
  <c r="N31" i="5"/>
  <c r="N32" i="5"/>
  <c r="L29" i="5"/>
  <c r="L30" i="5"/>
  <c r="L31" i="5"/>
  <c r="L32" i="5"/>
  <c r="J29" i="5"/>
  <c r="J30" i="5"/>
  <c r="J31" i="5"/>
  <c r="J32" i="5"/>
  <c r="H29" i="5"/>
  <c r="H30" i="5"/>
  <c r="H31" i="5"/>
  <c r="H32" i="5"/>
  <c r="F29" i="5"/>
  <c r="F30" i="5"/>
  <c r="F31" i="5"/>
  <c r="F32" i="5"/>
  <c r="D29" i="5"/>
  <c r="D30" i="5"/>
  <c r="D31" i="5"/>
  <c r="D32" i="5"/>
  <c r="H37" i="5" l="1"/>
  <c r="H38" i="5" s="1"/>
  <c r="H39" i="5" s="1"/>
  <c r="F37" i="5"/>
  <c r="F38" i="5" s="1"/>
  <c r="F39" i="5" s="1"/>
  <c r="L37" i="5"/>
  <c r="L38" i="5" s="1"/>
  <c r="L39" i="5" s="1"/>
  <c r="N37" i="5"/>
  <c r="N38" i="5" s="1"/>
  <c r="N39" i="5" s="1"/>
  <c r="D37" i="5"/>
  <c r="D38" i="5" s="1"/>
  <c r="D39" i="5" s="1"/>
  <c r="J33" i="5"/>
  <c r="D36" i="5"/>
  <c r="D34" i="5"/>
  <c r="F36" i="5"/>
  <c r="F34" i="5"/>
  <c r="H36" i="5"/>
  <c r="H34" i="5"/>
  <c r="J36" i="5"/>
  <c r="J34" i="5"/>
  <c r="L36" i="5"/>
  <c r="L34" i="5"/>
  <c r="N36" i="5"/>
  <c r="N34" i="5"/>
  <c r="D35" i="5"/>
  <c r="D33" i="5"/>
  <c r="F35" i="5"/>
  <c r="F33" i="5"/>
  <c r="H35" i="5"/>
  <c r="H33" i="5"/>
  <c r="J35" i="5"/>
  <c r="L35" i="5"/>
  <c r="L33" i="5"/>
  <c r="N35" i="5"/>
  <c r="N33" i="5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J37" i="5" l="1"/>
  <c r="J38" i="5" s="1"/>
  <c r="J39" i="5" s="1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E28" i="5"/>
  <c r="G28" i="5"/>
  <c r="I28" i="5"/>
  <c r="K28" i="5"/>
  <c r="M28" i="5"/>
  <c r="O28" i="5"/>
  <c r="O5" i="5"/>
  <c r="M5" i="5"/>
  <c r="K5" i="5"/>
  <c r="I5" i="5"/>
  <c r="G5" i="5"/>
  <c r="E5" i="5"/>
  <c r="E8" i="28" l="1"/>
  <c r="M8" i="28"/>
  <c r="K36" i="28"/>
  <c r="C36" i="28"/>
  <c r="G35" i="28"/>
  <c r="C35" i="28"/>
  <c r="G34" i="28"/>
  <c r="K33" i="28"/>
  <c r="C33" i="28"/>
  <c r="G31" i="28"/>
  <c r="C31" i="28"/>
  <c r="G30" i="28"/>
  <c r="K29" i="28"/>
  <c r="C8" i="28"/>
  <c r="G8" i="28"/>
  <c r="K8" i="28"/>
  <c r="M36" i="28"/>
  <c r="I36" i="28"/>
  <c r="E36" i="28"/>
  <c r="M35" i="28"/>
  <c r="I35" i="28"/>
  <c r="E35" i="28"/>
  <c r="M34" i="28"/>
  <c r="I34" i="28"/>
  <c r="E34" i="28"/>
  <c r="M33" i="28"/>
  <c r="I33" i="28"/>
  <c r="E33" i="28"/>
  <c r="M31" i="28"/>
  <c r="I31" i="28"/>
  <c r="E31" i="28"/>
  <c r="M30" i="28"/>
  <c r="I30" i="28"/>
  <c r="E30" i="28"/>
  <c r="M29" i="28"/>
  <c r="I29" i="28"/>
  <c r="E29" i="28"/>
  <c r="M28" i="28"/>
  <c r="I28" i="28"/>
  <c r="E28" i="28"/>
  <c r="M26" i="28"/>
  <c r="I26" i="28"/>
  <c r="E26" i="28"/>
  <c r="M25" i="28"/>
  <c r="I25" i="28"/>
  <c r="E25" i="28"/>
  <c r="M24" i="28"/>
  <c r="I24" i="28"/>
  <c r="E24" i="28"/>
  <c r="M23" i="28"/>
  <c r="I23" i="28"/>
  <c r="E23" i="28"/>
  <c r="M21" i="28"/>
  <c r="I21" i="28"/>
  <c r="E21" i="28"/>
  <c r="M20" i="28"/>
  <c r="I20" i="28"/>
  <c r="E20" i="28"/>
  <c r="M19" i="28"/>
  <c r="I19" i="28"/>
  <c r="E19" i="28"/>
  <c r="M18" i="28"/>
  <c r="I18" i="28"/>
  <c r="E18" i="28"/>
  <c r="M16" i="28"/>
  <c r="I16" i="28"/>
  <c r="E16" i="28"/>
  <c r="M15" i="28"/>
  <c r="I15" i="28"/>
  <c r="E15" i="28"/>
  <c r="M14" i="28"/>
  <c r="I14" i="28"/>
  <c r="E14" i="28"/>
  <c r="M13" i="28"/>
  <c r="I13" i="28"/>
  <c r="E13" i="28"/>
  <c r="M11" i="28"/>
  <c r="I11" i="28"/>
  <c r="E11" i="28"/>
  <c r="M10" i="28"/>
  <c r="I10" i="28"/>
  <c r="E10" i="28"/>
  <c r="M9" i="28"/>
  <c r="I9" i="28"/>
  <c r="E9" i="28"/>
  <c r="I8" i="28"/>
  <c r="G36" i="28"/>
  <c r="K35" i="28"/>
  <c r="K34" i="28"/>
  <c r="C34" i="28"/>
  <c r="G33" i="28"/>
  <c r="K31" i="28"/>
  <c r="K30" i="28"/>
  <c r="C30" i="28"/>
  <c r="G29" i="28"/>
  <c r="C29" i="28"/>
  <c r="K28" i="28"/>
  <c r="G28" i="28"/>
  <c r="C28" i="28"/>
  <c r="K26" i="28"/>
  <c r="G26" i="28"/>
  <c r="C26" i="28"/>
  <c r="K25" i="28"/>
  <c r="G25" i="28"/>
  <c r="C25" i="28"/>
  <c r="K24" i="28"/>
  <c r="G24" i="28"/>
  <c r="C24" i="28"/>
  <c r="K23" i="28"/>
  <c r="G23" i="28"/>
  <c r="C23" i="28"/>
  <c r="K21" i="28"/>
  <c r="G21" i="28"/>
  <c r="C21" i="28"/>
  <c r="K20" i="28"/>
  <c r="G20" i="28"/>
  <c r="C20" i="28"/>
  <c r="K19" i="28"/>
  <c r="G19" i="28"/>
  <c r="C19" i="28"/>
  <c r="K18" i="28"/>
  <c r="G18" i="28"/>
  <c r="C18" i="28"/>
  <c r="K16" i="28"/>
  <c r="G16" i="28"/>
  <c r="C16" i="28"/>
  <c r="K15" i="28"/>
  <c r="G15" i="28"/>
  <c r="C15" i="28"/>
  <c r="K14" i="28"/>
  <c r="G14" i="28"/>
  <c r="C14" i="28"/>
  <c r="K13" i="28"/>
  <c r="G13" i="28"/>
  <c r="C13" i="28"/>
  <c r="K11" i="28"/>
  <c r="G11" i="28"/>
  <c r="C11" i="28"/>
  <c r="K10" i="28"/>
  <c r="G10" i="28"/>
  <c r="C10" i="28"/>
  <c r="K9" i="28"/>
  <c r="G9" i="28"/>
  <c r="C9" i="28"/>
</calcChain>
</file>

<file path=xl/sharedStrings.xml><?xml version="1.0" encoding="utf-8"?>
<sst xmlns="http://schemas.openxmlformats.org/spreadsheetml/2006/main" count="859" uniqueCount="62">
  <si>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</si>
  <si>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</si>
  <si>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</si>
  <si>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</si>
  <si>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</si>
  <si>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</si>
  <si>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</si>
  <si>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</si>
  <si>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</si>
  <si>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</si>
  <si>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</si>
  <si>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</si>
  <si>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</si>
  <si>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</si>
  <si>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</si>
  <si>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</si>
  <si>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</si>
  <si>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</si>
  <si>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</si>
  <si>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</si>
  <si>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</si>
  <si>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</si>
  <si>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</si>
  <si>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</si>
  <si>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</si>
  <si>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</si>
  <si>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</si>
  <si>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</si>
  <si>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</si>
  <si>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</si>
  <si>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</si>
  <si>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</si>
  <si>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</si>
  <si>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</si>
  <si>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</si>
  <si>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</si>
  <si>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</si>
  <si>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</si>
  <si>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\\mchpe.cpe.umanitoba.ca\MCHP\Public\Shared Resources\Project\asp\Analyses\Prescriptions\pres_rate_q_Overall_Rha_Adj.html</t>
  </si>
  <si>
    <t>Year / Quarter</t>
  </si>
  <si>
    <t>Count</t>
  </si>
  <si>
    <t>Rate</t>
  </si>
  <si>
    <t>Year and Quarter</t>
  </si>
  <si>
    <t>2011 vs 2016</t>
  </si>
  <si>
    <t>Notation</t>
  </si>
  <si>
    <t>Final label</t>
  </si>
  <si>
    <t>Adjusted (age sex) prescriptions per 1000 people per day: for J01 overall by RHA (p=0.01 to compare over areas, p=0.05 time comparison)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</si>
  <si>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</si>
  <si>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</si>
  <si>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</si>
  <si>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</si>
  <si>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</si>
  <si>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</si>
  <si>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S:\asp\prog\RoxanaD\Prescriptions\Pres_rate_q.sas Date: 22FEB2020 8:14:06 User: roxanad Host: SAL-DA-1</t>
  </si>
  <si>
    <t>N</t>
  </si>
  <si>
    <r>
      <rPr>
        <b/>
        <sz val="7"/>
        <color theme="1"/>
        <rFont val="Arial"/>
        <family val="2"/>
      </rPr>
      <t>Bold</t>
    </r>
    <r>
      <rPr>
        <sz val="7"/>
        <color theme="1"/>
        <rFont val="Arial"/>
        <family val="2"/>
      </rPr>
      <t xml:space="preserve"> indicates health region’s rate is statistically significantly different from the Manitoba rate (p&lt;0.01).</t>
    </r>
  </si>
  <si>
    <r>
      <rPr>
        <b/>
        <sz val="7"/>
        <color theme="1"/>
        <rFont val="Arial"/>
        <family val="2"/>
      </rPr>
      <t>*</t>
    </r>
    <r>
      <rPr>
        <sz val="7"/>
        <color theme="1"/>
        <rFont val="Arial"/>
        <family val="2"/>
      </rPr>
      <t xml:space="preserve"> Indicates health region’s rate in this quarter is statistically significantly different from the corresponding quarter in 2011 (p&lt;0.05).</t>
    </r>
  </si>
  <si>
    <t>Notation label</t>
  </si>
  <si>
    <t>Notation final label</t>
  </si>
  <si>
    <t>TO CHANGE RT TO CRUDE RATE; ADD NEW OUTPUT</t>
  </si>
  <si>
    <t xml:space="preserve">Table X.X: Quarterly Dispensation Counts and Crude Rates for Antibiotics Overall (J01) by Health Region  </t>
  </si>
  <si>
    <t>Counts per day and crude rates per 1,000 people per day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</si>
</sst>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9"/>
      <color rgb="FFFF0000"/>
      <name val="Arial"/>
      <family val="2"/>
    </font>
    <font>
      <sz val="11"/>
      <color theme="1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/>
      <right/>
      <top style="medium">
        <color indexed="64"/>
      </top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96"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2" fontId="0" fillId="0" borderId="25" xfId="0" applyNumberFormat="1" applyBorder="1" applyAlignment="1">
      <alignment horizontal="center" wrapText="1"/>
    </xf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42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0" applyNumberFormat="1" applyFont="1" applyAlignment="1">
      <alignment horizontal="left" vertical="center" wrapText="1"/>
    </xf>
    <xf numFmtId="0" fontId="0" fillId="0" borderId="0" xfId="0" applyNumberFormat="1" applyAlignment="1">
      <alignment horizontal="left"/>
    </xf>
    <xf numFmtId="2" fontId="0" fillId="0" borderId="0" xfId="0" applyNumberFormat="1" applyAlignment="1">
      <alignment horizontal="left"/>
    </xf>
    <xf numFmtId="14" fontId="30" fillId="0" borderId="0" xfId="0" applyNumberFormat="1" applyFont="1" applyAlignment="1">
      <alignment horizontal="left"/>
    </xf>
    <xf numFmtId="0" fontId="8" fillId="0" borderId="22" xfId="0" applyFont="1" applyBorder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33" borderId="0" xfId="0" applyFont="1" applyFill="1" applyAlignment="1">
      <alignment horizontal="left" vertical="top" wrapText="1"/>
    </xf>
    <xf numFmtId="0" fontId="8" fillId="0" borderId="22" xfId="0" applyFont="1" applyBorder="1" applyAlignment="1">
      <alignment horizontal="left" vertical="top" wrapText="1"/>
    </xf>
    <xf numFmtId="0" fontId="0" fillId="33" borderId="0" xfId="0" applyFill="1" applyAlignment="1">
      <alignment horizontal="left"/>
    </xf>
    <xf numFmtId="0" fontId="7" fillId="32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/>
    </xf>
    <xf numFmtId="0" fontId="8" fillId="0" borderId="0" xfId="0" applyFont="1" applyFill="1" applyAlignment="1">
      <alignment horizontal="left" vertical="top" wrapText="1"/>
    </xf>
    <xf numFmtId="0" fontId="4" fillId="0" borderId="0" xfId="0" applyNumberFormat="1" applyFont="1" applyAlignment="1">
      <alignment horizontal="left" vertical="center"/>
    </xf>
    <xf numFmtId="2" fontId="4" fillId="0" borderId="0" xfId="0" applyNumberFormat="1" applyFont="1" applyAlignment="1">
      <alignment horizontal="left" vertical="center"/>
    </xf>
    <xf numFmtId="2" fontId="28" fillId="0" borderId="17" xfId="0" applyNumberFormat="1" applyFont="1" applyBorder="1" applyAlignment="1">
      <alignment horizontal="center" wrapText="1"/>
    </xf>
    <xf numFmtId="2" fontId="28" fillId="0" borderId="25" xfId="0" applyNumberFormat="1" applyFont="1" applyBorder="1" applyAlignment="1">
      <alignment horizontal="center" wrapText="1"/>
    </xf>
    <xf numFmtId="0" fontId="28" fillId="0" borderId="42" xfId="0" applyFont="1" applyBorder="1" applyAlignment="1">
      <alignment wrapText="1"/>
    </xf>
    <xf numFmtId="2" fontId="28" fillId="0" borderId="18" xfId="0" applyNumberFormat="1" applyFont="1" applyBorder="1" applyAlignment="1">
      <alignment horizontal="center" wrapText="1"/>
    </xf>
    <xf numFmtId="0" fontId="28" fillId="0" borderId="0" xfId="0" applyFont="1" applyBorder="1" applyAlignment="1">
      <alignment wrapText="1"/>
    </xf>
    <xf numFmtId="0" fontId="4" fillId="0" borderId="0" xfId="0" applyFont="1" applyAlignment="1">
      <alignment horizontal="left" vertical="center" wrapText="1"/>
    </xf>
    <xf numFmtId="49" fontId="31" fillId="34" borderId="0" xfId="63" applyFont="1">
      <alignment vertical="center"/>
    </xf>
    <xf numFmtId="0" fontId="32" fillId="0" borderId="0" xfId="0" applyFont="1"/>
    <xf numFmtId="0" fontId="32" fillId="0" borderId="0" xfId="0" applyFont="1" applyAlignment="1">
      <alignment horizontal="left"/>
    </xf>
    <xf numFmtId="0" fontId="35" fillId="0" borderId="0" xfId="0" applyFont="1"/>
    <xf numFmtId="0" fontId="36" fillId="35" borderId="52" xfId="58" applyFont="1" applyBorder="1">
      <alignment horizontal="center" vertical="center" wrapText="1"/>
    </xf>
    <xf numFmtId="0" fontId="36" fillId="35" borderId="53" xfId="58" applyFont="1" applyBorder="1">
      <alignment horizontal="center" vertical="center" wrapText="1"/>
    </xf>
    <xf numFmtId="0" fontId="35" fillId="0" borderId="0" xfId="0" applyFont="1" applyFill="1"/>
    <xf numFmtId="0" fontId="37" fillId="37" borderId="40" xfId="59" applyFont="1" applyFill="1" applyBorder="1" applyAlignment="1">
      <alignment horizontal="left" vertical="center" indent="2"/>
    </xf>
    <xf numFmtId="3" fontId="38" fillId="37" borderId="43" xfId="46" applyFont="1" applyFill="1" applyBorder="1">
      <alignment horizontal="right" vertical="center" indent="1"/>
    </xf>
    <xf numFmtId="2" fontId="38" fillId="37" borderId="44" xfId="48" applyFont="1" applyFill="1" applyBorder="1" applyAlignment="1">
      <alignment horizontal="right" vertical="center" indent="2"/>
    </xf>
    <xf numFmtId="3" fontId="38" fillId="37" borderId="47" xfId="46" applyFont="1" applyFill="1" applyBorder="1">
      <alignment horizontal="right" vertical="center" indent="1"/>
    </xf>
    <xf numFmtId="2" fontId="38" fillId="37" borderId="48" xfId="48" applyFont="1" applyFill="1" applyBorder="1" applyAlignment="1">
      <alignment horizontal="right" vertical="center" indent="2"/>
    </xf>
    <xf numFmtId="0" fontId="37" fillId="37" borderId="41" xfId="59" applyFont="1" applyFill="1" applyBorder="1" applyAlignment="1">
      <alignment horizontal="left" vertical="center" indent="2"/>
    </xf>
    <xf numFmtId="3" fontId="38" fillId="37" borderId="45" xfId="46" applyFont="1" applyFill="1" applyBorder="1">
      <alignment horizontal="right" vertical="center" indent="1"/>
    </xf>
    <xf numFmtId="2" fontId="38" fillId="37" borderId="46" xfId="48" applyFont="1" applyFill="1" applyBorder="1" applyAlignment="1">
      <alignment horizontal="right" vertical="center" indent="2"/>
    </xf>
    <xf numFmtId="3" fontId="38" fillId="37" borderId="49" xfId="46" applyFont="1" applyFill="1" applyBorder="1">
      <alignment horizontal="right" vertical="center" indent="1"/>
    </xf>
    <xf numFmtId="2" fontId="38" fillId="37" borderId="50" xfId="48" applyFont="1" applyFill="1" applyBorder="1" applyAlignment="1">
      <alignment horizontal="right" vertical="center" indent="2"/>
    </xf>
    <xf numFmtId="0" fontId="35" fillId="0" borderId="0" xfId="0" applyFont="1" applyAlignment="1">
      <alignment horizontal="left" vertical="center"/>
    </xf>
    <xf numFmtId="0" fontId="35" fillId="0" borderId="0" xfId="0" applyFont="1" applyAlignment="1">
      <alignment wrapText="1"/>
    </xf>
    <xf numFmtId="0" fontId="0" fillId="0" borderId="0" xfId="0" quotePrefix="1" applyAlignment="1">
      <alignment horizontal="left"/>
    </xf>
    <xf numFmtId="49" fontId="31" fillId="34" borderId="0" xfId="63" applyFont="1" applyFill="1">
      <alignment vertical="center"/>
    </xf>
    <xf numFmtId="49" fontId="33" fillId="34" borderId="0" xfId="61" applyFont="1" applyFill="1" applyAlignment="1"/>
    <xf numFmtId="0" fontId="37" fillId="34" borderId="40" xfId="59" applyFont="1" applyFill="1" applyBorder="1" applyAlignment="1">
      <alignment horizontal="left" vertical="center" indent="2"/>
    </xf>
    <xf numFmtId="3" fontId="38" fillId="34" borderId="43" xfId="46" applyFont="1" applyFill="1" applyBorder="1">
      <alignment horizontal="right" vertical="center" indent="1"/>
    </xf>
    <xf numFmtId="2" fontId="38" fillId="34" borderId="44" xfId="48" applyFont="1" applyFill="1" applyBorder="1" applyAlignment="1">
      <alignment horizontal="right" vertical="center" indent="2"/>
    </xf>
    <xf numFmtId="3" fontId="38" fillId="34" borderId="47" xfId="46" applyFont="1" applyFill="1" applyBorder="1">
      <alignment horizontal="right" vertical="center" indent="1"/>
    </xf>
    <xf numFmtId="2" fontId="38" fillId="34" borderId="48" xfId="48" applyFont="1" applyFill="1" applyBorder="1" applyAlignment="1">
      <alignment horizontal="right" vertical="center" indent="2"/>
    </xf>
    <xf numFmtId="2" fontId="35" fillId="0" borderId="0" xfId="0" applyNumberFormat="1" applyFont="1"/>
    <xf numFmtId="49" fontId="37" fillId="36" borderId="38" xfId="60" applyFont="1" applyBorder="1">
      <alignment horizontal="left" vertical="center" indent="1"/>
    </xf>
    <xf numFmtId="49" fontId="37" fillId="36" borderId="0" xfId="60" applyFont="1" applyBorder="1">
      <alignment horizontal="left" vertical="center" indent="1"/>
    </xf>
    <xf numFmtId="49" fontId="37" fillId="36" borderId="39" xfId="60" applyFont="1" applyBorder="1">
      <alignment horizontal="left" vertical="center" indent="1"/>
    </xf>
    <xf numFmtId="0" fontId="37" fillId="36" borderId="38" xfId="60" applyNumberFormat="1" applyFont="1" applyBorder="1">
      <alignment horizontal="left" vertical="center" indent="1"/>
    </xf>
    <xf numFmtId="2" fontId="37" fillId="36" borderId="0" xfId="60" applyNumberFormat="1" applyFont="1" applyBorder="1">
      <alignment horizontal="left" vertical="center" indent="1"/>
    </xf>
    <xf numFmtId="2" fontId="37" fillId="36" borderId="39" xfId="60" applyNumberFormat="1" applyFont="1" applyBorder="1">
      <alignment horizontal="left" vertical="center" indent="1"/>
    </xf>
    <xf numFmtId="0" fontId="34" fillId="34" borderId="0" xfId="0" applyFont="1" applyFill="1" applyAlignment="1">
      <alignment horizontal="center" vertical="top" wrapText="1"/>
    </xf>
    <xf numFmtId="0" fontId="36" fillId="35" borderId="34" xfId="58" applyFont="1" applyBorder="1">
      <alignment horizontal="center" vertical="center" wrapText="1"/>
    </xf>
    <xf numFmtId="0" fontId="36" fillId="35" borderId="35" xfId="58" applyFont="1" applyBorder="1">
      <alignment horizontal="center" vertical="center" wrapText="1"/>
    </xf>
    <xf numFmtId="0" fontId="39" fillId="34" borderId="0" xfId="55" applyFont="1" applyBorder="1" applyAlignment="1">
      <alignment horizontal="left" vertical="top" indent="1"/>
    </xf>
    <xf numFmtId="0" fontId="39" fillId="34" borderId="0" xfId="55" applyFont="1" applyAlignment="1">
      <alignment horizontal="left" vertical="top" indent="1"/>
    </xf>
    <xf numFmtId="0" fontId="36" fillId="35" borderId="31" xfId="58" applyFont="1" applyBorder="1">
      <alignment horizontal="center" vertical="center" wrapText="1"/>
    </xf>
    <xf numFmtId="0" fontId="36" fillId="35" borderId="37" xfId="58" applyFont="1" applyBorder="1">
      <alignment horizontal="center" vertical="center" wrapText="1"/>
    </xf>
    <xf numFmtId="0" fontId="36" fillId="35" borderId="33" xfId="58" applyFont="1" applyBorder="1" applyAlignment="1">
      <alignment horizontal="left" vertical="center" wrapText="1"/>
    </xf>
    <xf numFmtId="0" fontId="36" fillId="35" borderId="36" xfId="58" applyFont="1" applyBorder="1" applyAlignment="1">
      <alignment horizontal="left" vertical="center" wrapText="1"/>
    </xf>
    <xf numFmtId="0" fontId="36" fillId="35" borderId="51" xfId="58" applyFont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8">
    <dxf>
      <font>
        <color auto="1"/>
      </font>
      <fill>
        <patternFill>
          <bgColor rgb="FFFFC000"/>
        </patternFill>
      </fill>
    </dxf>
    <dxf>
      <font>
        <color rgb="FF006100"/>
      </font>
      <fill>
        <patternFill>
          <bgColor theme="9" tint="0.74996185186315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ustomXml" Target="../customXml/item1.xml"/><Relationship Id="rId3" Type="http://schemas.openxmlformats.org/officeDocument/2006/relationships/chartsheet" Target="chartsheets/sheet3.xml"/><Relationship Id="rId7" Type="http://schemas.openxmlformats.org/officeDocument/2006/relationships/worksheet" Target="worksheets/sheet4.xml"/><Relationship Id="rId12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2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1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fig_tbl_data!$E$5:$E$28</c:f>
              <c:numCache>
                <c:formatCode>0.00</c:formatCode>
                <c:ptCount val="24"/>
                <c:pt idx="0">
                  <c:v>1.7194100000000001</c:v>
                </c:pt>
                <c:pt idx="1">
                  <c:v>1.5540700000000001</c:v>
                </c:pt>
                <c:pt idx="2">
                  <c:v>1.39018</c:v>
                </c:pt>
                <c:pt idx="3">
                  <c:v>1.54918</c:v>
                </c:pt>
                <c:pt idx="4">
                  <c:v>1.6746799999999999</c:v>
                </c:pt>
                <c:pt idx="5">
                  <c:v>1.55017</c:v>
                </c:pt>
                <c:pt idx="6">
                  <c:v>1.43133</c:v>
                </c:pt>
                <c:pt idx="7">
                  <c:v>1.69442</c:v>
                </c:pt>
                <c:pt idx="8">
                  <c:v>1.6427400000000001</c:v>
                </c:pt>
                <c:pt idx="9">
                  <c:v>1.5668500000000001</c:v>
                </c:pt>
                <c:pt idx="10">
                  <c:v>1.43885</c:v>
                </c:pt>
                <c:pt idx="11">
                  <c:v>1.5712200000000001</c:v>
                </c:pt>
                <c:pt idx="12">
                  <c:v>1.63296</c:v>
                </c:pt>
                <c:pt idx="13">
                  <c:v>1.5064599999999999</c:v>
                </c:pt>
                <c:pt idx="14">
                  <c:v>1.47004</c:v>
                </c:pt>
                <c:pt idx="15">
                  <c:v>1.6226100000000001</c:v>
                </c:pt>
                <c:pt idx="16">
                  <c:v>1.8305800000000001</c:v>
                </c:pt>
                <c:pt idx="17">
                  <c:v>1.59019</c:v>
                </c:pt>
                <c:pt idx="18">
                  <c:v>1.4421299999999999</c:v>
                </c:pt>
                <c:pt idx="19">
                  <c:v>1.5091699999999999</c:v>
                </c:pt>
                <c:pt idx="20">
                  <c:v>1.7088399999999999</c:v>
                </c:pt>
                <c:pt idx="21">
                  <c:v>1.5204500000000001</c:v>
                </c:pt>
                <c:pt idx="22">
                  <c:v>1.40205</c:v>
                </c:pt>
                <c:pt idx="23">
                  <c:v>1.5763100000000001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fig_tbl_data!$G$5:$G$28</c:f>
              <c:numCache>
                <c:formatCode>0.00</c:formatCode>
                <c:ptCount val="24"/>
                <c:pt idx="0">
                  <c:v>1.9120200000000001</c:v>
                </c:pt>
                <c:pt idx="1">
                  <c:v>1.7016899999999999</c:v>
                </c:pt>
                <c:pt idx="2">
                  <c:v>1.5444899999999999</c:v>
                </c:pt>
                <c:pt idx="3">
                  <c:v>1.7666200000000001</c:v>
                </c:pt>
                <c:pt idx="4">
                  <c:v>1.8498399999999999</c:v>
                </c:pt>
                <c:pt idx="5">
                  <c:v>1.7065600000000001</c:v>
                </c:pt>
                <c:pt idx="6">
                  <c:v>1.5706800000000001</c:v>
                </c:pt>
                <c:pt idx="7">
                  <c:v>1.8794500000000001</c:v>
                </c:pt>
                <c:pt idx="8">
                  <c:v>1.86005</c:v>
                </c:pt>
                <c:pt idx="9">
                  <c:v>1.7254</c:v>
                </c:pt>
                <c:pt idx="10">
                  <c:v>1.53942</c:v>
                </c:pt>
                <c:pt idx="11">
                  <c:v>1.7029399999999999</c:v>
                </c:pt>
                <c:pt idx="12">
                  <c:v>1.76553</c:v>
                </c:pt>
                <c:pt idx="13">
                  <c:v>1.6679600000000001</c:v>
                </c:pt>
                <c:pt idx="14">
                  <c:v>1.6706300000000001</c:v>
                </c:pt>
                <c:pt idx="15">
                  <c:v>1.87015</c:v>
                </c:pt>
                <c:pt idx="16">
                  <c:v>1.9741899999999999</c:v>
                </c:pt>
                <c:pt idx="17">
                  <c:v>1.7294099999999999</c:v>
                </c:pt>
                <c:pt idx="18">
                  <c:v>1.59213</c:v>
                </c:pt>
                <c:pt idx="19">
                  <c:v>1.7159800000000001</c:v>
                </c:pt>
                <c:pt idx="20">
                  <c:v>1.9420999999999999</c:v>
                </c:pt>
                <c:pt idx="21">
                  <c:v>1.69472</c:v>
                </c:pt>
                <c:pt idx="22">
                  <c:v>1.5881400000000001</c:v>
                </c:pt>
                <c:pt idx="23">
                  <c:v>1.8343100000000001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fig_tbl_data!$I$5:$I$28</c:f>
              <c:numCache>
                <c:formatCode>0.00</c:formatCode>
                <c:ptCount val="24"/>
                <c:pt idx="0">
                  <c:v>2.6333700000000002</c:v>
                </c:pt>
                <c:pt idx="1">
                  <c:v>2.2795999999999998</c:v>
                </c:pt>
                <c:pt idx="2">
                  <c:v>2.04495</c:v>
                </c:pt>
                <c:pt idx="3">
                  <c:v>2.4141699999999999</c:v>
                </c:pt>
                <c:pt idx="4">
                  <c:v>2.4715699999999998</c:v>
                </c:pt>
                <c:pt idx="5">
                  <c:v>2.3169499999999998</c:v>
                </c:pt>
                <c:pt idx="6">
                  <c:v>2.1262799999999999</c:v>
                </c:pt>
                <c:pt idx="7">
                  <c:v>2.58005</c:v>
                </c:pt>
                <c:pt idx="8">
                  <c:v>2.4543599999999999</c:v>
                </c:pt>
                <c:pt idx="9">
                  <c:v>2.32091</c:v>
                </c:pt>
                <c:pt idx="10">
                  <c:v>2.0662600000000002</c:v>
                </c:pt>
                <c:pt idx="11">
                  <c:v>2.2550300000000001</c:v>
                </c:pt>
                <c:pt idx="12">
                  <c:v>2.3936500000000001</c:v>
                </c:pt>
                <c:pt idx="13">
                  <c:v>2.2057899999999999</c:v>
                </c:pt>
                <c:pt idx="14">
                  <c:v>2.10602</c:v>
                </c:pt>
                <c:pt idx="15">
                  <c:v>2.3702000000000001</c:v>
                </c:pt>
                <c:pt idx="16">
                  <c:v>2.6655700000000002</c:v>
                </c:pt>
                <c:pt idx="17">
                  <c:v>2.3181799999999999</c:v>
                </c:pt>
                <c:pt idx="18">
                  <c:v>2.0333999999999999</c:v>
                </c:pt>
                <c:pt idx="19">
                  <c:v>2.2195800000000001</c:v>
                </c:pt>
                <c:pt idx="20">
                  <c:v>2.5855100000000002</c:v>
                </c:pt>
                <c:pt idx="21">
                  <c:v>2.29148</c:v>
                </c:pt>
                <c:pt idx="22">
                  <c:v>2.0585300000000002</c:v>
                </c:pt>
                <c:pt idx="23">
                  <c:v>2.3354599999999999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fig_tbl_data!$K$5:$K$28</c:f>
              <c:numCache>
                <c:formatCode>0.00</c:formatCode>
                <c:ptCount val="24"/>
                <c:pt idx="0">
                  <c:v>2.0613700000000001</c:v>
                </c:pt>
                <c:pt idx="1">
                  <c:v>1.9038999999999999</c:v>
                </c:pt>
                <c:pt idx="2">
                  <c:v>1.7910699999999999</c:v>
                </c:pt>
                <c:pt idx="3">
                  <c:v>2.0021399999999998</c:v>
                </c:pt>
                <c:pt idx="4">
                  <c:v>2.1227</c:v>
                </c:pt>
                <c:pt idx="5">
                  <c:v>1.95143</c:v>
                </c:pt>
                <c:pt idx="6">
                  <c:v>1.8917299999999999</c:v>
                </c:pt>
                <c:pt idx="7">
                  <c:v>2.08141</c:v>
                </c:pt>
                <c:pt idx="8">
                  <c:v>2.1045099999999999</c:v>
                </c:pt>
                <c:pt idx="9">
                  <c:v>1.9379</c:v>
                </c:pt>
                <c:pt idx="10">
                  <c:v>1.7950999999999999</c:v>
                </c:pt>
                <c:pt idx="11">
                  <c:v>1.9226099999999999</c:v>
                </c:pt>
                <c:pt idx="12">
                  <c:v>2.0134500000000002</c:v>
                </c:pt>
                <c:pt idx="13">
                  <c:v>1.9137299999999999</c:v>
                </c:pt>
                <c:pt idx="14">
                  <c:v>1.8797999999999999</c:v>
                </c:pt>
                <c:pt idx="15">
                  <c:v>2.0021200000000001</c:v>
                </c:pt>
                <c:pt idx="16">
                  <c:v>2.2166600000000001</c:v>
                </c:pt>
                <c:pt idx="17">
                  <c:v>1.99146</c:v>
                </c:pt>
                <c:pt idx="18">
                  <c:v>1.7978099999999999</c:v>
                </c:pt>
                <c:pt idx="19">
                  <c:v>1.94015</c:v>
                </c:pt>
                <c:pt idx="20">
                  <c:v>2.1935500000000001</c:v>
                </c:pt>
                <c:pt idx="21">
                  <c:v>1.90265</c:v>
                </c:pt>
                <c:pt idx="22">
                  <c:v>1.78033</c:v>
                </c:pt>
                <c:pt idx="23">
                  <c:v>1.9481900000000001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fig_tbl_data!$M$5:$M$28</c:f>
              <c:numCache>
                <c:formatCode>0.00</c:formatCode>
                <c:ptCount val="24"/>
                <c:pt idx="0">
                  <c:v>1.85772</c:v>
                </c:pt>
                <c:pt idx="1">
                  <c:v>1.7577799999999999</c:v>
                </c:pt>
                <c:pt idx="2">
                  <c:v>1.6917199999999999</c:v>
                </c:pt>
                <c:pt idx="3">
                  <c:v>1.7557100000000001</c:v>
                </c:pt>
                <c:pt idx="4">
                  <c:v>1.69408</c:v>
                </c:pt>
                <c:pt idx="5">
                  <c:v>1.68573</c:v>
                </c:pt>
                <c:pt idx="6">
                  <c:v>1.7673300000000001</c:v>
                </c:pt>
                <c:pt idx="7">
                  <c:v>1.7586999999999999</c:v>
                </c:pt>
                <c:pt idx="8">
                  <c:v>1.76722</c:v>
                </c:pt>
                <c:pt idx="9">
                  <c:v>1.67153</c:v>
                </c:pt>
                <c:pt idx="10">
                  <c:v>1.6838599999999999</c:v>
                </c:pt>
                <c:pt idx="11">
                  <c:v>1.6943699999999999</c:v>
                </c:pt>
                <c:pt idx="12">
                  <c:v>1.6731199999999999</c:v>
                </c:pt>
                <c:pt idx="13">
                  <c:v>1.5224500000000001</c:v>
                </c:pt>
                <c:pt idx="14">
                  <c:v>1.5981399999999999</c:v>
                </c:pt>
                <c:pt idx="15">
                  <c:v>1.6139600000000001</c:v>
                </c:pt>
                <c:pt idx="16">
                  <c:v>1.7926200000000001</c:v>
                </c:pt>
                <c:pt idx="17">
                  <c:v>1.63978</c:v>
                </c:pt>
                <c:pt idx="18">
                  <c:v>1.7179899999999999</c:v>
                </c:pt>
                <c:pt idx="19">
                  <c:v>1.8005599999999999</c:v>
                </c:pt>
                <c:pt idx="20">
                  <c:v>1.8952199999999999</c:v>
                </c:pt>
                <c:pt idx="21">
                  <c:v>1.8127</c:v>
                </c:pt>
                <c:pt idx="22">
                  <c:v>1.78739</c:v>
                </c:pt>
                <c:pt idx="23">
                  <c:v>1.7533300000000001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fig_tbl_data!$O$5:$O$28</c:f>
              <c:numCache>
                <c:formatCode>0.00</c:formatCode>
                <c:ptCount val="24"/>
                <c:pt idx="0">
                  <c:v>1.97726</c:v>
                </c:pt>
                <c:pt idx="1">
                  <c:v>1.77477</c:v>
                </c:pt>
                <c:pt idx="2">
                  <c:v>1.61829</c:v>
                </c:pt>
                <c:pt idx="3">
                  <c:v>1.83087</c:v>
                </c:pt>
                <c:pt idx="4">
                  <c:v>1.91713</c:v>
                </c:pt>
                <c:pt idx="5">
                  <c:v>1.78312</c:v>
                </c:pt>
                <c:pt idx="6">
                  <c:v>1.6711100000000001</c:v>
                </c:pt>
                <c:pt idx="7">
                  <c:v>1.94234</c:v>
                </c:pt>
                <c:pt idx="8">
                  <c:v>1.9250499999999999</c:v>
                </c:pt>
                <c:pt idx="9">
                  <c:v>1.7972600000000001</c:v>
                </c:pt>
                <c:pt idx="10">
                  <c:v>1.62923</c:v>
                </c:pt>
                <c:pt idx="11">
                  <c:v>1.76928</c:v>
                </c:pt>
                <c:pt idx="12">
                  <c:v>1.83935</c:v>
                </c:pt>
                <c:pt idx="13">
                  <c:v>1.7260599999999999</c:v>
                </c:pt>
                <c:pt idx="14">
                  <c:v>1.7195499999999999</c:v>
                </c:pt>
                <c:pt idx="15">
                  <c:v>1.8927799999999999</c:v>
                </c:pt>
                <c:pt idx="16">
                  <c:v>2.0526800000000001</c:v>
                </c:pt>
                <c:pt idx="17">
                  <c:v>1.8090599999999999</c:v>
                </c:pt>
                <c:pt idx="18">
                  <c:v>1.6568400000000001</c:v>
                </c:pt>
                <c:pt idx="19">
                  <c:v>1.76999</c:v>
                </c:pt>
                <c:pt idx="20">
                  <c:v>1.99895</c:v>
                </c:pt>
                <c:pt idx="21">
                  <c:v>1.77132</c:v>
                </c:pt>
                <c:pt idx="22">
                  <c:v>1.65262</c:v>
                </c:pt>
                <c:pt idx="23">
                  <c:v>1.85938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fig_tbl_data!$D$39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fig_tbl_data!$E$5:$E$28</c:f>
              <c:numCache>
                <c:formatCode>0.00</c:formatCode>
                <c:ptCount val="24"/>
                <c:pt idx="0">
                  <c:v>1.7194100000000001</c:v>
                </c:pt>
                <c:pt idx="1">
                  <c:v>1.5540700000000001</c:v>
                </c:pt>
                <c:pt idx="2">
                  <c:v>1.39018</c:v>
                </c:pt>
                <c:pt idx="3">
                  <c:v>1.54918</c:v>
                </c:pt>
                <c:pt idx="4">
                  <c:v>1.6746799999999999</c:v>
                </c:pt>
                <c:pt idx="5">
                  <c:v>1.55017</c:v>
                </c:pt>
                <c:pt idx="6">
                  <c:v>1.43133</c:v>
                </c:pt>
                <c:pt idx="7">
                  <c:v>1.69442</c:v>
                </c:pt>
                <c:pt idx="8">
                  <c:v>1.6427400000000001</c:v>
                </c:pt>
                <c:pt idx="9">
                  <c:v>1.5668500000000001</c:v>
                </c:pt>
                <c:pt idx="10">
                  <c:v>1.43885</c:v>
                </c:pt>
                <c:pt idx="11">
                  <c:v>1.5712200000000001</c:v>
                </c:pt>
                <c:pt idx="12">
                  <c:v>1.63296</c:v>
                </c:pt>
                <c:pt idx="13">
                  <c:v>1.5064599999999999</c:v>
                </c:pt>
                <c:pt idx="14">
                  <c:v>1.47004</c:v>
                </c:pt>
                <c:pt idx="15">
                  <c:v>1.6226100000000001</c:v>
                </c:pt>
                <c:pt idx="16">
                  <c:v>1.8305800000000001</c:v>
                </c:pt>
                <c:pt idx="17">
                  <c:v>1.59019</c:v>
                </c:pt>
                <c:pt idx="18">
                  <c:v>1.4421299999999999</c:v>
                </c:pt>
                <c:pt idx="19">
                  <c:v>1.5091699999999999</c:v>
                </c:pt>
                <c:pt idx="20">
                  <c:v>1.7088399999999999</c:v>
                </c:pt>
                <c:pt idx="21">
                  <c:v>1.5204500000000001</c:v>
                </c:pt>
                <c:pt idx="22">
                  <c:v>1.40205</c:v>
                </c:pt>
                <c:pt idx="23">
                  <c:v>1.5763100000000001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fig_tbl_data!$F$39</c:f>
              <c:strCache>
                <c:ptCount val="1"/>
                <c:pt idx="0">
                  <c:v>Winnipeg RHA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fig_tbl_data!$G$5:$G$28</c:f>
              <c:numCache>
                <c:formatCode>0.00</c:formatCode>
                <c:ptCount val="24"/>
                <c:pt idx="0">
                  <c:v>1.9120200000000001</c:v>
                </c:pt>
                <c:pt idx="1">
                  <c:v>1.7016899999999999</c:v>
                </c:pt>
                <c:pt idx="2">
                  <c:v>1.5444899999999999</c:v>
                </c:pt>
                <c:pt idx="3">
                  <c:v>1.7666200000000001</c:v>
                </c:pt>
                <c:pt idx="4">
                  <c:v>1.8498399999999999</c:v>
                </c:pt>
                <c:pt idx="5">
                  <c:v>1.7065600000000001</c:v>
                </c:pt>
                <c:pt idx="6">
                  <c:v>1.5706800000000001</c:v>
                </c:pt>
                <c:pt idx="7">
                  <c:v>1.8794500000000001</c:v>
                </c:pt>
                <c:pt idx="8">
                  <c:v>1.86005</c:v>
                </c:pt>
                <c:pt idx="9">
                  <c:v>1.7254</c:v>
                </c:pt>
                <c:pt idx="10">
                  <c:v>1.53942</c:v>
                </c:pt>
                <c:pt idx="11">
                  <c:v>1.7029399999999999</c:v>
                </c:pt>
                <c:pt idx="12">
                  <c:v>1.76553</c:v>
                </c:pt>
                <c:pt idx="13">
                  <c:v>1.6679600000000001</c:v>
                </c:pt>
                <c:pt idx="14">
                  <c:v>1.6706300000000001</c:v>
                </c:pt>
                <c:pt idx="15">
                  <c:v>1.87015</c:v>
                </c:pt>
                <c:pt idx="16">
                  <c:v>1.9741899999999999</c:v>
                </c:pt>
                <c:pt idx="17">
                  <c:v>1.7294099999999999</c:v>
                </c:pt>
                <c:pt idx="18">
                  <c:v>1.59213</c:v>
                </c:pt>
                <c:pt idx="19">
                  <c:v>1.7159800000000001</c:v>
                </c:pt>
                <c:pt idx="20">
                  <c:v>1.9420999999999999</c:v>
                </c:pt>
                <c:pt idx="21">
                  <c:v>1.69472</c:v>
                </c:pt>
                <c:pt idx="22">
                  <c:v>1.5881400000000001</c:v>
                </c:pt>
                <c:pt idx="23">
                  <c:v>1.8343100000000001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fig_tbl_data!$H$39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fig_tbl_data!$I$5:$I$28</c:f>
              <c:numCache>
                <c:formatCode>0.00</c:formatCode>
                <c:ptCount val="24"/>
                <c:pt idx="0">
                  <c:v>2.6333700000000002</c:v>
                </c:pt>
                <c:pt idx="1">
                  <c:v>2.2795999999999998</c:v>
                </c:pt>
                <c:pt idx="2">
                  <c:v>2.04495</c:v>
                </c:pt>
                <c:pt idx="3">
                  <c:v>2.4141699999999999</c:v>
                </c:pt>
                <c:pt idx="4">
                  <c:v>2.4715699999999998</c:v>
                </c:pt>
                <c:pt idx="5">
                  <c:v>2.3169499999999998</c:v>
                </c:pt>
                <c:pt idx="6">
                  <c:v>2.1262799999999999</c:v>
                </c:pt>
                <c:pt idx="7">
                  <c:v>2.58005</c:v>
                </c:pt>
                <c:pt idx="8">
                  <c:v>2.4543599999999999</c:v>
                </c:pt>
                <c:pt idx="9">
                  <c:v>2.32091</c:v>
                </c:pt>
                <c:pt idx="10">
                  <c:v>2.0662600000000002</c:v>
                </c:pt>
                <c:pt idx="11">
                  <c:v>2.2550300000000001</c:v>
                </c:pt>
                <c:pt idx="12">
                  <c:v>2.3936500000000001</c:v>
                </c:pt>
                <c:pt idx="13">
                  <c:v>2.2057899999999999</c:v>
                </c:pt>
                <c:pt idx="14">
                  <c:v>2.10602</c:v>
                </c:pt>
                <c:pt idx="15">
                  <c:v>2.3702000000000001</c:v>
                </c:pt>
                <c:pt idx="16">
                  <c:v>2.6655700000000002</c:v>
                </c:pt>
                <c:pt idx="17">
                  <c:v>2.3181799999999999</c:v>
                </c:pt>
                <c:pt idx="18">
                  <c:v>2.0333999999999999</c:v>
                </c:pt>
                <c:pt idx="19">
                  <c:v>2.2195800000000001</c:v>
                </c:pt>
                <c:pt idx="20">
                  <c:v>2.5855100000000002</c:v>
                </c:pt>
                <c:pt idx="21">
                  <c:v>2.29148</c:v>
                </c:pt>
                <c:pt idx="22">
                  <c:v>2.0585300000000002</c:v>
                </c:pt>
                <c:pt idx="23">
                  <c:v>2.3354599999999999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fig_tbl_data!$J$39</c:f>
              <c:strCache>
                <c:ptCount val="1"/>
                <c:pt idx="0">
                  <c:v>Interlake-Eastern RHA (Q1)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fig_tbl_data!$K$5:$K$28</c:f>
              <c:numCache>
                <c:formatCode>0.00</c:formatCode>
                <c:ptCount val="24"/>
                <c:pt idx="0">
                  <c:v>2.0613700000000001</c:v>
                </c:pt>
                <c:pt idx="1">
                  <c:v>1.9038999999999999</c:v>
                </c:pt>
                <c:pt idx="2">
                  <c:v>1.7910699999999999</c:v>
                </c:pt>
                <c:pt idx="3">
                  <c:v>2.0021399999999998</c:v>
                </c:pt>
                <c:pt idx="4">
                  <c:v>2.1227</c:v>
                </c:pt>
                <c:pt idx="5">
                  <c:v>1.95143</c:v>
                </c:pt>
                <c:pt idx="6">
                  <c:v>1.8917299999999999</c:v>
                </c:pt>
                <c:pt idx="7">
                  <c:v>2.08141</c:v>
                </c:pt>
                <c:pt idx="8">
                  <c:v>2.1045099999999999</c:v>
                </c:pt>
                <c:pt idx="9">
                  <c:v>1.9379</c:v>
                </c:pt>
                <c:pt idx="10">
                  <c:v>1.7950999999999999</c:v>
                </c:pt>
                <c:pt idx="11">
                  <c:v>1.9226099999999999</c:v>
                </c:pt>
                <c:pt idx="12">
                  <c:v>2.0134500000000002</c:v>
                </c:pt>
                <c:pt idx="13">
                  <c:v>1.9137299999999999</c:v>
                </c:pt>
                <c:pt idx="14">
                  <c:v>1.8797999999999999</c:v>
                </c:pt>
                <c:pt idx="15">
                  <c:v>2.0021200000000001</c:v>
                </c:pt>
                <c:pt idx="16">
                  <c:v>2.2166600000000001</c:v>
                </c:pt>
                <c:pt idx="17">
                  <c:v>1.99146</c:v>
                </c:pt>
                <c:pt idx="18">
                  <c:v>1.7978099999999999</c:v>
                </c:pt>
                <c:pt idx="19">
                  <c:v>1.94015</c:v>
                </c:pt>
                <c:pt idx="20">
                  <c:v>2.1935500000000001</c:v>
                </c:pt>
                <c:pt idx="21">
                  <c:v>1.90265</c:v>
                </c:pt>
                <c:pt idx="22">
                  <c:v>1.78033</c:v>
                </c:pt>
                <c:pt idx="23">
                  <c:v>1.9481900000000001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fig_tbl_data!$L$39</c:f>
              <c:strCache>
                <c:ptCount val="1"/>
                <c:pt idx="0">
                  <c:v>Northern Health Region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fig_tbl_data!$M$5:$M$28</c:f>
              <c:numCache>
                <c:formatCode>0.00</c:formatCode>
                <c:ptCount val="24"/>
                <c:pt idx="0">
                  <c:v>1.85772</c:v>
                </c:pt>
                <c:pt idx="1">
                  <c:v>1.7577799999999999</c:v>
                </c:pt>
                <c:pt idx="2">
                  <c:v>1.6917199999999999</c:v>
                </c:pt>
                <c:pt idx="3">
                  <c:v>1.7557100000000001</c:v>
                </c:pt>
                <c:pt idx="4">
                  <c:v>1.69408</c:v>
                </c:pt>
                <c:pt idx="5">
                  <c:v>1.68573</c:v>
                </c:pt>
                <c:pt idx="6">
                  <c:v>1.7673300000000001</c:v>
                </c:pt>
                <c:pt idx="7">
                  <c:v>1.7586999999999999</c:v>
                </c:pt>
                <c:pt idx="8">
                  <c:v>1.76722</c:v>
                </c:pt>
                <c:pt idx="9">
                  <c:v>1.67153</c:v>
                </c:pt>
                <c:pt idx="10">
                  <c:v>1.6838599999999999</c:v>
                </c:pt>
                <c:pt idx="11">
                  <c:v>1.6943699999999999</c:v>
                </c:pt>
                <c:pt idx="12">
                  <c:v>1.6731199999999999</c:v>
                </c:pt>
                <c:pt idx="13">
                  <c:v>1.5224500000000001</c:v>
                </c:pt>
                <c:pt idx="14">
                  <c:v>1.5981399999999999</c:v>
                </c:pt>
                <c:pt idx="15">
                  <c:v>1.6139600000000001</c:v>
                </c:pt>
                <c:pt idx="16">
                  <c:v>1.7926200000000001</c:v>
                </c:pt>
                <c:pt idx="17">
                  <c:v>1.63978</c:v>
                </c:pt>
                <c:pt idx="18">
                  <c:v>1.7179899999999999</c:v>
                </c:pt>
                <c:pt idx="19">
                  <c:v>1.8005599999999999</c:v>
                </c:pt>
                <c:pt idx="20">
                  <c:v>1.8952199999999999</c:v>
                </c:pt>
                <c:pt idx="21">
                  <c:v>1.8127</c:v>
                </c:pt>
                <c:pt idx="22">
                  <c:v>1.78739</c:v>
                </c:pt>
                <c:pt idx="23">
                  <c:v>1.7533300000000001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fig_tbl_data!$N$39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fig_tbl_data!$O$5:$O$28</c:f>
              <c:numCache>
                <c:formatCode>0.00</c:formatCode>
                <c:ptCount val="24"/>
                <c:pt idx="0">
                  <c:v>1.97726</c:v>
                </c:pt>
                <c:pt idx="1">
                  <c:v>1.77477</c:v>
                </c:pt>
                <c:pt idx="2">
                  <c:v>1.61829</c:v>
                </c:pt>
                <c:pt idx="3">
                  <c:v>1.83087</c:v>
                </c:pt>
                <c:pt idx="4">
                  <c:v>1.91713</c:v>
                </c:pt>
                <c:pt idx="5">
                  <c:v>1.78312</c:v>
                </c:pt>
                <c:pt idx="6">
                  <c:v>1.6711100000000001</c:v>
                </c:pt>
                <c:pt idx="7">
                  <c:v>1.94234</c:v>
                </c:pt>
                <c:pt idx="8">
                  <c:v>1.9250499999999999</c:v>
                </c:pt>
                <c:pt idx="9">
                  <c:v>1.7972600000000001</c:v>
                </c:pt>
                <c:pt idx="10">
                  <c:v>1.62923</c:v>
                </c:pt>
                <c:pt idx="11">
                  <c:v>1.76928</c:v>
                </c:pt>
                <c:pt idx="12">
                  <c:v>1.83935</c:v>
                </c:pt>
                <c:pt idx="13">
                  <c:v>1.7260599999999999</c:v>
                </c:pt>
                <c:pt idx="14">
                  <c:v>1.7195499999999999</c:v>
                </c:pt>
                <c:pt idx="15">
                  <c:v>1.8927799999999999</c:v>
                </c:pt>
                <c:pt idx="16">
                  <c:v>2.0526800000000001</c:v>
                </c:pt>
                <c:pt idx="17">
                  <c:v>1.8090599999999999</c:v>
                </c:pt>
                <c:pt idx="18">
                  <c:v>1.6568400000000001</c:v>
                </c:pt>
                <c:pt idx="19">
                  <c:v>1.76999</c:v>
                </c:pt>
                <c:pt idx="20">
                  <c:v>1.99895</c:v>
                </c:pt>
                <c:pt idx="21">
                  <c:v>1.77132</c:v>
                </c:pt>
                <c:pt idx="22">
                  <c:v>1.65262</c:v>
                </c:pt>
                <c:pt idx="23">
                  <c:v>1.85938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26941023130996222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8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81750" cy="41624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0.08924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81750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Antibiotics Overall (J01) by Health Region</a:t>
          </a: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per day </a:t>
          </a: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0.39997558519241921"/>
  </sheetPr>
  <dimension ref="A1:O38"/>
  <sheetViews>
    <sheetView workbookViewId="0">
      <selection activeCell="A3" sqref="A3:M3"/>
    </sheetView>
  </sheetViews>
  <sheetFormatPr defaultColWidth="9.140625" defaultRowHeight="14.25" x14ac:dyDescent="0.2"/>
  <cols>
    <col min="1" max="1" width="7.140625" style="66" customWidth="1"/>
    <col min="2" max="13" width="9.42578125" style="67" customWidth="1"/>
    <col min="14" max="16384" width="9.140625" style="52"/>
  </cols>
  <sheetData>
    <row r="1" spans="1:15" s="50" customFormat="1" ht="15" customHeight="1" x14ac:dyDescent="0.2">
      <c r="A1" s="69" t="s">
        <v>60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49"/>
    </row>
    <row r="2" spans="1:15" s="50" customFormat="1" ht="15" customHeight="1" x14ac:dyDescent="0.2">
      <c r="A2" s="70" t="s">
        <v>61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51"/>
    </row>
    <row r="3" spans="1:15" ht="7.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5" ht="12.75" customHeight="1" x14ac:dyDescent="0.2">
      <c r="A4" s="90" t="s">
        <v>42</v>
      </c>
      <c r="B4" s="84" t="s">
        <v>37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5"/>
    </row>
    <row r="5" spans="1:15" ht="24.75" customHeight="1" x14ac:dyDescent="0.2">
      <c r="A5" s="91"/>
      <c r="B5" s="88" t="s">
        <v>6</v>
      </c>
      <c r="C5" s="88"/>
      <c r="D5" s="88" t="s">
        <v>33</v>
      </c>
      <c r="E5" s="88"/>
      <c r="F5" s="88" t="s">
        <v>5</v>
      </c>
      <c r="G5" s="88"/>
      <c r="H5" s="88" t="s">
        <v>29</v>
      </c>
      <c r="I5" s="88"/>
      <c r="J5" s="88" t="s">
        <v>30</v>
      </c>
      <c r="K5" s="88"/>
      <c r="L5" s="88" t="s">
        <v>4</v>
      </c>
      <c r="M5" s="89"/>
      <c r="O5" s="52" t="s">
        <v>59</v>
      </c>
    </row>
    <row r="6" spans="1:15" ht="12.75" customHeight="1" x14ac:dyDescent="0.2">
      <c r="A6" s="92"/>
      <c r="B6" s="53" t="s">
        <v>40</v>
      </c>
      <c r="C6" s="53" t="s">
        <v>41</v>
      </c>
      <c r="D6" s="53" t="s">
        <v>40</v>
      </c>
      <c r="E6" s="53" t="s">
        <v>41</v>
      </c>
      <c r="F6" s="53" t="s">
        <v>40</v>
      </c>
      <c r="G6" s="53" t="s">
        <v>41</v>
      </c>
      <c r="H6" s="53" t="s">
        <v>40</v>
      </c>
      <c r="I6" s="53" t="s">
        <v>41</v>
      </c>
      <c r="J6" s="53" t="s">
        <v>40</v>
      </c>
      <c r="K6" s="53" t="s">
        <v>41</v>
      </c>
      <c r="L6" s="53" t="s">
        <v>40</v>
      </c>
      <c r="M6" s="54" t="s">
        <v>41</v>
      </c>
    </row>
    <row r="7" spans="1:15" s="55" customFormat="1" ht="12.75" customHeight="1" x14ac:dyDescent="0.2">
      <c r="A7" s="77">
        <v>2011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9"/>
    </row>
    <row r="8" spans="1:15" ht="12.75" customHeight="1" x14ac:dyDescent="0.2">
      <c r="A8" s="71">
        <v>1</v>
      </c>
      <c r="B8" s="72">
        <f>fig_tbl_data!D5</f>
        <v>26526</v>
      </c>
      <c r="C8" s="73">
        <f>fig_tbl_data!E5</f>
        <v>1.7194100000000001</v>
      </c>
      <c r="D8" s="74">
        <f>fig_tbl_data!F5</f>
        <v>121133</v>
      </c>
      <c r="E8" s="75">
        <f>fig_tbl_data!G5</f>
        <v>1.9120200000000001</v>
      </c>
      <c r="F8" s="74">
        <f>fig_tbl_data!H5</f>
        <v>39147</v>
      </c>
      <c r="G8" s="75">
        <f>fig_tbl_data!I5</f>
        <v>2.6333700000000002</v>
      </c>
      <c r="H8" s="74">
        <f>fig_tbl_data!J5</f>
        <v>22060</v>
      </c>
      <c r="I8" s="75">
        <f>fig_tbl_data!K5</f>
        <v>2.0613700000000001</v>
      </c>
      <c r="J8" s="74">
        <f>fig_tbl_data!L5</f>
        <v>11481</v>
      </c>
      <c r="K8" s="75">
        <f>fig_tbl_data!M5</f>
        <v>1.85772</v>
      </c>
      <c r="L8" s="74">
        <f>fig_tbl_data!N5</f>
        <v>220347</v>
      </c>
      <c r="M8" s="75">
        <f>fig_tbl_data!O5</f>
        <v>1.97726</v>
      </c>
      <c r="O8" s="76"/>
    </row>
    <row r="9" spans="1:15" ht="12.75" customHeight="1" x14ac:dyDescent="0.2">
      <c r="A9" s="56">
        <v>2</v>
      </c>
      <c r="B9" s="57">
        <f>fig_tbl_data!D6</f>
        <v>24435</v>
      </c>
      <c r="C9" s="58">
        <f>fig_tbl_data!E6</f>
        <v>1.5540700000000001</v>
      </c>
      <c r="D9" s="59">
        <f>fig_tbl_data!F6</f>
        <v>109353</v>
      </c>
      <c r="E9" s="60">
        <f>fig_tbl_data!G6</f>
        <v>1.7016899999999999</v>
      </c>
      <c r="F9" s="59">
        <f>fig_tbl_data!H6</f>
        <v>34295</v>
      </c>
      <c r="G9" s="60">
        <f>fig_tbl_data!I6</f>
        <v>2.2795999999999998</v>
      </c>
      <c r="H9" s="59">
        <f>fig_tbl_data!J6</f>
        <v>20831</v>
      </c>
      <c r="I9" s="60">
        <f>fig_tbl_data!K6</f>
        <v>1.9038999999999999</v>
      </c>
      <c r="J9" s="59">
        <f>fig_tbl_data!L6</f>
        <v>10949</v>
      </c>
      <c r="K9" s="60">
        <f>fig_tbl_data!M6</f>
        <v>1.7577799999999999</v>
      </c>
      <c r="L9" s="59">
        <f>fig_tbl_data!N6</f>
        <v>199863</v>
      </c>
      <c r="M9" s="60">
        <f>fig_tbl_data!O6</f>
        <v>1.77477</v>
      </c>
      <c r="O9" s="76"/>
    </row>
    <row r="10" spans="1:15" ht="12.75" customHeight="1" x14ac:dyDescent="0.2">
      <c r="A10" s="71">
        <v>3</v>
      </c>
      <c r="B10" s="72">
        <f>fig_tbl_data!D7</f>
        <v>21975</v>
      </c>
      <c r="C10" s="73">
        <f>fig_tbl_data!E7</f>
        <v>1.39018</v>
      </c>
      <c r="D10" s="74">
        <f>fig_tbl_data!F7</f>
        <v>100172</v>
      </c>
      <c r="E10" s="75">
        <f>fig_tbl_data!G7</f>
        <v>1.5444899999999999</v>
      </c>
      <c r="F10" s="74">
        <f>fig_tbl_data!H7</f>
        <v>30779</v>
      </c>
      <c r="G10" s="75">
        <f>fig_tbl_data!I7</f>
        <v>2.04495</v>
      </c>
      <c r="H10" s="74">
        <f>fig_tbl_data!J7</f>
        <v>19629</v>
      </c>
      <c r="I10" s="75">
        <f>fig_tbl_data!K7</f>
        <v>1.7910699999999999</v>
      </c>
      <c r="J10" s="74">
        <f>fig_tbl_data!L7</f>
        <v>10694</v>
      </c>
      <c r="K10" s="75">
        <f>fig_tbl_data!M7</f>
        <v>1.6917199999999999</v>
      </c>
      <c r="L10" s="74">
        <f>fig_tbl_data!N7</f>
        <v>183249</v>
      </c>
      <c r="M10" s="75">
        <f>fig_tbl_data!O7</f>
        <v>1.61829</v>
      </c>
      <c r="O10" s="76"/>
    </row>
    <row r="11" spans="1:15" ht="12.75" customHeight="1" x14ac:dyDescent="0.2">
      <c r="A11" s="56">
        <v>4</v>
      </c>
      <c r="B11" s="57">
        <f>fig_tbl_data!D8</f>
        <v>24665</v>
      </c>
      <c r="C11" s="58">
        <f>fig_tbl_data!E8</f>
        <v>1.54918</v>
      </c>
      <c r="D11" s="59">
        <f>fig_tbl_data!F8</f>
        <v>116086</v>
      </c>
      <c r="E11" s="60">
        <f>fig_tbl_data!G8</f>
        <v>1.7666200000000001</v>
      </c>
      <c r="F11" s="59">
        <f>fig_tbl_data!H8</f>
        <v>37001</v>
      </c>
      <c r="G11" s="60">
        <f>fig_tbl_data!I8</f>
        <v>2.4141699999999999</v>
      </c>
      <c r="H11" s="59">
        <f>fig_tbl_data!J8</f>
        <v>22393</v>
      </c>
      <c r="I11" s="60">
        <f>fig_tbl_data!K8</f>
        <v>2.0021399999999998</v>
      </c>
      <c r="J11" s="59">
        <f>fig_tbl_data!L8</f>
        <v>11045</v>
      </c>
      <c r="K11" s="60">
        <f>fig_tbl_data!M8</f>
        <v>1.7557100000000001</v>
      </c>
      <c r="L11" s="59">
        <f>fig_tbl_data!N8</f>
        <v>211190</v>
      </c>
      <c r="M11" s="60">
        <f>fig_tbl_data!O8</f>
        <v>1.83087</v>
      </c>
      <c r="O11" s="76"/>
    </row>
    <row r="12" spans="1:15" ht="12.75" customHeight="1" x14ac:dyDescent="0.2">
      <c r="A12" s="80">
        <v>2012</v>
      </c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2"/>
      <c r="O12" s="76"/>
    </row>
    <row r="13" spans="1:15" ht="12.75" customHeight="1" x14ac:dyDescent="0.2">
      <c r="A13" s="71">
        <v>1</v>
      </c>
      <c r="B13" s="72">
        <f>fig_tbl_data!D9</f>
        <v>26644</v>
      </c>
      <c r="C13" s="73">
        <f>fig_tbl_data!E9</f>
        <v>1.6746799999999999</v>
      </c>
      <c r="D13" s="74">
        <f>fig_tbl_data!F9</f>
        <v>120247</v>
      </c>
      <c r="E13" s="75">
        <f>fig_tbl_data!G9</f>
        <v>1.8498399999999999</v>
      </c>
      <c r="F13" s="74">
        <f>fig_tbl_data!H9</f>
        <v>37482</v>
      </c>
      <c r="G13" s="75">
        <f>fig_tbl_data!I9</f>
        <v>2.4715699999999998</v>
      </c>
      <c r="H13" s="74">
        <f>fig_tbl_data!J9</f>
        <v>23259</v>
      </c>
      <c r="I13" s="75">
        <f>fig_tbl_data!K9</f>
        <v>2.1227</v>
      </c>
      <c r="J13" s="74">
        <f>fig_tbl_data!L9</f>
        <v>10576</v>
      </c>
      <c r="K13" s="75">
        <f>fig_tbl_data!M9</f>
        <v>1.69408</v>
      </c>
      <c r="L13" s="74">
        <f>fig_tbl_data!N9</f>
        <v>218208</v>
      </c>
      <c r="M13" s="75">
        <f>fig_tbl_data!O9</f>
        <v>1.91713</v>
      </c>
      <c r="O13" s="76"/>
    </row>
    <row r="14" spans="1:15" ht="12.75" customHeight="1" x14ac:dyDescent="0.2">
      <c r="A14" s="56">
        <v>2</v>
      </c>
      <c r="B14" s="57">
        <f>fig_tbl_data!D10</f>
        <v>24608</v>
      </c>
      <c r="C14" s="58">
        <f>fig_tbl_data!E10</f>
        <v>1.55017</v>
      </c>
      <c r="D14" s="59">
        <f>fig_tbl_data!F10</f>
        <v>111322</v>
      </c>
      <c r="E14" s="60">
        <f>fig_tbl_data!G10</f>
        <v>1.7065600000000001</v>
      </c>
      <c r="F14" s="59">
        <f>fig_tbl_data!H10</f>
        <v>35023</v>
      </c>
      <c r="G14" s="60">
        <f>fig_tbl_data!I10</f>
        <v>2.3169499999999998</v>
      </c>
      <c r="H14" s="59">
        <f>fig_tbl_data!J10</f>
        <v>21717</v>
      </c>
      <c r="I14" s="60">
        <f>fig_tbl_data!K10</f>
        <v>1.95143</v>
      </c>
      <c r="J14" s="59">
        <f>fig_tbl_data!L10</f>
        <v>10478</v>
      </c>
      <c r="K14" s="60">
        <f>fig_tbl_data!M10</f>
        <v>1.68573</v>
      </c>
      <c r="L14" s="59">
        <f>fig_tbl_data!N10</f>
        <v>203148</v>
      </c>
      <c r="M14" s="60">
        <f>fig_tbl_data!O10</f>
        <v>1.78312</v>
      </c>
      <c r="O14" s="76"/>
    </row>
    <row r="15" spans="1:15" ht="12.75" customHeight="1" x14ac:dyDescent="0.2">
      <c r="A15" s="71">
        <v>3</v>
      </c>
      <c r="B15" s="72">
        <f>fig_tbl_data!D11</f>
        <v>22785</v>
      </c>
      <c r="C15" s="73">
        <f>fig_tbl_data!E11</f>
        <v>1.43133</v>
      </c>
      <c r="D15" s="74">
        <f>fig_tbl_data!F11</f>
        <v>102923</v>
      </c>
      <c r="E15" s="75">
        <f>fig_tbl_data!G11</f>
        <v>1.5706800000000001</v>
      </c>
      <c r="F15" s="74">
        <f>fig_tbl_data!H11</f>
        <v>32271</v>
      </c>
      <c r="G15" s="75">
        <f>fig_tbl_data!I11</f>
        <v>2.1262799999999999</v>
      </c>
      <c r="H15" s="74">
        <f>fig_tbl_data!J11</f>
        <v>21087</v>
      </c>
      <c r="I15" s="75">
        <f>fig_tbl_data!K11</f>
        <v>1.8917299999999999</v>
      </c>
      <c r="J15" s="74">
        <f>fig_tbl_data!L11</f>
        <v>11279</v>
      </c>
      <c r="K15" s="75">
        <f>fig_tbl_data!M11</f>
        <v>1.7673300000000001</v>
      </c>
      <c r="L15" s="74">
        <f>fig_tbl_data!N11</f>
        <v>190345</v>
      </c>
      <c r="M15" s="75">
        <f>fig_tbl_data!O11</f>
        <v>1.6711100000000001</v>
      </c>
      <c r="O15" s="76"/>
    </row>
    <row r="16" spans="1:15" ht="12.75" customHeight="1" x14ac:dyDescent="0.2">
      <c r="A16" s="56">
        <v>4</v>
      </c>
      <c r="B16" s="57">
        <f>fig_tbl_data!D12</f>
        <v>27851</v>
      </c>
      <c r="C16" s="58">
        <f>fig_tbl_data!E12</f>
        <v>1.69442</v>
      </c>
      <c r="D16" s="59">
        <f>fig_tbl_data!F12</f>
        <v>125624</v>
      </c>
      <c r="E16" s="60">
        <f>fig_tbl_data!G12</f>
        <v>1.8794500000000001</v>
      </c>
      <c r="F16" s="59">
        <f>fig_tbl_data!H12</f>
        <v>39750</v>
      </c>
      <c r="G16" s="60">
        <f>fig_tbl_data!I12</f>
        <v>2.58005</v>
      </c>
      <c r="H16" s="59">
        <f>fig_tbl_data!J12</f>
        <v>23507</v>
      </c>
      <c r="I16" s="60">
        <f>fig_tbl_data!K12</f>
        <v>2.08141</v>
      </c>
      <c r="J16" s="59">
        <f>fig_tbl_data!L12</f>
        <v>11274</v>
      </c>
      <c r="K16" s="60">
        <f>fig_tbl_data!M12</f>
        <v>1.7586999999999999</v>
      </c>
      <c r="L16" s="59">
        <f>fig_tbl_data!N12</f>
        <v>228006</v>
      </c>
      <c r="M16" s="60">
        <f>fig_tbl_data!O12</f>
        <v>1.94234</v>
      </c>
      <c r="O16" s="76"/>
    </row>
    <row r="17" spans="1:15" ht="12.75" customHeight="1" x14ac:dyDescent="0.2">
      <c r="A17" s="80">
        <v>2013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2"/>
      <c r="O17" s="76"/>
    </row>
    <row r="18" spans="1:15" ht="12.75" customHeight="1" x14ac:dyDescent="0.2">
      <c r="A18" s="71">
        <v>1</v>
      </c>
      <c r="B18" s="72">
        <f>fig_tbl_data!D13</f>
        <v>26390</v>
      </c>
      <c r="C18" s="73">
        <f>fig_tbl_data!E13</f>
        <v>1.6427400000000001</v>
      </c>
      <c r="D18" s="74">
        <f>fig_tbl_data!F13</f>
        <v>121255</v>
      </c>
      <c r="E18" s="75">
        <f>fig_tbl_data!G13</f>
        <v>1.86005</v>
      </c>
      <c r="F18" s="74">
        <f>fig_tbl_data!H13</f>
        <v>36986</v>
      </c>
      <c r="G18" s="75">
        <f>fig_tbl_data!I13</f>
        <v>2.4543599999999999</v>
      </c>
      <c r="H18" s="74">
        <f>fig_tbl_data!J13</f>
        <v>23078</v>
      </c>
      <c r="I18" s="75">
        <f>fig_tbl_data!K13</f>
        <v>2.1045099999999999</v>
      </c>
      <c r="J18" s="74">
        <f>fig_tbl_data!L13</f>
        <v>10962</v>
      </c>
      <c r="K18" s="75">
        <f>fig_tbl_data!M13</f>
        <v>1.76722</v>
      </c>
      <c r="L18" s="74">
        <f>fig_tbl_data!N13</f>
        <v>218671</v>
      </c>
      <c r="M18" s="75">
        <f>fig_tbl_data!O13</f>
        <v>1.9250499999999999</v>
      </c>
      <c r="O18" s="76"/>
    </row>
    <row r="19" spans="1:15" ht="12.75" customHeight="1" x14ac:dyDescent="0.2">
      <c r="A19" s="56">
        <v>2</v>
      </c>
      <c r="B19" s="57">
        <f>fig_tbl_data!D14</f>
        <v>25459</v>
      </c>
      <c r="C19" s="58">
        <f>fig_tbl_data!E14</f>
        <v>1.5668500000000001</v>
      </c>
      <c r="D19" s="59">
        <f>fig_tbl_data!F14</f>
        <v>113303</v>
      </c>
      <c r="E19" s="60">
        <f>fig_tbl_data!G14</f>
        <v>1.7254</v>
      </c>
      <c r="F19" s="59">
        <f>fig_tbl_data!H14</f>
        <v>35518</v>
      </c>
      <c r="G19" s="60">
        <f>fig_tbl_data!I14</f>
        <v>2.32091</v>
      </c>
      <c r="H19" s="59">
        <f>fig_tbl_data!J14</f>
        <v>21622</v>
      </c>
      <c r="I19" s="60">
        <f>fig_tbl_data!K14</f>
        <v>1.9379</v>
      </c>
      <c r="J19" s="59">
        <f>fig_tbl_data!L14</f>
        <v>10470</v>
      </c>
      <c r="K19" s="60">
        <f>fig_tbl_data!M14</f>
        <v>1.67153</v>
      </c>
      <c r="L19" s="59">
        <f>fig_tbl_data!N14</f>
        <v>206372</v>
      </c>
      <c r="M19" s="60">
        <f>fig_tbl_data!O14</f>
        <v>1.7972600000000001</v>
      </c>
      <c r="O19" s="76"/>
    </row>
    <row r="20" spans="1:15" ht="12.75" customHeight="1" x14ac:dyDescent="0.2">
      <c r="A20" s="71">
        <v>3</v>
      </c>
      <c r="B20" s="72">
        <f>fig_tbl_data!D15</f>
        <v>23349</v>
      </c>
      <c r="C20" s="73">
        <f>fig_tbl_data!E15</f>
        <v>1.43885</v>
      </c>
      <c r="D20" s="74">
        <f>fig_tbl_data!F15</f>
        <v>102553</v>
      </c>
      <c r="E20" s="75">
        <f>fig_tbl_data!G15</f>
        <v>1.53942</v>
      </c>
      <c r="F20" s="74">
        <f>fig_tbl_data!H15</f>
        <v>31599</v>
      </c>
      <c r="G20" s="75">
        <f>fig_tbl_data!I15</f>
        <v>2.0662600000000002</v>
      </c>
      <c r="H20" s="74">
        <f>fig_tbl_data!J15</f>
        <v>20205</v>
      </c>
      <c r="I20" s="75">
        <f>fig_tbl_data!K15</f>
        <v>1.7950999999999999</v>
      </c>
      <c r="J20" s="74">
        <f>fig_tbl_data!L15</f>
        <v>10742</v>
      </c>
      <c r="K20" s="75">
        <f>fig_tbl_data!M15</f>
        <v>1.6838599999999999</v>
      </c>
      <c r="L20" s="74">
        <f>fig_tbl_data!N15</f>
        <v>188448</v>
      </c>
      <c r="M20" s="75">
        <f>fig_tbl_data!O15</f>
        <v>1.62923</v>
      </c>
      <c r="O20" s="76"/>
    </row>
    <row r="21" spans="1:15" ht="12.75" customHeight="1" x14ac:dyDescent="0.2">
      <c r="A21" s="56">
        <v>4</v>
      </c>
      <c r="B21" s="57">
        <f>fig_tbl_data!D16</f>
        <v>26316</v>
      </c>
      <c r="C21" s="58">
        <f>fig_tbl_data!E16</f>
        <v>1.5712200000000001</v>
      </c>
      <c r="D21" s="59">
        <f>fig_tbl_data!F16</f>
        <v>115922</v>
      </c>
      <c r="E21" s="60">
        <f>fig_tbl_data!G16</f>
        <v>1.7029399999999999</v>
      </c>
      <c r="F21" s="59">
        <f>fig_tbl_data!H16</f>
        <v>35154</v>
      </c>
      <c r="G21" s="60">
        <f>fig_tbl_data!I16</f>
        <v>2.2550300000000001</v>
      </c>
      <c r="H21" s="59">
        <f>fig_tbl_data!J16</f>
        <v>22212</v>
      </c>
      <c r="I21" s="60">
        <f>fig_tbl_data!K16</f>
        <v>1.9226099999999999</v>
      </c>
      <c r="J21" s="59">
        <f>fig_tbl_data!L16</f>
        <v>10877</v>
      </c>
      <c r="K21" s="60">
        <f>fig_tbl_data!M16</f>
        <v>1.6943699999999999</v>
      </c>
      <c r="L21" s="59">
        <f>fig_tbl_data!N16</f>
        <v>210481</v>
      </c>
      <c r="M21" s="60">
        <f>fig_tbl_data!O16</f>
        <v>1.76928</v>
      </c>
      <c r="O21" s="76"/>
    </row>
    <row r="22" spans="1:15" ht="12.75" customHeight="1" x14ac:dyDescent="0.2">
      <c r="A22" s="80">
        <v>2014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2"/>
      <c r="O22" s="76"/>
    </row>
    <row r="23" spans="1:15" ht="12.75" customHeight="1" x14ac:dyDescent="0.2">
      <c r="A23" s="71">
        <v>1</v>
      </c>
      <c r="B23" s="72">
        <f>fig_tbl_data!D17</f>
        <v>26894</v>
      </c>
      <c r="C23" s="73">
        <f>fig_tbl_data!E17</f>
        <v>1.63296</v>
      </c>
      <c r="D23" s="74">
        <f>fig_tbl_data!F17</f>
        <v>117760</v>
      </c>
      <c r="E23" s="75">
        <f>fig_tbl_data!G17</f>
        <v>1.76553</v>
      </c>
      <c r="F23" s="74">
        <f>fig_tbl_data!H17</f>
        <v>36453</v>
      </c>
      <c r="G23" s="75">
        <f>fig_tbl_data!I17</f>
        <v>2.3936500000000001</v>
      </c>
      <c r="H23" s="74">
        <f>fig_tbl_data!J17</f>
        <v>22738</v>
      </c>
      <c r="I23" s="75">
        <f>fig_tbl_data!K17</f>
        <v>2.0134500000000002</v>
      </c>
      <c r="J23" s="74">
        <f>fig_tbl_data!L17</f>
        <v>10593</v>
      </c>
      <c r="K23" s="75">
        <f>fig_tbl_data!M17</f>
        <v>1.6731199999999999</v>
      </c>
      <c r="L23" s="74">
        <f>fig_tbl_data!N17</f>
        <v>214438</v>
      </c>
      <c r="M23" s="75">
        <f>fig_tbl_data!O17</f>
        <v>1.83935</v>
      </c>
      <c r="O23" s="76"/>
    </row>
    <row r="24" spans="1:15" ht="12.75" customHeight="1" x14ac:dyDescent="0.2">
      <c r="A24" s="56">
        <v>2</v>
      </c>
      <c r="B24" s="57">
        <f>fig_tbl_data!D18</f>
        <v>24871</v>
      </c>
      <c r="C24" s="58">
        <f>fig_tbl_data!E18</f>
        <v>1.5064599999999999</v>
      </c>
      <c r="D24" s="59">
        <f>fig_tbl_data!F18</f>
        <v>112330</v>
      </c>
      <c r="E24" s="60">
        <f>fig_tbl_data!G18</f>
        <v>1.6679600000000001</v>
      </c>
      <c r="F24" s="59">
        <f>fig_tbl_data!H18</f>
        <v>34001</v>
      </c>
      <c r="G24" s="60">
        <f>fig_tbl_data!I18</f>
        <v>2.2057899999999999</v>
      </c>
      <c r="H24" s="59">
        <f>fig_tbl_data!J18</f>
        <v>21708</v>
      </c>
      <c r="I24" s="60">
        <f>fig_tbl_data!K18</f>
        <v>1.9137299999999999</v>
      </c>
      <c r="J24" s="59">
        <f>fig_tbl_data!L18</f>
        <v>9738</v>
      </c>
      <c r="K24" s="60">
        <f>fig_tbl_data!M18</f>
        <v>1.5224500000000001</v>
      </c>
      <c r="L24" s="59">
        <f>fig_tbl_data!N18</f>
        <v>202648</v>
      </c>
      <c r="M24" s="60">
        <f>fig_tbl_data!O18</f>
        <v>1.7260599999999999</v>
      </c>
      <c r="O24" s="76"/>
    </row>
    <row r="25" spans="1:15" ht="12.75" customHeight="1" x14ac:dyDescent="0.2">
      <c r="A25" s="71">
        <v>3</v>
      </c>
      <c r="B25" s="72">
        <f>fig_tbl_data!D19</f>
        <v>24364</v>
      </c>
      <c r="C25" s="73">
        <f>fig_tbl_data!E19</f>
        <v>1.47004</v>
      </c>
      <c r="D25" s="74">
        <f>fig_tbl_data!F19</f>
        <v>113263</v>
      </c>
      <c r="E25" s="75">
        <f>fig_tbl_data!G19</f>
        <v>1.6706300000000001</v>
      </c>
      <c r="F25" s="74">
        <f>fig_tbl_data!H19</f>
        <v>32690</v>
      </c>
      <c r="G25" s="75">
        <f>fig_tbl_data!I19</f>
        <v>2.10602</v>
      </c>
      <c r="H25" s="74">
        <f>fig_tbl_data!J19</f>
        <v>21408</v>
      </c>
      <c r="I25" s="75">
        <f>fig_tbl_data!K19</f>
        <v>1.8797999999999999</v>
      </c>
      <c r="J25" s="74">
        <f>fig_tbl_data!L19</f>
        <v>10362</v>
      </c>
      <c r="K25" s="75">
        <f>fig_tbl_data!M19</f>
        <v>1.5981399999999999</v>
      </c>
      <c r="L25" s="74">
        <f>fig_tbl_data!N19</f>
        <v>202087</v>
      </c>
      <c r="M25" s="75">
        <f>fig_tbl_data!O19</f>
        <v>1.7195499999999999</v>
      </c>
      <c r="O25" s="76"/>
    </row>
    <row r="26" spans="1:15" ht="12.75" customHeight="1" x14ac:dyDescent="0.2">
      <c r="A26" s="56">
        <v>4</v>
      </c>
      <c r="B26" s="57">
        <f>fig_tbl_data!D20</f>
        <v>27535</v>
      </c>
      <c r="C26" s="58">
        <f>fig_tbl_data!E20</f>
        <v>1.6226100000000001</v>
      </c>
      <c r="D26" s="59">
        <f>fig_tbl_data!F20</f>
        <v>127990</v>
      </c>
      <c r="E26" s="60">
        <f>fig_tbl_data!G20</f>
        <v>1.87015</v>
      </c>
      <c r="F26" s="59">
        <f>fig_tbl_data!H20</f>
        <v>37008</v>
      </c>
      <c r="G26" s="60">
        <f>fig_tbl_data!I20</f>
        <v>2.3702000000000001</v>
      </c>
      <c r="H26" s="59">
        <f>fig_tbl_data!J20</f>
        <v>23084</v>
      </c>
      <c r="I26" s="60">
        <f>fig_tbl_data!K20</f>
        <v>2.0021200000000001</v>
      </c>
      <c r="J26" s="59">
        <f>fig_tbl_data!L20</f>
        <v>10460</v>
      </c>
      <c r="K26" s="60">
        <f>fig_tbl_data!M20</f>
        <v>1.6139600000000001</v>
      </c>
      <c r="L26" s="59">
        <f>fig_tbl_data!N20</f>
        <v>226077</v>
      </c>
      <c r="M26" s="60">
        <f>fig_tbl_data!O20</f>
        <v>1.8927799999999999</v>
      </c>
      <c r="O26" s="76"/>
    </row>
    <row r="27" spans="1:15" ht="12.75" customHeight="1" x14ac:dyDescent="0.2">
      <c r="A27" s="80">
        <v>2015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2"/>
      <c r="O27" s="76"/>
    </row>
    <row r="28" spans="1:15" ht="12.75" customHeight="1" x14ac:dyDescent="0.2">
      <c r="A28" s="71">
        <v>1</v>
      </c>
      <c r="B28" s="72">
        <f>fig_tbl_data!D21</f>
        <v>30511</v>
      </c>
      <c r="C28" s="73">
        <f>fig_tbl_data!E21</f>
        <v>1.8305800000000001</v>
      </c>
      <c r="D28" s="74">
        <f>fig_tbl_data!F21</f>
        <v>132140</v>
      </c>
      <c r="E28" s="75">
        <f>fig_tbl_data!G21</f>
        <v>1.9741899999999999</v>
      </c>
      <c r="F28" s="74">
        <f>fig_tbl_data!H21</f>
        <v>40527</v>
      </c>
      <c r="G28" s="75">
        <f>fig_tbl_data!I21</f>
        <v>2.6655700000000002</v>
      </c>
      <c r="H28" s="74">
        <f>fig_tbl_data!J21</f>
        <v>24955</v>
      </c>
      <c r="I28" s="75">
        <f>fig_tbl_data!K21</f>
        <v>2.2166600000000001</v>
      </c>
      <c r="J28" s="74">
        <f>fig_tbl_data!L21</f>
        <v>11290</v>
      </c>
      <c r="K28" s="75">
        <f>fig_tbl_data!M21</f>
        <v>1.7926200000000001</v>
      </c>
      <c r="L28" s="74">
        <f>fig_tbl_data!N21</f>
        <v>239423</v>
      </c>
      <c r="M28" s="75">
        <f>fig_tbl_data!O21</f>
        <v>2.0526800000000001</v>
      </c>
      <c r="O28" s="76"/>
    </row>
    <row r="29" spans="1:15" ht="12.75" customHeight="1" x14ac:dyDescent="0.2">
      <c r="A29" s="56">
        <v>2</v>
      </c>
      <c r="B29" s="57">
        <f>fig_tbl_data!D22</f>
        <v>26658</v>
      </c>
      <c r="C29" s="58">
        <f>fig_tbl_data!E22</f>
        <v>1.59019</v>
      </c>
      <c r="D29" s="59">
        <f>fig_tbl_data!F22</f>
        <v>117590</v>
      </c>
      <c r="E29" s="60">
        <f>fig_tbl_data!G22</f>
        <v>1.7294099999999999</v>
      </c>
      <c r="F29" s="59">
        <f>fig_tbl_data!H22</f>
        <v>35571</v>
      </c>
      <c r="G29" s="60">
        <f>fig_tbl_data!I22</f>
        <v>2.3181799999999999</v>
      </c>
      <c r="H29" s="59">
        <f>fig_tbl_data!J22</f>
        <v>22495</v>
      </c>
      <c r="I29" s="60">
        <f>fig_tbl_data!K22</f>
        <v>1.99146</v>
      </c>
      <c r="J29" s="59">
        <f>fig_tbl_data!L22</f>
        <v>10638</v>
      </c>
      <c r="K29" s="60">
        <f>fig_tbl_data!M22</f>
        <v>1.63978</v>
      </c>
      <c r="L29" s="59">
        <f>fig_tbl_data!N22</f>
        <v>212952</v>
      </c>
      <c r="M29" s="60">
        <f>fig_tbl_data!O22</f>
        <v>1.8090599999999999</v>
      </c>
      <c r="O29" s="76"/>
    </row>
    <row r="30" spans="1:15" ht="12.75" customHeight="1" x14ac:dyDescent="0.2">
      <c r="A30" s="71">
        <v>3</v>
      </c>
      <c r="B30" s="72">
        <f>fig_tbl_data!D23</f>
        <v>24262</v>
      </c>
      <c r="C30" s="73">
        <f>fig_tbl_data!E23</f>
        <v>1.4421299999999999</v>
      </c>
      <c r="D30" s="74">
        <f>fig_tbl_data!F23</f>
        <v>109202</v>
      </c>
      <c r="E30" s="75">
        <f>fig_tbl_data!G23</f>
        <v>1.59213</v>
      </c>
      <c r="F30" s="74">
        <f>fig_tbl_data!H23</f>
        <v>31335</v>
      </c>
      <c r="G30" s="75">
        <f>fig_tbl_data!I23</f>
        <v>2.0333999999999999</v>
      </c>
      <c r="H30" s="74">
        <f>fig_tbl_data!J23</f>
        <v>20643</v>
      </c>
      <c r="I30" s="75">
        <f>fig_tbl_data!K23</f>
        <v>1.7978099999999999</v>
      </c>
      <c r="J30" s="74">
        <f>fig_tbl_data!L23</f>
        <v>11272</v>
      </c>
      <c r="K30" s="75">
        <f>fig_tbl_data!M23</f>
        <v>1.7179899999999999</v>
      </c>
      <c r="L30" s="74">
        <f>fig_tbl_data!N23</f>
        <v>196714</v>
      </c>
      <c r="M30" s="75">
        <f>fig_tbl_data!O23</f>
        <v>1.6568400000000001</v>
      </c>
      <c r="O30" s="76"/>
    </row>
    <row r="31" spans="1:15" ht="12.75" customHeight="1" x14ac:dyDescent="0.2">
      <c r="A31" s="56">
        <v>4</v>
      </c>
      <c r="B31" s="57">
        <f>fig_tbl_data!D24</f>
        <v>26168</v>
      </c>
      <c r="C31" s="58">
        <f>fig_tbl_data!E24</f>
        <v>1.5091699999999999</v>
      </c>
      <c r="D31" s="59">
        <f>fig_tbl_data!F24</f>
        <v>119423</v>
      </c>
      <c r="E31" s="60">
        <f>fig_tbl_data!G24</f>
        <v>1.7159800000000001</v>
      </c>
      <c r="F31" s="59">
        <f>fig_tbl_data!H24</f>
        <v>34932</v>
      </c>
      <c r="G31" s="60">
        <f>fig_tbl_data!I24</f>
        <v>2.2195800000000001</v>
      </c>
      <c r="H31" s="59">
        <f>fig_tbl_data!J24</f>
        <v>22615</v>
      </c>
      <c r="I31" s="60">
        <f>fig_tbl_data!K24</f>
        <v>1.94015</v>
      </c>
      <c r="J31" s="59">
        <f>fig_tbl_data!L24</f>
        <v>11862</v>
      </c>
      <c r="K31" s="60">
        <f>fig_tbl_data!M24</f>
        <v>1.8005599999999999</v>
      </c>
      <c r="L31" s="59">
        <f>fig_tbl_data!N24</f>
        <v>215000</v>
      </c>
      <c r="M31" s="60">
        <f>fig_tbl_data!O24</f>
        <v>1.76999</v>
      </c>
      <c r="O31" s="76"/>
    </row>
    <row r="32" spans="1:15" ht="12.75" customHeight="1" x14ac:dyDescent="0.2">
      <c r="A32" s="80">
        <v>2016</v>
      </c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  <c r="M32" s="82"/>
      <c r="O32" s="76"/>
    </row>
    <row r="33" spans="1:15" ht="12.75" customHeight="1" x14ac:dyDescent="0.2">
      <c r="A33" s="71">
        <v>1</v>
      </c>
      <c r="B33" s="72">
        <f>fig_tbl_data!D25</f>
        <v>29574</v>
      </c>
      <c r="C33" s="73">
        <f>IF(fig_tbl_data!D29="t",CONCATENATE(FIXED(fig_tbl_data!E25,2),"*"),fig_tbl_data!E25)</f>
        <v>1.7088399999999999</v>
      </c>
      <c r="D33" s="74">
        <f>fig_tbl_data!F25</f>
        <v>134583</v>
      </c>
      <c r="E33" s="75">
        <f>IF(fig_tbl_data!F29="t",CONCATENATE(FIXED(fig_tbl_data!G25,2),"*"),fig_tbl_data!G25)</f>
        <v>1.9420999999999999</v>
      </c>
      <c r="F33" s="74">
        <f>fig_tbl_data!H25</f>
        <v>40304</v>
      </c>
      <c r="G33" s="75">
        <f>IF(fig_tbl_data!H29="t",CONCATENATE(FIXED(fig_tbl_data!I25,2),"*"),fig_tbl_data!I25)</f>
        <v>2.5855100000000002</v>
      </c>
      <c r="H33" s="74">
        <f>fig_tbl_data!J25</f>
        <v>25113</v>
      </c>
      <c r="I33" s="75" t="str">
        <f>IF(fig_tbl_data!J29="t",CONCATENATE(FIXED(fig_tbl_data!K25,2),"*"),fig_tbl_data!K25)</f>
        <v>2.19*</v>
      </c>
      <c r="J33" s="74">
        <f>fig_tbl_data!L25</f>
        <v>12296</v>
      </c>
      <c r="K33" s="75">
        <f>IF(fig_tbl_data!L29="t",CONCATENATE(FIXED(fig_tbl_data!M25,2),"*"),fig_tbl_data!M25)</f>
        <v>1.8952199999999999</v>
      </c>
      <c r="L33" s="74">
        <f>fig_tbl_data!N25</f>
        <v>241870</v>
      </c>
      <c r="M33" s="75">
        <f>IF(fig_tbl_data!N29="t",CONCATENATE(FIXED(fig_tbl_data!O25,2),"*"),fig_tbl_data!O25)</f>
        <v>1.99895</v>
      </c>
      <c r="O33" s="76"/>
    </row>
    <row r="34" spans="1:15" ht="12.75" customHeight="1" x14ac:dyDescent="0.2">
      <c r="A34" s="56">
        <v>2</v>
      </c>
      <c r="B34" s="57">
        <f>fig_tbl_data!D26</f>
        <v>26131</v>
      </c>
      <c r="C34" s="58">
        <f>IF(fig_tbl_data!D30="t",CONCATENATE(FIXED(fig_tbl_data!E26,2),"*"),fig_tbl_data!E26)</f>
        <v>1.5204500000000001</v>
      </c>
      <c r="D34" s="59">
        <f>fig_tbl_data!F26</f>
        <v>116656</v>
      </c>
      <c r="E34" s="60">
        <f>IF(fig_tbl_data!F30="t",CONCATENATE(FIXED(fig_tbl_data!G26,2),"*"),fig_tbl_data!G26)</f>
        <v>1.69472</v>
      </c>
      <c r="F34" s="59">
        <f>fig_tbl_data!H26</f>
        <v>35478</v>
      </c>
      <c r="G34" s="60">
        <f>IF(fig_tbl_data!H30="t",CONCATENATE(FIXED(fig_tbl_data!I26,2),"*"),fig_tbl_data!I26)</f>
        <v>2.29148</v>
      </c>
      <c r="H34" s="59">
        <f>fig_tbl_data!J26</f>
        <v>21920</v>
      </c>
      <c r="I34" s="60">
        <f>IF(fig_tbl_data!J30="t",CONCATENATE(FIXED(fig_tbl_data!K26,2),"*"),fig_tbl_data!K26)</f>
        <v>1.90265</v>
      </c>
      <c r="J34" s="59">
        <f>fig_tbl_data!L26</f>
        <v>11836</v>
      </c>
      <c r="K34" s="60">
        <f>IF(fig_tbl_data!L30="t",CONCATENATE(FIXED(fig_tbl_data!M26,2),"*"),fig_tbl_data!M26)</f>
        <v>1.8127</v>
      </c>
      <c r="L34" s="59">
        <f>fig_tbl_data!N26</f>
        <v>212021</v>
      </c>
      <c r="M34" s="60">
        <f>IF(fig_tbl_data!N30="t",CONCATENATE(FIXED(fig_tbl_data!O26,2),"*"),fig_tbl_data!O26)</f>
        <v>1.77132</v>
      </c>
      <c r="O34" s="76"/>
    </row>
    <row r="35" spans="1:15" ht="12.75" customHeight="1" x14ac:dyDescent="0.2">
      <c r="A35" s="71">
        <v>3</v>
      </c>
      <c r="B35" s="72">
        <f>fig_tbl_data!D27</f>
        <v>24201</v>
      </c>
      <c r="C35" s="73">
        <f>IF(fig_tbl_data!D31="t",CONCATENATE(FIXED(fig_tbl_data!E27,2),"*"),fig_tbl_data!E27)</f>
        <v>1.40205</v>
      </c>
      <c r="D35" s="74">
        <f>fig_tbl_data!F27</f>
        <v>110756</v>
      </c>
      <c r="E35" s="75">
        <f>IF(fig_tbl_data!F31="t",CONCATENATE(FIXED(fig_tbl_data!G27,2),"*"),fig_tbl_data!G27)</f>
        <v>1.5881400000000001</v>
      </c>
      <c r="F35" s="74">
        <f>fig_tbl_data!H27</f>
        <v>31950</v>
      </c>
      <c r="G35" s="75">
        <f>IF(fig_tbl_data!H31="t",CONCATENATE(FIXED(fig_tbl_data!I27,2),"*"),fig_tbl_data!I27)</f>
        <v>2.0585300000000002</v>
      </c>
      <c r="H35" s="74">
        <f>fig_tbl_data!J27</f>
        <v>20659</v>
      </c>
      <c r="I35" s="75">
        <f>IF(fig_tbl_data!J31="t",CONCATENATE(FIXED(fig_tbl_data!K27,2),"*"),fig_tbl_data!K27)</f>
        <v>1.78033</v>
      </c>
      <c r="J35" s="74">
        <f>fig_tbl_data!L27</f>
        <v>11712</v>
      </c>
      <c r="K35" s="75">
        <f>IF(fig_tbl_data!L31="t",CONCATENATE(FIXED(fig_tbl_data!M27,2),"*"),fig_tbl_data!M27)</f>
        <v>1.78739</v>
      </c>
      <c r="L35" s="74">
        <f>fig_tbl_data!N27</f>
        <v>199278</v>
      </c>
      <c r="M35" s="75">
        <f>IF(fig_tbl_data!N31="t",CONCATENATE(FIXED(fig_tbl_data!O27,2),"*"),fig_tbl_data!O27)</f>
        <v>1.65262</v>
      </c>
      <c r="O35" s="76"/>
    </row>
    <row r="36" spans="1:15" ht="12.75" customHeight="1" x14ac:dyDescent="0.2">
      <c r="A36" s="61">
        <v>4</v>
      </c>
      <c r="B36" s="62">
        <f>fig_tbl_data!D28</f>
        <v>27759</v>
      </c>
      <c r="C36" s="63">
        <f>IF(fig_tbl_data!D32="t",CONCATENATE(FIXED(fig_tbl_data!E28,2),"*"),fig_tbl_data!E28)</f>
        <v>1.5763100000000001</v>
      </c>
      <c r="D36" s="64">
        <f>fig_tbl_data!F28</f>
        <v>130513</v>
      </c>
      <c r="E36" s="65">
        <f>IF(fig_tbl_data!F32="t",CONCATENATE(FIXED(fig_tbl_data!G28,2),"*"),fig_tbl_data!G28)</f>
        <v>1.8343100000000001</v>
      </c>
      <c r="F36" s="64">
        <f>fig_tbl_data!H28</f>
        <v>37008</v>
      </c>
      <c r="G36" s="65">
        <f>IF(fig_tbl_data!H32="t",CONCATENATE(FIXED(fig_tbl_data!I28,2),"*"),fig_tbl_data!I28)</f>
        <v>2.3354599999999999</v>
      </c>
      <c r="H36" s="64">
        <f>fig_tbl_data!J28</f>
        <v>22900</v>
      </c>
      <c r="I36" s="65">
        <f>IF(fig_tbl_data!J32="t",CONCATENATE(FIXED(fig_tbl_data!K28,2),"*"),fig_tbl_data!K28)</f>
        <v>1.9481900000000001</v>
      </c>
      <c r="J36" s="64">
        <f>fig_tbl_data!L28</f>
        <v>11534</v>
      </c>
      <c r="K36" s="65">
        <f>IF(fig_tbl_data!L32="t",CONCATENATE(FIXED(fig_tbl_data!M28,2),"*"),fig_tbl_data!M28)</f>
        <v>1.7533300000000001</v>
      </c>
      <c r="L36" s="64">
        <f>fig_tbl_data!N28</f>
        <v>229714</v>
      </c>
      <c r="M36" s="65">
        <f>IF(fig_tbl_data!N32="t",CONCATENATE(FIXED(fig_tbl_data!O28,2),"*"),fig_tbl_data!O28)</f>
        <v>1.85938</v>
      </c>
      <c r="O36" s="76"/>
    </row>
    <row r="37" spans="1:15" ht="10.5" customHeight="1" x14ac:dyDescent="0.2">
      <c r="A37" s="87" t="s">
        <v>55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</row>
    <row r="38" spans="1:15" ht="10.5" customHeight="1" x14ac:dyDescent="0.2">
      <c r="A38" s="86" t="s">
        <v>56</v>
      </c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</row>
  </sheetData>
  <mergeCells count="17">
    <mergeCell ref="L5:M5"/>
    <mergeCell ref="A7:M7"/>
    <mergeCell ref="A3:M3"/>
    <mergeCell ref="A4:A6"/>
    <mergeCell ref="B4:M4"/>
    <mergeCell ref="B5:C5"/>
    <mergeCell ref="D5:E5"/>
    <mergeCell ref="F5:G5"/>
    <mergeCell ref="H5:I5"/>
    <mergeCell ref="J5:K5"/>
    <mergeCell ref="A38:M38"/>
    <mergeCell ref="A37:M37"/>
    <mergeCell ref="A32:M32"/>
    <mergeCell ref="A12:M12"/>
    <mergeCell ref="A27:M27"/>
    <mergeCell ref="A22:M22"/>
    <mergeCell ref="A17:M17"/>
  </mergeCells>
  <pageMargins left="0.75" right="0.75" top="0.7" bottom="0.7" header="0.3" footer="0.3"/>
  <pageSetup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7" id="{F713FA60-1927-4519-966D-647A84826B0D}">
            <xm:f>Table_sig!B5=1</xm:f>
            <x14:dxf>
              <font>
                <b/>
                <i val="0"/>
              </font>
            </x14:dxf>
          </x14:cfRule>
          <xm:sqref>C8:C11 C13:C16 C18:C21 C23:C26 C28:C31 C33:C36</xm:sqref>
        </x14:conditionalFormatting>
        <x14:conditionalFormatting xmlns:xm="http://schemas.microsoft.com/office/excel/2006/main">
          <x14:cfRule type="expression" priority="98" id="{4A4D88B3-ABE2-4AB2-A308-9ADEF6E72722}">
            <xm:f>Table_sig!C5=1</xm:f>
            <x14:dxf>
              <font>
                <b/>
                <i val="0"/>
              </font>
            </x14:dxf>
          </x14:cfRule>
          <xm:sqref>E8:E11 E13:E16 E18:E21 E23:E26 E28:E31 E33:E36</xm:sqref>
        </x14:conditionalFormatting>
        <x14:conditionalFormatting xmlns:xm="http://schemas.microsoft.com/office/excel/2006/main">
          <x14:cfRule type="expression" priority="99" id="{BF64A740-06EA-4E26-ABA7-9206600B7B7A}">
            <xm:f>Table_sig!D5=1</xm:f>
            <x14:dxf>
              <font>
                <b/>
                <i val="0"/>
              </font>
            </x14:dxf>
          </x14:cfRule>
          <xm:sqref>G8:G11 G13:G16 G18:G21 G23:G26 G28:G31 G33:G36</xm:sqref>
        </x14:conditionalFormatting>
        <x14:conditionalFormatting xmlns:xm="http://schemas.microsoft.com/office/excel/2006/main">
          <x14:cfRule type="expression" priority="100" id="{3D803B2B-3DC9-4EC4-9720-218D1391657C}">
            <xm:f>Table_sig!E5=1</xm:f>
            <x14:dxf>
              <font>
                <b/>
                <i val="0"/>
              </font>
            </x14:dxf>
          </x14:cfRule>
          <xm:sqref>I8:I11 I13:I16 I18:I21 I23:I26 I28:I31 I33:I36</xm:sqref>
        </x14:conditionalFormatting>
        <x14:conditionalFormatting xmlns:xm="http://schemas.microsoft.com/office/excel/2006/main">
          <x14:cfRule type="expression" priority="101" id="{A92EF4D9-B3A2-4712-A1DB-CD2D6E23D613}">
            <xm:f>Table_sig!F5=1</xm:f>
            <x14:dxf>
              <font>
                <b/>
                <i val="0"/>
              </font>
            </x14:dxf>
          </x14:cfRule>
          <xm:sqref>K8:K11 K13:K16 K18:K21 K23:K26 K28:K31 K33:K36</xm:sqref>
        </x14:conditionalFormatting>
        <x14:conditionalFormatting xmlns:xm="http://schemas.microsoft.com/office/excel/2006/main">
          <x14:cfRule type="expression" priority="102" id="{2C26E247-DAF8-4156-B274-E84E9EF98D85}">
            <xm:f>Table_sig!G5=1</xm:f>
            <x14:dxf>
              <font>
                <b/>
                <i val="0"/>
              </font>
            </x14:dxf>
          </x14:cfRule>
          <xm:sqref>M8:M11 M13:M16 M18:M21 M23:M26 M28:M31 M33:M36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2:G33"/>
  <sheetViews>
    <sheetView workbookViewId="0">
      <selection activeCell="C37" sqref="C37"/>
    </sheetView>
  </sheetViews>
  <sheetFormatPr defaultColWidth="9.140625" defaultRowHeight="15" x14ac:dyDescent="0.25"/>
  <cols>
    <col min="1" max="1" width="9.140625" style="1"/>
    <col min="2" max="7" width="16.85546875" style="2" customWidth="1"/>
    <col min="8" max="16384" width="9.140625" style="1"/>
  </cols>
  <sheetData>
    <row r="2" spans="1:7" ht="15.75" thickBot="1" x14ac:dyDescent="0.3">
      <c r="B2" s="93" t="s">
        <v>37</v>
      </c>
      <c r="C2" s="93"/>
      <c r="D2" s="93"/>
      <c r="E2" s="93"/>
      <c r="F2" s="93"/>
      <c r="G2" s="93"/>
    </row>
    <row r="3" spans="1:7" ht="30.75" thickBot="1" x14ac:dyDescent="0.3">
      <c r="A3" s="18" t="s">
        <v>39</v>
      </c>
      <c r="B3" s="10" t="s">
        <v>6</v>
      </c>
      <c r="C3" s="10" t="s">
        <v>33</v>
      </c>
      <c r="D3" s="10" t="s">
        <v>5</v>
      </c>
      <c r="E3" s="10" t="s">
        <v>29</v>
      </c>
      <c r="F3" s="10" t="s">
        <v>30</v>
      </c>
      <c r="G3" s="11" t="s">
        <v>4</v>
      </c>
    </row>
    <row r="4" spans="1:7" x14ac:dyDescent="0.25">
      <c r="A4" s="19">
        <v>2011</v>
      </c>
      <c r="B4" s="20"/>
      <c r="C4" s="20"/>
      <c r="D4" s="20"/>
      <c r="E4" s="20"/>
      <c r="F4" s="20"/>
      <c r="G4" s="21"/>
    </row>
    <row r="5" spans="1:7" x14ac:dyDescent="0.25">
      <c r="A5" s="13">
        <v>1</v>
      </c>
      <c r="B5" s="43">
        <f>orig_data!M7</f>
        <v>1</v>
      </c>
      <c r="C5" s="3">
        <f>orig_data!M31</f>
        <v>0</v>
      </c>
      <c r="D5" s="43">
        <f>orig_data!M55</f>
        <v>1</v>
      </c>
      <c r="E5" s="3">
        <f>orig_data!M79</f>
        <v>0</v>
      </c>
      <c r="F5" s="3">
        <f>orig_data!M103</f>
        <v>0</v>
      </c>
      <c r="G5" s="7">
        <f>orig_data!M127</f>
        <v>0</v>
      </c>
    </row>
    <row r="6" spans="1:7" x14ac:dyDescent="0.25">
      <c r="A6" s="13">
        <v>2</v>
      </c>
      <c r="B6" s="43">
        <f>orig_data!M8</f>
        <v>1</v>
      </c>
      <c r="C6" s="3">
        <f>orig_data!M32</f>
        <v>0</v>
      </c>
      <c r="D6" s="43">
        <f>orig_data!M56</f>
        <v>1</v>
      </c>
      <c r="E6" s="43">
        <f>orig_data!M80</f>
        <v>1</v>
      </c>
      <c r="F6" s="3">
        <f>orig_data!M104</f>
        <v>0</v>
      </c>
      <c r="G6" s="7">
        <f>orig_data!M128</f>
        <v>0</v>
      </c>
    </row>
    <row r="7" spans="1:7" x14ac:dyDescent="0.25">
      <c r="A7" s="13">
        <v>3</v>
      </c>
      <c r="B7" s="43">
        <f>orig_data!M9</f>
        <v>1</v>
      </c>
      <c r="C7" s="3">
        <f>orig_data!M33</f>
        <v>0</v>
      </c>
      <c r="D7" s="43">
        <f>orig_data!M57</f>
        <v>1</v>
      </c>
      <c r="E7" s="43">
        <f>orig_data!M81</f>
        <v>1</v>
      </c>
      <c r="F7" s="3">
        <f>orig_data!M105</f>
        <v>0</v>
      </c>
      <c r="G7" s="7">
        <f>orig_data!M129</f>
        <v>0</v>
      </c>
    </row>
    <row r="8" spans="1:7" ht="15.75" thickBot="1" x14ac:dyDescent="0.3">
      <c r="A8" s="16">
        <v>4</v>
      </c>
      <c r="B8" s="44">
        <f>orig_data!M10</f>
        <v>1</v>
      </c>
      <c r="C8" s="5">
        <f>orig_data!M34</f>
        <v>0</v>
      </c>
      <c r="D8" s="44">
        <f>orig_data!M58</f>
        <v>1</v>
      </c>
      <c r="E8" s="44">
        <f>orig_data!M82</f>
        <v>1</v>
      </c>
      <c r="F8" s="5">
        <f>orig_data!M106</f>
        <v>0</v>
      </c>
      <c r="G8" s="9">
        <f>orig_data!M130</f>
        <v>0</v>
      </c>
    </row>
    <row r="9" spans="1:7" x14ac:dyDescent="0.25">
      <c r="A9" s="12">
        <v>2012</v>
      </c>
      <c r="B9" s="45"/>
      <c r="C9" s="22"/>
      <c r="D9" s="45"/>
      <c r="E9" s="45"/>
      <c r="F9" s="22"/>
      <c r="G9" s="23"/>
    </row>
    <row r="10" spans="1:7" x14ac:dyDescent="0.25">
      <c r="A10" s="13">
        <v>1</v>
      </c>
      <c r="B10" s="43">
        <f>orig_data!M11</f>
        <v>1</v>
      </c>
      <c r="C10" s="3">
        <f>orig_data!M35</f>
        <v>0</v>
      </c>
      <c r="D10" s="43">
        <f>orig_data!M59</f>
        <v>1</v>
      </c>
      <c r="E10" s="43">
        <f>orig_data!M83</f>
        <v>1</v>
      </c>
      <c r="F10" s="43">
        <f>orig_data!M107</f>
        <v>1</v>
      </c>
      <c r="G10" s="7">
        <f>orig_data!M131</f>
        <v>0</v>
      </c>
    </row>
    <row r="11" spans="1:7" x14ac:dyDescent="0.25">
      <c r="A11" s="13">
        <v>2</v>
      </c>
      <c r="B11" s="43">
        <f>orig_data!M12</f>
        <v>1</v>
      </c>
      <c r="C11" s="3">
        <f>orig_data!M36</f>
        <v>0</v>
      </c>
      <c r="D11" s="43">
        <f>orig_data!M60</f>
        <v>1</v>
      </c>
      <c r="E11" s="43">
        <f>orig_data!M84</f>
        <v>1</v>
      </c>
      <c r="F11" s="3">
        <f>orig_data!M108</f>
        <v>0</v>
      </c>
      <c r="G11" s="7">
        <f>orig_data!M132</f>
        <v>0</v>
      </c>
    </row>
    <row r="12" spans="1:7" x14ac:dyDescent="0.25">
      <c r="A12" s="13">
        <v>3</v>
      </c>
      <c r="B12" s="43">
        <f>orig_data!M13</f>
        <v>1</v>
      </c>
      <c r="C12" s="3">
        <f>orig_data!M37</f>
        <v>0</v>
      </c>
      <c r="D12" s="43">
        <f>orig_data!M61</f>
        <v>1</v>
      </c>
      <c r="E12" s="43">
        <f>orig_data!M85</f>
        <v>1</v>
      </c>
      <c r="F12" s="3">
        <f>orig_data!M109</f>
        <v>0</v>
      </c>
      <c r="G12" s="7">
        <f>orig_data!M133</f>
        <v>0</v>
      </c>
    </row>
    <row r="13" spans="1:7" ht="15.75" thickBot="1" x14ac:dyDescent="0.3">
      <c r="A13" s="14">
        <v>4</v>
      </c>
      <c r="B13" s="46">
        <f>orig_data!M14</f>
        <v>1</v>
      </c>
      <c r="C13" s="4">
        <f>orig_data!M38</f>
        <v>0</v>
      </c>
      <c r="D13" s="46">
        <f>orig_data!M62</f>
        <v>1</v>
      </c>
      <c r="E13" s="46">
        <f>orig_data!M86</f>
        <v>1</v>
      </c>
      <c r="F13" s="46">
        <f>orig_data!M110</f>
        <v>1</v>
      </c>
      <c r="G13" s="8">
        <f>orig_data!M134</f>
        <v>0</v>
      </c>
    </row>
    <row r="14" spans="1:7" x14ac:dyDescent="0.25">
      <c r="A14" s="15">
        <v>2013</v>
      </c>
      <c r="B14" s="47"/>
      <c r="C14" s="24"/>
      <c r="D14" s="47"/>
      <c r="E14" s="47"/>
      <c r="F14" s="24"/>
      <c r="G14" s="25"/>
    </row>
    <row r="15" spans="1:7" x14ac:dyDescent="0.25">
      <c r="A15" s="13">
        <v>1</v>
      </c>
      <c r="B15" s="43">
        <f>orig_data!M15</f>
        <v>1</v>
      </c>
      <c r="C15" s="3">
        <f>orig_data!M39</f>
        <v>0</v>
      </c>
      <c r="D15" s="43">
        <f>orig_data!M63</f>
        <v>1</v>
      </c>
      <c r="E15" s="43">
        <f>orig_data!M87</f>
        <v>1</v>
      </c>
      <c r="F15" s="43">
        <f>orig_data!M111</f>
        <v>1</v>
      </c>
      <c r="G15" s="7">
        <f>orig_data!M135</f>
        <v>0</v>
      </c>
    </row>
    <row r="16" spans="1:7" x14ac:dyDescent="0.25">
      <c r="A16" s="13">
        <v>2</v>
      </c>
      <c r="B16" s="43">
        <f>orig_data!M16</f>
        <v>1</v>
      </c>
      <c r="C16" s="3">
        <f>orig_data!M40</f>
        <v>0</v>
      </c>
      <c r="D16" s="43">
        <f>orig_data!M64</f>
        <v>1</v>
      </c>
      <c r="E16" s="43">
        <f>orig_data!M88</f>
        <v>1</v>
      </c>
      <c r="F16" s="43">
        <f>orig_data!M112</f>
        <v>1</v>
      </c>
      <c r="G16" s="7">
        <f>orig_data!M136</f>
        <v>0</v>
      </c>
    </row>
    <row r="17" spans="1:7" x14ac:dyDescent="0.25">
      <c r="A17" s="13">
        <v>3</v>
      </c>
      <c r="B17" s="43">
        <f>orig_data!M17</f>
        <v>1</v>
      </c>
      <c r="C17" s="3">
        <f>orig_data!M41</f>
        <v>0</v>
      </c>
      <c r="D17" s="43">
        <f>orig_data!M65</f>
        <v>1</v>
      </c>
      <c r="E17" s="43">
        <f>orig_data!M89</f>
        <v>1</v>
      </c>
      <c r="F17" s="3">
        <f>orig_data!M113</f>
        <v>0</v>
      </c>
      <c r="G17" s="7">
        <f>orig_data!M137</f>
        <v>0</v>
      </c>
    </row>
    <row r="18" spans="1:7" ht="15.75" thickBot="1" x14ac:dyDescent="0.3">
      <c r="A18" s="16">
        <v>4</v>
      </c>
      <c r="B18" s="44">
        <f>orig_data!M18</f>
        <v>1</v>
      </c>
      <c r="C18" s="5">
        <f>orig_data!M42</f>
        <v>0</v>
      </c>
      <c r="D18" s="44">
        <f>orig_data!M66</f>
        <v>1</v>
      </c>
      <c r="E18" s="44">
        <f>orig_data!M90</f>
        <v>1</v>
      </c>
      <c r="F18" s="5">
        <f>orig_data!M114</f>
        <v>0</v>
      </c>
      <c r="G18" s="9">
        <f>orig_data!M138</f>
        <v>0</v>
      </c>
    </row>
    <row r="19" spans="1:7" x14ac:dyDescent="0.25">
      <c r="A19" s="12">
        <v>2014</v>
      </c>
      <c r="B19" s="45"/>
      <c r="C19" s="22"/>
      <c r="D19" s="45"/>
      <c r="E19" s="45"/>
      <c r="F19" s="22"/>
      <c r="G19" s="23"/>
    </row>
    <row r="20" spans="1:7" x14ac:dyDescent="0.25">
      <c r="A20" s="13">
        <v>1</v>
      </c>
      <c r="B20" s="43">
        <f>orig_data!M19</f>
        <v>1</v>
      </c>
      <c r="C20" s="3">
        <f>orig_data!M43</f>
        <v>0</v>
      </c>
      <c r="D20" s="43">
        <f>orig_data!M67</f>
        <v>1</v>
      </c>
      <c r="E20" s="43">
        <f>orig_data!M91</f>
        <v>1</v>
      </c>
      <c r="F20" s="43">
        <f>orig_data!M115</f>
        <v>1</v>
      </c>
      <c r="G20" s="7">
        <f>orig_data!M139</f>
        <v>0</v>
      </c>
    </row>
    <row r="21" spans="1:7" x14ac:dyDescent="0.25">
      <c r="A21" s="13">
        <v>2</v>
      </c>
      <c r="B21" s="43">
        <f>orig_data!M20</f>
        <v>1</v>
      </c>
      <c r="C21" s="3">
        <f>orig_data!M44</f>
        <v>0</v>
      </c>
      <c r="D21" s="43">
        <f>orig_data!M68</f>
        <v>1</v>
      </c>
      <c r="E21" s="43">
        <f>orig_data!M92</f>
        <v>1</v>
      </c>
      <c r="F21" s="43">
        <f>orig_data!M116</f>
        <v>1</v>
      </c>
      <c r="G21" s="7">
        <f>orig_data!M140</f>
        <v>0</v>
      </c>
    </row>
    <row r="22" spans="1:7" x14ac:dyDescent="0.25">
      <c r="A22" s="13">
        <v>3</v>
      </c>
      <c r="B22" s="43">
        <f>orig_data!M21</f>
        <v>1</v>
      </c>
      <c r="C22" s="3">
        <f>orig_data!M45</f>
        <v>0</v>
      </c>
      <c r="D22" s="43">
        <f>orig_data!M69</f>
        <v>1</v>
      </c>
      <c r="E22" s="43">
        <f>orig_data!M93</f>
        <v>1</v>
      </c>
      <c r="F22" s="43">
        <f>orig_data!M117</f>
        <v>1</v>
      </c>
      <c r="G22" s="7">
        <f>orig_data!M141</f>
        <v>0</v>
      </c>
    </row>
    <row r="23" spans="1:7" ht="15.75" thickBot="1" x14ac:dyDescent="0.3">
      <c r="A23" s="14">
        <v>4</v>
      </c>
      <c r="B23" s="46">
        <f>orig_data!M22</f>
        <v>1</v>
      </c>
      <c r="C23" s="4">
        <f>orig_data!M46</f>
        <v>0</v>
      </c>
      <c r="D23" s="46">
        <f>orig_data!M70</f>
        <v>1</v>
      </c>
      <c r="E23" s="4">
        <f>orig_data!M94</f>
        <v>0</v>
      </c>
      <c r="F23" s="46">
        <f>orig_data!M118</f>
        <v>1</v>
      </c>
      <c r="G23" s="8">
        <f>orig_data!M142</f>
        <v>0</v>
      </c>
    </row>
    <row r="24" spans="1:7" x14ac:dyDescent="0.25">
      <c r="A24" s="15">
        <v>2015</v>
      </c>
      <c r="B24" s="47"/>
      <c r="C24" s="24"/>
      <c r="D24" s="47"/>
      <c r="E24" s="24"/>
      <c r="F24" s="47"/>
      <c r="G24" s="25"/>
    </row>
    <row r="25" spans="1:7" x14ac:dyDescent="0.25">
      <c r="A25" s="13">
        <v>1</v>
      </c>
      <c r="B25" s="43">
        <f>orig_data!M23</f>
        <v>1</v>
      </c>
      <c r="C25" s="3">
        <f>orig_data!M47</f>
        <v>0</v>
      </c>
      <c r="D25" s="43">
        <f>orig_data!M71</f>
        <v>1</v>
      </c>
      <c r="E25" s="43">
        <f>orig_data!M95</f>
        <v>1</v>
      </c>
      <c r="F25" s="43">
        <f>orig_data!M119</f>
        <v>1</v>
      </c>
      <c r="G25" s="7">
        <f>orig_data!M143</f>
        <v>0</v>
      </c>
    </row>
    <row r="26" spans="1:7" x14ac:dyDescent="0.25">
      <c r="A26" s="13">
        <v>2</v>
      </c>
      <c r="B26" s="43">
        <f>orig_data!M24</f>
        <v>1</v>
      </c>
      <c r="C26" s="3">
        <f>orig_data!M48</f>
        <v>0</v>
      </c>
      <c r="D26" s="43">
        <f>orig_data!M72</f>
        <v>1</v>
      </c>
      <c r="E26" s="43">
        <f>orig_data!M96</f>
        <v>1</v>
      </c>
      <c r="F26" s="43">
        <f>orig_data!M120</f>
        <v>1</v>
      </c>
      <c r="G26" s="7">
        <f>orig_data!M144</f>
        <v>0</v>
      </c>
    </row>
    <row r="27" spans="1:7" x14ac:dyDescent="0.25">
      <c r="A27" s="13">
        <v>3</v>
      </c>
      <c r="B27" s="43">
        <f>orig_data!M25</f>
        <v>1</v>
      </c>
      <c r="C27" s="3">
        <f>orig_data!M49</f>
        <v>0</v>
      </c>
      <c r="D27" s="43">
        <f>orig_data!M73</f>
        <v>1</v>
      </c>
      <c r="E27" s="43">
        <f>orig_data!M97</f>
        <v>1</v>
      </c>
      <c r="F27" s="3">
        <f>orig_data!M121</f>
        <v>0</v>
      </c>
      <c r="G27" s="7">
        <f>orig_data!M145</f>
        <v>0</v>
      </c>
    </row>
    <row r="28" spans="1:7" ht="15.75" thickBot="1" x14ac:dyDescent="0.3">
      <c r="A28" s="16">
        <v>4</v>
      </c>
      <c r="B28" s="44">
        <f>orig_data!M26</f>
        <v>1</v>
      </c>
      <c r="C28" s="5">
        <f>orig_data!M50</f>
        <v>0</v>
      </c>
      <c r="D28" s="44">
        <f>orig_data!M74</f>
        <v>1</v>
      </c>
      <c r="E28" s="44">
        <f>orig_data!M98</f>
        <v>1</v>
      </c>
      <c r="F28" s="5">
        <f>orig_data!M122</f>
        <v>0</v>
      </c>
      <c r="G28" s="9">
        <f>orig_data!M146</f>
        <v>0</v>
      </c>
    </row>
    <row r="29" spans="1:7" x14ac:dyDescent="0.25">
      <c r="A29" s="12">
        <v>2016</v>
      </c>
      <c r="B29" s="45"/>
      <c r="C29" s="22"/>
      <c r="D29" s="45"/>
      <c r="E29" s="45"/>
      <c r="F29" s="22"/>
      <c r="G29" s="23"/>
    </row>
    <row r="30" spans="1:7" x14ac:dyDescent="0.25">
      <c r="A30" s="13">
        <v>1</v>
      </c>
      <c r="B30" s="43">
        <f>orig_data!M27</f>
        <v>1</v>
      </c>
      <c r="C30" s="3">
        <f>orig_data!M51</f>
        <v>0</v>
      </c>
      <c r="D30" s="43">
        <f>orig_data!M75</f>
        <v>1</v>
      </c>
      <c r="E30" s="43">
        <f>orig_data!M99</f>
        <v>1</v>
      </c>
      <c r="F30" s="3">
        <f>orig_data!M123</f>
        <v>0</v>
      </c>
      <c r="G30" s="7">
        <f>orig_data!M147</f>
        <v>0</v>
      </c>
    </row>
    <row r="31" spans="1:7" x14ac:dyDescent="0.25">
      <c r="A31" s="13">
        <v>2</v>
      </c>
      <c r="B31" s="43">
        <f>orig_data!M28</f>
        <v>1</v>
      </c>
      <c r="C31" s="3">
        <f>orig_data!M52</f>
        <v>0</v>
      </c>
      <c r="D31" s="43">
        <f>orig_data!M76</f>
        <v>1</v>
      </c>
      <c r="E31" s="43">
        <f>orig_data!M100</f>
        <v>1</v>
      </c>
      <c r="F31" s="3">
        <f>orig_data!M124</f>
        <v>0</v>
      </c>
      <c r="G31" s="7">
        <f>orig_data!M148</f>
        <v>0</v>
      </c>
    </row>
    <row r="32" spans="1:7" x14ac:dyDescent="0.25">
      <c r="A32" s="13">
        <v>3</v>
      </c>
      <c r="B32" s="43">
        <f>orig_data!M29</f>
        <v>1</v>
      </c>
      <c r="C32" s="3">
        <f>orig_data!M53</f>
        <v>0</v>
      </c>
      <c r="D32" s="43">
        <f>orig_data!M77</f>
        <v>1</v>
      </c>
      <c r="E32" s="43">
        <f>orig_data!M101</f>
        <v>1</v>
      </c>
      <c r="F32" s="43">
        <f>orig_data!M125</f>
        <v>1</v>
      </c>
      <c r="G32" s="7">
        <f>orig_data!M149</f>
        <v>0</v>
      </c>
    </row>
    <row r="33" spans="1:7" ht="15.75" thickBot="1" x14ac:dyDescent="0.3">
      <c r="A33" s="14">
        <v>4</v>
      </c>
      <c r="B33" s="46">
        <f>orig_data!M30</f>
        <v>1</v>
      </c>
      <c r="C33" s="4">
        <f>orig_data!M54</f>
        <v>0</v>
      </c>
      <c r="D33" s="46">
        <f>orig_data!M78</f>
        <v>1</v>
      </c>
      <c r="E33" s="4">
        <f>orig_data!M102</f>
        <v>0</v>
      </c>
      <c r="F33" s="4">
        <f>orig_data!M126</f>
        <v>0</v>
      </c>
      <c r="G33" s="8">
        <f>orig_data!M150</f>
        <v>0</v>
      </c>
    </row>
  </sheetData>
  <mergeCells count="1">
    <mergeCell ref="B2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A3:O44"/>
  <sheetViews>
    <sheetView topLeftCell="A7" zoomScale="70" zoomScaleNormal="70" workbookViewId="0">
      <selection activeCell="A41" sqref="A41:XFD45"/>
    </sheetView>
  </sheetViews>
  <sheetFormatPr defaultColWidth="9.140625" defaultRowHeight="15" x14ac:dyDescent="0.25"/>
  <cols>
    <col min="1" max="3" width="9.140625" style="26"/>
    <col min="4" max="4" width="18.85546875" style="26" customWidth="1"/>
    <col min="5" max="5" width="18.85546875" style="30" customWidth="1"/>
    <col min="6" max="6" width="18.85546875" style="31" customWidth="1"/>
    <col min="7" max="7" width="18.85546875" style="26" customWidth="1"/>
    <col min="8" max="8" width="18.85546875" style="31" customWidth="1"/>
    <col min="9" max="9" width="18.85546875" style="26" customWidth="1"/>
    <col min="10" max="10" width="18.85546875" style="31" customWidth="1"/>
    <col min="11" max="11" width="18.85546875" style="26" customWidth="1"/>
    <col min="12" max="12" width="18.85546875" style="31" customWidth="1"/>
    <col min="13" max="15" width="18.85546875" style="26" customWidth="1"/>
    <col min="16" max="16384" width="9.140625" style="26"/>
  </cols>
  <sheetData>
    <row r="3" spans="1:15" x14ac:dyDescent="0.25">
      <c r="A3" s="28" t="s">
        <v>2</v>
      </c>
      <c r="B3" s="17"/>
      <c r="C3" s="28" t="s">
        <v>3</v>
      </c>
      <c r="D3" s="41" t="s">
        <v>6</v>
      </c>
      <c r="E3" s="41"/>
      <c r="F3" s="42" t="s">
        <v>33</v>
      </c>
      <c r="G3" s="28"/>
      <c r="H3" s="42" t="s">
        <v>5</v>
      </c>
      <c r="I3" s="28"/>
      <c r="J3" s="42" t="s">
        <v>29</v>
      </c>
      <c r="K3" s="28"/>
      <c r="L3" s="42" t="s">
        <v>30</v>
      </c>
      <c r="M3" s="28"/>
      <c r="N3" s="28" t="s">
        <v>4</v>
      </c>
    </row>
    <row r="4" spans="1:15" x14ac:dyDescent="0.25">
      <c r="A4" s="28"/>
      <c r="B4" s="17"/>
      <c r="C4" s="28"/>
      <c r="D4" s="28" t="s">
        <v>54</v>
      </c>
      <c r="E4" s="29" t="s">
        <v>41</v>
      </c>
      <c r="F4" s="42" t="s">
        <v>54</v>
      </c>
      <c r="G4" s="29" t="s">
        <v>41</v>
      </c>
      <c r="H4" s="42" t="s">
        <v>54</v>
      </c>
      <c r="I4" s="29" t="s">
        <v>41</v>
      </c>
      <c r="J4" s="42" t="s">
        <v>54</v>
      </c>
      <c r="K4" s="29" t="s">
        <v>41</v>
      </c>
      <c r="L4" s="42" t="s">
        <v>54</v>
      </c>
      <c r="M4" s="29" t="s">
        <v>41</v>
      </c>
      <c r="N4" s="42" t="s">
        <v>54</v>
      </c>
      <c r="O4" s="29" t="s">
        <v>41</v>
      </c>
    </row>
    <row r="5" spans="1:15" x14ac:dyDescent="0.25">
      <c r="A5" s="95">
        <v>2011</v>
      </c>
      <c r="B5" s="26" t="s">
        <v>1</v>
      </c>
      <c r="C5" s="26" t="s">
        <v>24</v>
      </c>
      <c r="D5" s="26">
        <f>orig_data!D7</f>
        <v>26526</v>
      </c>
      <c r="E5" s="31">
        <f>orig_data!F7</f>
        <v>1.7194100000000001</v>
      </c>
      <c r="F5" s="31">
        <f>orig_data!D31</f>
        <v>121133</v>
      </c>
      <c r="G5" s="31">
        <f>orig_data!F31</f>
        <v>1.9120200000000001</v>
      </c>
      <c r="H5" s="31">
        <f>orig_data!D55</f>
        <v>39147</v>
      </c>
      <c r="I5" s="31">
        <f>orig_data!F55</f>
        <v>2.6333700000000002</v>
      </c>
      <c r="J5" s="31">
        <f>orig_data!D79</f>
        <v>22060</v>
      </c>
      <c r="K5" s="31">
        <f>orig_data!F79</f>
        <v>2.0613700000000001</v>
      </c>
      <c r="L5" s="31">
        <f>orig_data!D103</f>
        <v>11481</v>
      </c>
      <c r="M5" s="31">
        <f>orig_data!F103</f>
        <v>1.85772</v>
      </c>
      <c r="N5" s="31">
        <f>orig_data!D127</f>
        <v>220347</v>
      </c>
      <c r="O5" s="31">
        <f>orig_data!F127</f>
        <v>1.97726</v>
      </c>
    </row>
    <row r="6" spans="1:15" x14ac:dyDescent="0.25">
      <c r="A6" s="95"/>
      <c r="B6" s="26" t="s">
        <v>1</v>
      </c>
      <c r="C6" s="26" t="s">
        <v>25</v>
      </c>
      <c r="D6" s="26">
        <f>orig_data!D8</f>
        <v>24435</v>
      </c>
      <c r="E6" s="31">
        <f>orig_data!F8</f>
        <v>1.5540700000000001</v>
      </c>
      <c r="F6" s="31">
        <f>orig_data!D32</f>
        <v>109353</v>
      </c>
      <c r="G6" s="31">
        <f>orig_data!F32</f>
        <v>1.7016899999999999</v>
      </c>
      <c r="H6" s="31">
        <f>orig_data!D56</f>
        <v>34295</v>
      </c>
      <c r="I6" s="31">
        <f>orig_data!F56</f>
        <v>2.2795999999999998</v>
      </c>
      <c r="J6" s="31">
        <f>orig_data!D80</f>
        <v>20831</v>
      </c>
      <c r="K6" s="31">
        <f>orig_data!F80</f>
        <v>1.9038999999999999</v>
      </c>
      <c r="L6" s="31">
        <f>orig_data!D104</f>
        <v>10949</v>
      </c>
      <c r="M6" s="31">
        <f>orig_data!F104</f>
        <v>1.7577799999999999</v>
      </c>
      <c r="N6" s="31">
        <f>orig_data!D128</f>
        <v>199863</v>
      </c>
      <c r="O6" s="31">
        <f>orig_data!F128</f>
        <v>1.77477</v>
      </c>
    </row>
    <row r="7" spans="1:15" x14ac:dyDescent="0.25">
      <c r="A7" s="95"/>
      <c r="B7" s="26" t="s">
        <v>1</v>
      </c>
      <c r="C7" s="26" t="s">
        <v>26</v>
      </c>
      <c r="D7" s="26">
        <f>orig_data!D9</f>
        <v>21975</v>
      </c>
      <c r="E7" s="31">
        <f>orig_data!F9</f>
        <v>1.39018</v>
      </c>
      <c r="F7" s="31">
        <f>orig_data!D33</f>
        <v>100172</v>
      </c>
      <c r="G7" s="31">
        <f>orig_data!F33</f>
        <v>1.5444899999999999</v>
      </c>
      <c r="H7" s="31">
        <f>orig_data!D57</f>
        <v>30779</v>
      </c>
      <c r="I7" s="31">
        <f>orig_data!F57</f>
        <v>2.04495</v>
      </c>
      <c r="J7" s="31">
        <f>orig_data!D81</f>
        <v>19629</v>
      </c>
      <c r="K7" s="31">
        <f>orig_data!F81</f>
        <v>1.7910699999999999</v>
      </c>
      <c r="L7" s="31">
        <f>orig_data!D105</f>
        <v>10694</v>
      </c>
      <c r="M7" s="31">
        <f>orig_data!F105</f>
        <v>1.6917199999999999</v>
      </c>
      <c r="N7" s="31">
        <f>orig_data!D129</f>
        <v>183249</v>
      </c>
      <c r="O7" s="31">
        <f>orig_data!F129</f>
        <v>1.61829</v>
      </c>
    </row>
    <row r="8" spans="1:15" x14ac:dyDescent="0.25">
      <c r="A8" s="95"/>
      <c r="B8" s="26" t="s">
        <v>1</v>
      </c>
      <c r="C8" s="26" t="s">
        <v>27</v>
      </c>
      <c r="D8" s="26">
        <f>orig_data!D10</f>
        <v>24665</v>
      </c>
      <c r="E8" s="31">
        <f>orig_data!F10</f>
        <v>1.54918</v>
      </c>
      <c r="F8" s="31">
        <f>orig_data!D34</f>
        <v>116086</v>
      </c>
      <c r="G8" s="31">
        <f>orig_data!F34</f>
        <v>1.7666200000000001</v>
      </c>
      <c r="H8" s="31">
        <f>orig_data!D58</f>
        <v>37001</v>
      </c>
      <c r="I8" s="31">
        <f>orig_data!F58</f>
        <v>2.4141699999999999</v>
      </c>
      <c r="J8" s="31">
        <f>orig_data!D82</f>
        <v>22393</v>
      </c>
      <c r="K8" s="31">
        <f>orig_data!F82</f>
        <v>2.0021399999999998</v>
      </c>
      <c r="L8" s="31">
        <f>orig_data!D106</f>
        <v>11045</v>
      </c>
      <c r="M8" s="31">
        <f>orig_data!F106</f>
        <v>1.7557100000000001</v>
      </c>
      <c r="N8" s="31">
        <f>orig_data!D130</f>
        <v>211190</v>
      </c>
      <c r="O8" s="31">
        <f>orig_data!F130</f>
        <v>1.83087</v>
      </c>
    </row>
    <row r="9" spans="1:15" x14ac:dyDescent="0.25">
      <c r="A9" s="95">
        <v>2012</v>
      </c>
      <c r="B9" s="26" t="s">
        <v>1</v>
      </c>
      <c r="C9" s="26" t="s">
        <v>24</v>
      </c>
      <c r="D9" s="26">
        <f>orig_data!D11</f>
        <v>26644</v>
      </c>
      <c r="E9" s="31">
        <f>orig_data!F11</f>
        <v>1.6746799999999999</v>
      </c>
      <c r="F9" s="31">
        <f>orig_data!D35</f>
        <v>120247</v>
      </c>
      <c r="G9" s="31">
        <f>orig_data!F35</f>
        <v>1.8498399999999999</v>
      </c>
      <c r="H9" s="31">
        <f>orig_data!D59</f>
        <v>37482</v>
      </c>
      <c r="I9" s="31">
        <f>orig_data!F59</f>
        <v>2.4715699999999998</v>
      </c>
      <c r="J9" s="31">
        <f>orig_data!D83</f>
        <v>23259</v>
      </c>
      <c r="K9" s="31">
        <f>orig_data!F83</f>
        <v>2.1227</v>
      </c>
      <c r="L9" s="31">
        <f>orig_data!D107</f>
        <v>10576</v>
      </c>
      <c r="M9" s="31">
        <f>orig_data!F107</f>
        <v>1.69408</v>
      </c>
      <c r="N9" s="31">
        <f>orig_data!D131</f>
        <v>218208</v>
      </c>
      <c r="O9" s="31">
        <f>orig_data!F131</f>
        <v>1.91713</v>
      </c>
    </row>
    <row r="10" spans="1:15" x14ac:dyDescent="0.25">
      <c r="A10" s="95"/>
      <c r="B10" s="26" t="s">
        <v>1</v>
      </c>
      <c r="C10" s="26" t="s">
        <v>25</v>
      </c>
      <c r="D10" s="26">
        <f>orig_data!D12</f>
        <v>24608</v>
      </c>
      <c r="E10" s="31">
        <f>orig_data!F12</f>
        <v>1.55017</v>
      </c>
      <c r="F10" s="31">
        <f>orig_data!D36</f>
        <v>111322</v>
      </c>
      <c r="G10" s="31">
        <f>orig_data!F36</f>
        <v>1.7065600000000001</v>
      </c>
      <c r="H10" s="31">
        <f>orig_data!D60</f>
        <v>35023</v>
      </c>
      <c r="I10" s="31">
        <f>orig_data!F60</f>
        <v>2.3169499999999998</v>
      </c>
      <c r="J10" s="31">
        <f>orig_data!D84</f>
        <v>21717</v>
      </c>
      <c r="K10" s="31">
        <f>orig_data!F84</f>
        <v>1.95143</v>
      </c>
      <c r="L10" s="31">
        <f>orig_data!D108</f>
        <v>10478</v>
      </c>
      <c r="M10" s="31">
        <f>orig_data!F108</f>
        <v>1.68573</v>
      </c>
      <c r="N10" s="31">
        <f>orig_data!D132</f>
        <v>203148</v>
      </c>
      <c r="O10" s="31">
        <f>orig_data!F132</f>
        <v>1.78312</v>
      </c>
    </row>
    <row r="11" spans="1:15" x14ac:dyDescent="0.25">
      <c r="A11" s="95"/>
      <c r="B11" s="26" t="s">
        <v>1</v>
      </c>
      <c r="C11" s="26" t="s">
        <v>26</v>
      </c>
      <c r="D11" s="26">
        <f>orig_data!D13</f>
        <v>22785</v>
      </c>
      <c r="E11" s="31">
        <f>orig_data!F13</f>
        <v>1.43133</v>
      </c>
      <c r="F11" s="31">
        <f>orig_data!D37</f>
        <v>102923</v>
      </c>
      <c r="G11" s="31">
        <f>orig_data!F37</f>
        <v>1.5706800000000001</v>
      </c>
      <c r="H11" s="31">
        <f>orig_data!D61</f>
        <v>32271</v>
      </c>
      <c r="I11" s="31">
        <f>orig_data!F61</f>
        <v>2.1262799999999999</v>
      </c>
      <c r="J11" s="31">
        <f>orig_data!D85</f>
        <v>21087</v>
      </c>
      <c r="K11" s="31">
        <f>orig_data!F85</f>
        <v>1.8917299999999999</v>
      </c>
      <c r="L11" s="31">
        <f>orig_data!D109</f>
        <v>11279</v>
      </c>
      <c r="M11" s="31">
        <f>orig_data!F109</f>
        <v>1.7673300000000001</v>
      </c>
      <c r="N11" s="31">
        <f>orig_data!D133</f>
        <v>190345</v>
      </c>
      <c r="O11" s="31">
        <f>orig_data!F133</f>
        <v>1.6711100000000001</v>
      </c>
    </row>
    <row r="12" spans="1:15" x14ac:dyDescent="0.25">
      <c r="A12" s="95"/>
      <c r="B12" s="26" t="s">
        <v>1</v>
      </c>
      <c r="C12" s="26" t="s">
        <v>27</v>
      </c>
      <c r="D12" s="26">
        <f>orig_data!D14</f>
        <v>27851</v>
      </c>
      <c r="E12" s="31">
        <f>orig_data!F14</f>
        <v>1.69442</v>
      </c>
      <c r="F12" s="31">
        <f>orig_data!D38</f>
        <v>125624</v>
      </c>
      <c r="G12" s="31">
        <f>orig_data!F38</f>
        <v>1.8794500000000001</v>
      </c>
      <c r="H12" s="31">
        <f>orig_data!D62</f>
        <v>39750</v>
      </c>
      <c r="I12" s="31">
        <f>orig_data!F62</f>
        <v>2.58005</v>
      </c>
      <c r="J12" s="31">
        <f>orig_data!D86</f>
        <v>23507</v>
      </c>
      <c r="K12" s="31">
        <f>orig_data!F86</f>
        <v>2.08141</v>
      </c>
      <c r="L12" s="31">
        <f>orig_data!D110</f>
        <v>11274</v>
      </c>
      <c r="M12" s="31">
        <f>orig_data!F110</f>
        <v>1.7586999999999999</v>
      </c>
      <c r="N12" s="31">
        <f>orig_data!D134</f>
        <v>228006</v>
      </c>
      <c r="O12" s="31">
        <f>orig_data!F134</f>
        <v>1.94234</v>
      </c>
    </row>
    <row r="13" spans="1:15" x14ac:dyDescent="0.25">
      <c r="A13" s="95">
        <v>2013</v>
      </c>
      <c r="B13" s="26" t="s">
        <v>1</v>
      </c>
      <c r="C13" s="26" t="s">
        <v>24</v>
      </c>
      <c r="D13" s="26">
        <f>orig_data!D15</f>
        <v>26390</v>
      </c>
      <c r="E13" s="31">
        <f>orig_data!F15</f>
        <v>1.6427400000000001</v>
      </c>
      <c r="F13" s="31">
        <f>orig_data!D39</f>
        <v>121255</v>
      </c>
      <c r="G13" s="31">
        <f>orig_data!F39</f>
        <v>1.86005</v>
      </c>
      <c r="H13" s="31">
        <f>orig_data!D63</f>
        <v>36986</v>
      </c>
      <c r="I13" s="31">
        <f>orig_data!F63</f>
        <v>2.4543599999999999</v>
      </c>
      <c r="J13" s="31">
        <f>orig_data!D87</f>
        <v>23078</v>
      </c>
      <c r="K13" s="31">
        <f>orig_data!F87</f>
        <v>2.1045099999999999</v>
      </c>
      <c r="L13" s="31">
        <f>orig_data!D111</f>
        <v>10962</v>
      </c>
      <c r="M13" s="31">
        <f>orig_data!F111</f>
        <v>1.76722</v>
      </c>
      <c r="N13" s="31">
        <f>orig_data!D135</f>
        <v>218671</v>
      </c>
      <c r="O13" s="31">
        <f>orig_data!F135</f>
        <v>1.9250499999999999</v>
      </c>
    </row>
    <row r="14" spans="1:15" x14ac:dyDescent="0.25">
      <c r="A14" s="95"/>
      <c r="B14" s="26" t="s">
        <v>1</v>
      </c>
      <c r="C14" s="26" t="s">
        <v>25</v>
      </c>
      <c r="D14" s="26">
        <f>orig_data!D16</f>
        <v>25459</v>
      </c>
      <c r="E14" s="31">
        <f>orig_data!F16</f>
        <v>1.5668500000000001</v>
      </c>
      <c r="F14" s="31">
        <f>orig_data!D40</f>
        <v>113303</v>
      </c>
      <c r="G14" s="31">
        <f>orig_data!F40</f>
        <v>1.7254</v>
      </c>
      <c r="H14" s="31">
        <f>orig_data!D64</f>
        <v>35518</v>
      </c>
      <c r="I14" s="31">
        <f>orig_data!F64</f>
        <v>2.32091</v>
      </c>
      <c r="J14" s="31">
        <f>orig_data!D88</f>
        <v>21622</v>
      </c>
      <c r="K14" s="31">
        <f>orig_data!F88</f>
        <v>1.9379</v>
      </c>
      <c r="L14" s="31">
        <f>orig_data!D112</f>
        <v>10470</v>
      </c>
      <c r="M14" s="31">
        <f>orig_data!F112</f>
        <v>1.67153</v>
      </c>
      <c r="N14" s="31">
        <f>orig_data!D136</f>
        <v>206372</v>
      </c>
      <c r="O14" s="31">
        <f>orig_data!F136</f>
        <v>1.7972600000000001</v>
      </c>
    </row>
    <row r="15" spans="1:15" x14ac:dyDescent="0.25">
      <c r="A15" s="95"/>
      <c r="B15" s="26" t="s">
        <v>1</v>
      </c>
      <c r="C15" s="26" t="s">
        <v>26</v>
      </c>
      <c r="D15" s="26">
        <f>orig_data!D17</f>
        <v>23349</v>
      </c>
      <c r="E15" s="31">
        <f>orig_data!F17</f>
        <v>1.43885</v>
      </c>
      <c r="F15" s="31">
        <f>orig_data!D41</f>
        <v>102553</v>
      </c>
      <c r="G15" s="31">
        <f>orig_data!F41</f>
        <v>1.53942</v>
      </c>
      <c r="H15" s="31">
        <f>orig_data!D65</f>
        <v>31599</v>
      </c>
      <c r="I15" s="31">
        <f>orig_data!F65</f>
        <v>2.0662600000000002</v>
      </c>
      <c r="J15" s="31">
        <f>orig_data!D89</f>
        <v>20205</v>
      </c>
      <c r="K15" s="31">
        <f>orig_data!F89</f>
        <v>1.7950999999999999</v>
      </c>
      <c r="L15" s="31">
        <f>orig_data!D113</f>
        <v>10742</v>
      </c>
      <c r="M15" s="31">
        <f>orig_data!F113</f>
        <v>1.6838599999999999</v>
      </c>
      <c r="N15" s="31">
        <f>orig_data!D137</f>
        <v>188448</v>
      </c>
      <c r="O15" s="31">
        <f>orig_data!F137</f>
        <v>1.62923</v>
      </c>
    </row>
    <row r="16" spans="1:15" x14ac:dyDescent="0.25">
      <c r="A16" s="95"/>
      <c r="B16" s="26" t="s">
        <v>1</v>
      </c>
      <c r="C16" s="26" t="s">
        <v>27</v>
      </c>
      <c r="D16" s="26">
        <f>orig_data!D18</f>
        <v>26316</v>
      </c>
      <c r="E16" s="31">
        <f>orig_data!F18</f>
        <v>1.5712200000000001</v>
      </c>
      <c r="F16" s="31">
        <f>orig_data!D42</f>
        <v>115922</v>
      </c>
      <c r="G16" s="31">
        <f>orig_data!F42</f>
        <v>1.7029399999999999</v>
      </c>
      <c r="H16" s="31">
        <f>orig_data!D66</f>
        <v>35154</v>
      </c>
      <c r="I16" s="31">
        <f>orig_data!F66</f>
        <v>2.2550300000000001</v>
      </c>
      <c r="J16" s="31">
        <f>orig_data!D90</f>
        <v>22212</v>
      </c>
      <c r="K16" s="31">
        <f>orig_data!F90</f>
        <v>1.9226099999999999</v>
      </c>
      <c r="L16" s="31">
        <f>orig_data!D114</f>
        <v>10877</v>
      </c>
      <c r="M16" s="31">
        <f>orig_data!F114</f>
        <v>1.6943699999999999</v>
      </c>
      <c r="N16" s="31">
        <f>orig_data!D138</f>
        <v>210481</v>
      </c>
      <c r="O16" s="31">
        <f>orig_data!F138</f>
        <v>1.76928</v>
      </c>
    </row>
    <row r="17" spans="1:15" x14ac:dyDescent="0.25">
      <c r="A17" s="95">
        <v>2014</v>
      </c>
      <c r="B17" s="26" t="s">
        <v>1</v>
      </c>
      <c r="C17" s="26" t="s">
        <v>24</v>
      </c>
      <c r="D17" s="26">
        <f>orig_data!D19</f>
        <v>26894</v>
      </c>
      <c r="E17" s="31">
        <f>orig_data!F19</f>
        <v>1.63296</v>
      </c>
      <c r="F17" s="31">
        <f>orig_data!D43</f>
        <v>117760</v>
      </c>
      <c r="G17" s="31">
        <f>orig_data!F43</f>
        <v>1.76553</v>
      </c>
      <c r="H17" s="31">
        <f>orig_data!D67</f>
        <v>36453</v>
      </c>
      <c r="I17" s="31">
        <f>orig_data!F67</f>
        <v>2.3936500000000001</v>
      </c>
      <c r="J17" s="31">
        <f>orig_data!D91</f>
        <v>22738</v>
      </c>
      <c r="K17" s="31">
        <f>orig_data!F91</f>
        <v>2.0134500000000002</v>
      </c>
      <c r="L17" s="31">
        <f>orig_data!D115</f>
        <v>10593</v>
      </c>
      <c r="M17" s="31">
        <f>orig_data!F115</f>
        <v>1.6731199999999999</v>
      </c>
      <c r="N17" s="31">
        <f>orig_data!D139</f>
        <v>214438</v>
      </c>
      <c r="O17" s="31">
        <f>orig_data!F139</f>
        <v>1.83935</v>
      </c>
    </row>
    <row r="18" spans="1:15" x14ac:dyDescent="0.25">
      <c r="A18" s="95"/>
      <c r="B18" s="26" t="s">
        <v>1</v>
      </c>
      <c r="C18" s="26" t="s">
        <v>25</v>
      </c>
      <c r="D18" s="26">
        <f>orig_data!D20</f>
        <v>24871</v>
      </c>
      <c r="E18" s="31">
        <f>orig_data!F20</f>
        <v>1.5064599999999999</v>
      </c>
      <c r="F18" s="31">
        <f>orig_data!D44</f>
        <v>112330</v>
      </c>
      <c r="G18" s="31">
        <f>orig_data!F44</f>
        <v>1.6679600000000001</v>
      </c>
      <c r="H18" s="31">
        <f>orig_data!D68</f>
        <v>34001</v>
      </c>
      <c r="I18" s="31">
        <f>orig_data!F68</f>
        <v>2.2057899999999999</v>
      </c>
      <c r="J18" s="31">
        <f>orig_data!D92</f>
        <v>21708</v>
      </c>
      <c r="K18" s="31">
        <f>orig_data!F92</f>
        <v>1.9137299999999999</v>
      </c>
      <c r="L18" s="31">
        <f>orig_data!D116</f>
        <v>9738</v>
      </c>
      <c r="M18" s="31">
        <f>orig_data!F116</f>
        <v>1.5224500000000001</v>
      </c>
      <c r="N18" s="31">
        <f>orig_data!D140</f>
        <v>202648</v>
      </c>
      <c r="O18" s="31">
        <f>orig_data!F140</f>
        <v>1.7260599999999999</v>
      </c>
    </row>
    <row r="19" spans="1:15" x14ac:dyDescent="0.25">
      <c r="A19" s="95"/>
      <c r="B19" s="26" t="s">
        <v>1</v>
      </c>
      <c r="C19" s="26" t="s">
        <v>26</v>
      </c>
      <c r="D19" s="26">
        <f>orig_data!D21</f>
        <v>24364</v>
      </c>
      <c r="E19" s="31">
        <f>orig_data!F21</f>
        <v>1.47004</v>
      </c>
      <c r="F19" s="31">
        <f>orig_data!D45</f>
        <v>113263</v>
      </c>
      <c r="G19" s="31">
        <f>orig_data!F45</f>
        <v>1.6706300000000001</v>
      </c>
      <c r="H19" s="31">
        <f>orig_data!D69</f>
        <v>32690</v>
      </c>
      <c r="I19" s="31">
        <f>orig_data!F69</f>
        <v>2.10602</v>
      </c>
      <c r="J19" s="31">
        <f>orig_data!D93</f>
        <v>21408</v>
      </c>
      <c r="K19" s="31">
        <f>orig_data!F93</f>
        <v>1.8797999999999999</v>
      </c>
      <c r="L19" s="31">
        <f>orig_data!D117</f>
        <v>10362</v>
      </c>
      <c r="M19" s="31">
        <f>orig_data!F117</f>
        <v>1.5981399999999999</v>
      </c>
      <c r="N19" s="31">
        <f>orig_data!D141</f>
        <v>202087</v>
      </c>
      <c r="O19" s="31">
        <f>orig_data!F141</f>
        <v>1.7195499999999999</v>
      </c>
    </row>
    <row r="20" spans="1:15" x14ac:dyDescent="0.25">
      <c r="A20" s="95"/>
      <c r="B20" s="26" t="s">
        <v>1</v>
      </c>
      <c r="C20" s="26" t="s">
        <v>27</v>
      </c>
      <c r="D20" s="26">
        <f>orig_data!D22</f>
        <v>27535</v>
      </c>
      <c r="E20" s="31">
        <f>orig_data!F22</f>
        <v>1.6226100000000001</v>
      </c>
      <c r="F20" s="31">
        <f>orig_data!D46</f>
        <v>127990</v>
      </c>
      <c r="G20" s="31">
        <f>orig_data!F46</f>
        <v>1.87015</v>
      </c>
      <c r="H20" s="31">
        <f>orig_data!D70</f>
        <v>37008</v>
      </c>
      <c r="I20" s="31">
        <f>orig_data!F70</f>
        <v>2.3702000000000001</v>
      </c>
      <c r="J20" s="31">
        <f>orig_data!D94</f>
        <v>23084</v>
      </c>
      <c r="K20" s="31">
        <f>orig_data!F94</f>
        <v>2.0021200000000001</v>
      </c>
      <c r="L20" s="31">
        <f>orig_data!D118</f>
        <v>10460</v>
      </c>
      <c r="M20" s="31">
        <f>orig_data!F118</f>
        <v>1.6139600000000001</v>
      </c>
      <c r="N20" s="31">
        <f>orig_data!D142</f>
        <v>226077</v>
      </c>
      <c r="O20" s="31">
        <f>orig_data!F142</f>
        <v>1.8927799999999999</v>
      </c>
    </row>
    <row r="21" spans="1:15" x14ac:dyDescent="0.25">
      <c r="A21" s="95">
        <v>2015</v>
      </c>
      <c r="B21" s="26" t="s">
        <v>1</v>
      </c>
      <c r="C21" s="26" t="s">
        <v>24</v>
      </c>
      <c r="D21" s="26">
        <f>orig_data!D23</f>
        <v>30511</v>
      </c>
      <c r="E21" s="31">
        <f>orig_data!F23</f>
        <v>1.8305800000000001</v>
      </c>
      <c r="F21" s="31">
        <f>orig_data!D47</f>
        <v>132140</v>
      </c>
      <c r="G21" s="31">
        <f>orig_data!F47</f>
        <v>1.9741899999999999</v>
      </c>
      <c r="H21" s="31">
        <f>orig_data!D71</f>
        <v>40527</v>
      </c>
      <c r="I21" s="31">
        <f>orig_data!F71</f>
        <v>2.6655700000000002</v>
      </c>
      <c r="J21" s="31">
        <f>orig_data!D95</f>
        <v>24955</v>
      </c>
      <c r="K21" s="31">
        <f>orig_data!F95</f>
        <v>2.2166600000000001</v>
      </c>
      <c r="L21" s="31">
        <f>orig_data!D119</f>
        <v>11290</v>
      </c>
      <c r="M21" s="31">
        <f>orig_data!F119</f>
        <v>1.7926200000000001</v>
      </c>
      <c r="N21" s="31">
        <f>orig_data!D143</f>
        <v>239423</v>
      </c>
      <c r="O21" s="31">
        <f>orig_data!F143</f>
        <v>2.0526800000000001</v>
      </c>
    </row>
    <row r="22" spans="1:15" x14ac:dyDescent="0.25">
      <c r="A22" s="95"/>
      <c r="B22" s="26" t="s">
        <v>1</v>
      </c>
      <c r="C22" s="26" t="s">
        <v>25</v>
      </c>
      <c r="D22" s="26">
        <f>orig_data!D24</f>
        <v>26658</v>
      </c>
      <c r="E22" s="31">
        <f>orig_data!F24</f>
        <v>1.59019</v>
      </c>
      <c r="F22" s="31">
        <f>orig_data!D48</f>
        <v>117590</v>
      </c>
      <c r="G22" s="31">
        <f>orig_data!F48</f>
        <v>1.7294099999999999</v>
      </c>
      <c r="H22" s="31">
        <f>orig_data!D72</f>
        <v>35571</v>
      </c>
      <c r="I22" s="31">
        <f>orig_data!F72</f>
        <v>2.3181799999999999</v>
      </c>
      <c r="J22" s="31">
        <f>orig_data!D96</f>
        <v>22495</v>
      </c>
      <c r="K22" s="31">
        <f>orig_data!F96</f>
        <v>1.99146</v>
      </c>
      <c r="L22" s="31">
        <f>orig_data!D120</f>
        <v>10638</v>
      </c>
      <c r="M22" s="31">
        <f>orig_data!F120</f>
        <v>1.63978</v>
      </c>
      <c r="N22" s="31">
        <f>orig_data!D144</f>
        <v>212952</v>
      </c>
      <c r="O22" s="31">
        <f>orig_data!F144</f>
        <v>1.8090599999999999</v>
      </c>
    </row>
    <row r="23" spans="1:15" x14ac:dyDescent="0.25">
      <c r="A23" s="95"/>
      <c r="B23" s="26" t="s">
        <v>1</v>
      </c>
      <c r="C23" s="26" t="s">
        <v>26</v>
      </c>
      <c r="D23" s="26">
        <f>orig_data!D25</f>
        <v>24262</v>
      </c>
      <c r="E23" s="31">
        <f>orig_data!F25</f>
        <v>1.4421299999999999</v>
      </c>
      <c r="F23" s="31">
        <f>orig_data!D49</f>
        <v>109202</v>
      </c>
      <c r="G23" s="31">
        <f>orig_data!F49</f>
        <v>1.59213</v>
      </c>
      <c r="H23" s="31">
        <f>orig_data!D73</f>
        <v>31335</v>
      </c>
      <c r="I23" s="31">
        <f>orig_data!F73</f>
        <v>2.0333999999999999</v>
      </c>
      <c r="J23" s="31">
        <f>orig_data!D97</f>
        <v>20643</v>
      </c>
      <c r="K23" s="31">
        <f>orig_data!F97</f>
        <v>1.7978099999999999</v>
      </c>
      <c r="L23" s="31">
        <f>orig_data!D121</f>
        <v>11272</v>
      </c>
      <c r="M23" s="31">
        <f>orig_data!F121</f>
        <v>1.7179899999999999</v>
      </c>
      <c r="N23" s="31">
        <f>orig_data!D145</f>
        <v>196714</v>
      </c>
      <c r="O23" s="31">
        <f>orig_data!F145</f>
        <v>1.6568400000000001</v>
      </c>
    </row>
    <row r="24" spans="1:15" x14ac:dyDescent="0.25">
      <c r="A24" s="95"/>
      <c r="B24" s="26" t="s">
        <v>1</v>
      </c>
      <c r="C24" s="26" t="s">
        <v>27</v>
      </c>
      <c r="D24" s="26">
        <f>orig_data!D26</f>
        <v>26168</v>
      </c>
      <c r="E24" s="31">
        <f>orig_data!F26</f>
        <v>1.5091699999999999</v>
      </c>
      <c r="F24" s="31">
        <f>orig_data!D50</f>
        <v>119423</v>
      </c>
      <c r="G24" s="31">
        <f>orig_data!F50</f>
        <v>1.7159800000000001</v>
      </c>
      <c r="H24" s="31">
        <f>orig_data!D74</f>
        <v>34932</v>
      </c>
      <c r="I24" s="31">
        <f>orig_data!F74</f>
        <v>2.2195800000000001</v>
      </c>
      <c r="J24" s="31">
        <f>orig_data!D98</f>
        <v>22615</v>
      </c>
      <c r="K24" s="31">
        <f>orig_data!F98</f>
        <v>1.94015</v>
      </c>
      <c r="L24" s="31">
        <f>orig_data!D122</f>
        <v>11862</v>
      </c>
      <c r="M24" s="31">
        <f>orig_data!F122</f>
        <v>1.8005599999999999</v>
      </c>
      <c r="N24" s="31">
        <f>orig_data!D146</f>
        <v>215000</v>
      </c>
      <c r="O24" s="31">
        <f>orig_data!F146</f>
        <v>1.76999</v>
      </c>
    </row>
    <row r="25" spans="1:15" x14ac:dyDescent="0.25">
      <c r="A25" s="95">
        <v>2016</v>
      </c>
      <c r="B25" s="26" t="s">
        <v>28</v>
      </c>
      <c r="C25" s="26" t="s">
        <v>24</v>
      </c>
      <c r="D25" s="26">
        <f>orig_data!D27</f>
        <v>29574</v>
      </c>
      <c r="E25" s="31">
        <f>orig_data!F27</f>
        <v>1.7088399999999999</v>
      </c>
      <c r="F25" s="31">
        <f>orig_data!D51</f>
        <v>134583</v>
      </c>
      <c r="G25" s="31">
        <f>orig_data!F51</f>
        <v>1.9420999999999999</v>
      </c>
      <c r="H25" s="31">
        <f>orig_data!D75</f>
        <v>40304</v>
      </c>
      <c r="I25" s="31">
        <f>orig_data!F75</f>
        <v>2.5855100000000002</v>
      </c>
      <c r="J25" s="31">
        <f>orig_data!D99</f>
        <v>25113</v>
      </c>
      <c r="K25" s="31">
        <f>orig_data!F99</f>
        <v>2.1935500000000001</v>
      </c>
      <c r="L25" s="31">
        <f>orig_data!D123</f>
        <v>12296</v>
      </c>
      <c r="M25" s="31">
        <f>orig_data!F123</f>
        <v>1.8952199999999999</v>
      </c>
      <c r="N25" s="31">
        <f>orig_data!D147</f>
        <v>241870</v>
      </c>
      <c r="O25" s="31">
        <f>orig_data!F147</f>
        <v>1.99895</v>
      </c>
    </row>
    <row r="26" spans="1:15" x14ac:dyDescent="0.25">
      <c r="A26" s="95"/>
      <c r="B26" s="26" t="s">
        <v>1</v>
      </c>
      <c r="C26" s="26" t="s">
        <v>25</v>
      </c>
      <c r="D26" s="26">
        <f>orig_data!D28</f>
        <v>26131</v>
      </c>
      <c r="E26" s="31">
        <f>orig_data!F28</f>
        <v>1.5204500000000001</v>
      </c>
      <c r="F26" s="31">
        <f>orig_data!D52</f>
        <v>116656</v>
      </c>
      <c r="G26" s="31">
        <f>orig_data!F52</f>
        <v>1.69472</v>
      </c>
      <c r="H26" s="31">
        <f>orig_data!D76</f>
        <v>35478</v>
      </c>
      <c r="I26" s="31">
        <f>orig_data!F76</f>
        <v>2.29148</v>
      </c>
      <c r="J26" s="31">
        <f>orig_data!D100</f>
        <v>21920</v>
      </c>
      <c r="K26" s="31">
        <f>orig_data!F100</f>
        <v>1.90265</v>
      </c>
      <c r="L26" s="31">
        <f>orig_data!D124</f>
        <v>11836</v>
      </c>
      <c r="M26" s="31">
        <f>orig_data!F124</f>
        <v>1.8127</v>
      </c>
      <c r="N26" s="31">
        <f>orig_data!D148</f>
        <v>212021</v>
      </c>
      <c r="O26" s="31">
        <f>orig_data!F148</f>
        <v>1.77132</v>
      </c>
    </row>
    <row r="27" spans="1:15" x14ac:dyDescent="0.25">
      <c r="A27" s="95"/>
      <c r="B27" s="26" t="s">
        <v>1</v>
      </c>
      <c r="C27" s="26" t="s">
        <v>26</v>
      </c>
      <c r="D27" s="26">
        <f>orig_data!D29</f>
        <v>24201</v>
      </c>
      <c r="E27" s="31">
        <f>orig_data!F29</f>
        <v>1.40205</v>
      </c>
      <c r="F27" s="31">
        <f>orig_data!D53</f>
        <v>110756</v>
      </c>
      <c r="G27" s="31">
        <f>orig_data!F53</f>
        <v>1.5881400000000001</v>
      </c>
      <c r="H27" s="31">
        <f>orig_data!D77</f>
        <v>31950</v>
      </c>
      <c r="I27" s="31">
        <f>orig_data!F77</f>
        <v>2.0585300000000002</v>
      </c>
      <c r="J27" s="31">
        <f>orig_data!D101</f>
        <v>20659</v>
      </c>
      <c r="K27" s="31">
        <f>orig_data!F101</f>
        <v>1.78033</v>
      </c>
      <c r="L27" s="31">
        <f>orig_data!D125</f>
        <v>11712</v>
      </c>
      <c r="M27" s="31">
        <f>orig_data!F125</f>
        <v>1.78739</v>
      </c>
      <c r="N27" s="31">
        <f>orig_data!D149</f>
        <v>199278</v>
      </c>
      <c r="O27" s="31">
        <f>orig_data!F149</f>
        <v>1.65262</v>
      </c>
    </row>
    <row r="28" spans="1:15" x14ac:dyDescent="0.25">
      <c r="A28" s="95"/>
      <c r="B28" s="26" t="s">
        <v>1</v>
      </c>
      <c r="C28" s="26" t="s">
        <v>27</v>
      </c>
      <c r="D28" s="26">
        <f>orig_data!D30</f>
        <v>27759</v>
      </c>
      <c r="E28" s="31">
        <f>orig_data!F30</f>
        <v>1.5763100000000001</v>
      </c>
      <c r="F28" s="31">
        <f>orig_data!D54</f>
        <v>130513</v>
      </c>
      <c r="G28" s="31">
        <f>orig_data!F54</f>
        <v>1.8343100000000001</v>
      </c>
      <c r="H28" s="31">
        <f>orig_data!D78</f>
        <v>37008</v>
      </c>
      <c r="I28" s="31">
        <f>orig_data!F78</f>
        <v>2.3354599999999999</v>
      </c>
      <c r="J28" s="31">
        <f>orig_data!D102</f>
        <v>22900</v>
      </c>
      <c r="K28" s="31">
        <f>orig_data!F102</f>
        <v>1.9481900000000001</v>
      </c>
      <c r="L28" s="31">
        <f>orig_data!D126</f>
        <v>11534</v>
      </c>
      <c r="M28" s="31">
        <f>orig_data!F126</f>
        <v>1.7533300000000001</v>
      </c>
      <c r="N28" s="31">
        <f>orig_data!D150</f>
        <v>229714</v>
      </c>
      <c r="O28" s="31">
        <f>orig_data!F150</f>
        <v>1.85938</v>
      </c>
    </row>
    <row r="29" spans="1:15" x14ac:dyDescent="0.25">
      <c r="A29" s="94" t="s">
        <v>43</v>
      </c>
      <c r="C29" s="26" t="s">
        <v>24</v>
      </c>
      <c r="D29" s="26">
        <f>orig_data!R27</f>
        <v>0</v>
      </c>
      <c r="E29" s="31"/>
      <c r="F29" s="26">
        <f>orig_data!R51</f>
        <v>0</v>
      </c>
      <c r="G29" s="31"/>
      <c r="H29" s="26">
        <f>orig_data!R75</f>
        <v>0</v>
      </c>
      <c r="I29" s="31"/>
      <c r="J29" s="26" t="str">
        <f>orig_data!R99</f>
        <v>t</v>
      </c>
      <c r="K29" s="31"/>
      <c r="L29" s="26">
        <f>orig_data!R123</f>
        <v>0</v>
      </c>
      <c r="N29" s="26">
        <f>orig_data!R147</f>
        <v>0</v>
      </c>
    </row>
    <row r="30" spans="1:15" x14ac:dyDescent="0.25">
      <c r="A30" s="94"/>
      <c r="C30" s="26" t="s">
        <v>25</v>
      </c>
      <c r="D30" s="26">
        <f>orig_data!R28</f>
        <v>0</v>
      </c>
      <c r="E30" s="31"/>
      <c r="F30" s="26">
        <f>orig_data!R52</f>
        <v>0</v>
      </c>
      <c r="G30" s="31"/>
      <c r="H30" s="26">
        <f>orig_data!R76</f>
        <v>0</v>
      </c>
      <c r="I30" s="31"/>
      <c r="J30" s="26">
        <f>orig_data!R100</f>
        <v>0</v>
      </c>
      <c r="K30" s="31"/>
      <c r="L30" s="26">
        <f>orig_data!R124</f>
        <v>0</v>
      </c>
      <c r="N30" s="26">
        <f>orig_data!R148</f>
        <v>0</v>
      </c>
    </row>
    <row r="31" spans="1:15" x14ac:dyDescent="0.25">
      <c r="A31" s="94"/>
      <c r="C31" s="26" t="s">
        <v>26</v>
      </c>
      <c r="D31" s="26">
        <f>orig_data!R29</f>
        <v>0</v>
      </c>
      <c r="E31" s="31"/>
      <c r="F31" s="26">
        <f>orig_data!R53</f>
        <v>0</v>
      </c>
      <c r="G31" s="31"/>
      <c r="H31" s="26">
        <f>orig_data!R77</f>
        <v>0</v>
      </c>
      <c r="I31" s="31"/>
      <c r="J31" s="26">
        <f>orig_data!R101</f>
        <v>0</v>
      </c>
      <c r="K31" s="31"/>
      <c r="L31" s="26">
        <f>orig_data!R125</f>
        <v>0</v>
      </c>
      <c r="N31" s="26">
        <f>orig_data!R149</f>
        <v>0</v>
      </c>
    </row>
    <row r="32" spans="1:15" x14ac:dyDescent="0.25">
      <c r="A32" s="94"/>
      <c r="C32" s="26" t="s">
        <v>27</v>
      </c>
      <c r="D32" s="26">
        <f>orig_data!R30</f>
        <v>0</v>
      </c>
      <c r="E32" s="31"/>
      <c r="F32" s="26">
        <f>orig_data!R54</f>
        <v>0</v>
      </c>
      <c r="G32" s="31"/>
      <c r="H32" s="26">
        <f>orig_data!R78</f>
        <v>0</v>
      </c>
      <c r="I32" s="31"/>
      <c r="J32" s="26">
        <f>orig_data!R102</f>
        <v>0</v>
      </c>
      <c r="K32" s="31"/>
      <c r="L32" s="26">
        <f>orig_data!R126</f>
        <v>0</v>
      </c>
      <c r="N32" s="26">
        <f>orig_data!R150</f>
        <v>0</v>
      </c>
    </row>
    <row r="33" spans="1:15" x14ac:dyDescent="0.25">
      <c r="A33" s="94" t="s">
        <v>44</v>
      </c>
      <c r="C33" s="26" t="s">
        <v>24</v>
      </c>
      <c r="D33" s="26" t="str">
        <f>IF(D29="t","1","")</f>
        <v/>
      </c>
      <c r="E33" s="31"/>
      <c r="F33" s="26" t="str">
        <f t="shared" ref="F33:N33" si="0">IF(F29="t","1","")</f>
        <v/>
      </c>
      <c r="G33" s="31"/>
      <c r="H33" s="26" t="str">
        <f t="shared" si="0"/>
        <v/>
      </c>
      <c r="I33" s="31"/>
      <c r="J33" s="26" t="str">
        <f t="shared" si="0"/>
        <v>1</v>
      </c>
      <c r="K33" s="31"/>
      <c r="L33" s="26" t="str">
        <f t="shared" si="0"/>
        <v/>
      </c>
      <c r="N33" s="26" t="str">
        <f t="shared" si="0"/>
        <v/>
      </c>
    </row>
    <row r="34" spans="1:15" x14ac:dyDescent="0.25">
      <c r="A34" s="94"/>
      <c r="C34" s="26" t="s">
        <v>25</v>
      </c>
      <c r="D34" s="26" t="str">
        <f>IF(D30="t","2","")</f>
        <v/>
      </c>
      <c r="E34" s="31"/>
      <c r="F34" s="26" t="str">
        <f t="shared" ref="F34:N34" si="1">IF(F30="t","2","")</f>
        <v/>
      </c>
      <c r="G34" s="31"/>
      <c r="H34" s="26" t="str">
        <f t="shared" si="1"/>
        <v/>
      </c>
      <c r="I34" s="31"/>
      <c r="J34" s="26" t="str">
        <f t="shared" si="1"/>
        <v/>
      </c>
      <c r="K34" s="31"/>
      <c r="L34" s="26" t="str">
        <f t="shared" si="1"/>
        <v/>
      </c>
      <c r="N34" s="26" t="str">
        <f t="shared" si="1"/>
        <v/>
      </c>
    </row>
    <row r="35" spans="1:15" x14ac:dyDescent="0.25">
      <c r="A35" s="94"/>
      <c r="C35" s="26" t="s">
        <v>26</v>
      </c>
      <c r="D35" s="26" t="str">
        <f>IF(D31="t","3","")</f>
        <v/>
      </c>
      <c r="E35" s="31"/>
      <c r="F35" s="26" t="str">
        <f t="shared" ref="F35:N35" si="2">IF(F31="t","3","")</f>
        <v/>
      </c>
      <c r="G35" s="31"/>
      <c r="H35" s="26" t="str">
        <f t="shared" si="2"/>
        <v/>
      </c>
      <c r="I35" s="31"/>
      <c r="J35" s="26" t="str">
        <f t="shared" si="2"/>
        <v/>
      </c>
      <c r="K35" s="31"/>
      <c r="L35" s="26" t="str">
        <f t="shared" si="2"/>
        <v/>
      </c>
      <c r="N35" s="26" t="str">
        <f t="shared" si="2"/>
        <v/>
      </c>
    </row>
    <row r="36" spans="1:15" x14ac:dyDescent="0.25">
      <c r="A36" s="94"/>
      <c r="C36" s="26" t="s">
        <v>27</v>
      </c>
      <c r="D36" s="26" t="str">
        <f>IF(D32="t","4","")</f>
        <v/>
      </c>
      <c r="E36" s="31"/>
      <c r="F36" s="26" t="str">
        <f t="shared" ref="F36:N36" si="3">IF(F32="t","4","")</f>
        <v/>
      </c>
      <c r="G36" s="31"/>
      <c r="H36" s="26" t="str">
        <f t="shared" si="3"/>
        <v/>
      </c>
      <c r="I36" s="31"/>
      <c r="J36" s="26" t="str">
        <f t="shared" si="3"/>
        <v/>
      </c>
      <c r="K36" s="31"/>
      <c r="L36" s="26" t="str">
        <f t="shared" si="3"/>
        <v/>
      </c>
      <c r="N36" s="26" t="str">
        <f t="shared" si="3"/>
        <v/>
      </c>
    </row>
    <row r="37" spans="1:15" ht="24" x14ac:dyDescent="0.25">
      <c r="A37" s="48" t="s">
        <v>57</v>
      </c>
      <c r="D37" s="68" t="str">
        <f>IF(AND(D29=0,D30=0,D31=0,D32=0),"",IF(AND(D29="t",D30="t",D31="t",D32="t"),"(Q1-4)",IF(AND(D29="t",D30="t",D31="t"),"(Q1-3)",IF(AND(D30="t",D31="t",D32="t"),"(Q2-4)",CONCATENATE("(Q",D33,",",D34,",",D35,",",D36,")")))))</f>
        <v/>
      </c>
      <c r="E37" s="31"/>
      <c r="F37" s="68" t="str">
        <f>IF(AND(F29=0,F30=0,F31=0,F32=0),"",IF(AND(F29="t",F30="t",F31="t",F32="t"),"(Q1-4)",IF(AND(F29="t",F30="t",F31="t"),"(Q1-3)",IF(AND(F30="t",F31="t",F32="t"),"(Q2-4)",CONCATENATE("(Q",F33,",",F34,",",F35,",",F36,")")))))</f>
        <v/>
      </c>
      <c r="G37" s="31"/>
      <c r="H37" s="68" t="str">
        <f>IF(AND(H29=0,H30=0,H31=0,H32=0),"",IF(AND(H29="t",H30="t",H31="t",H32="t"),"(Q1-4)",IF(AND(H29="t",H30="t",H31="t"),"(Q1-3)",IF(AND(H30="t",H31="t",H32="t"),"(Q2-4)",CONCATENATE("(Q",H33,",",H34,",",H35,",",H36,")")))))</f>
        <v/>
      </c>
      <c r="I37" s="31"/>
      <c r="J37" s="68" t="str">
        <f>IF(AND(J29=0,J30=0,J31=0,J32=0),"",IF(AND(J29="t",J30="t",J31="t",J32="t"),"(Q1-4)",IF(AND(J29="t",J30="t",J31="t"),"(Q1-3)",IF(AND(J30="t",J31="t",J32="t"),"(Q2-4)",CONCATENATE("(Q",J33,",",J34,",",J35,",",J36,")")))))</f>
        <v>(Q1,,,)</v>
      </c>
      <c r="K37" s="31"/>
      <c r="L37" s="68" t="str">
        <f>IF(AND(L29=0,L30=0,L31=0,L32=0),"",IF(AND(L29="t",L30="t",L31="t",L32="t"),"(Q1-4)",IF(AND(L29="t",L30="t",L31="t"),"(Q1-3)",IF(AND(L30="t",L31="t",L32="t"),"(Q2-4)",CONCATENATE("(Q",L33,",",L34,",",L35,",",L36,")")))))</f>
        <v/>
      </c>
      <c r="N37" s="68" t="str">
        <f>IF(AND(N29=0,N30=0,N31=0,N32=0),"",IF(AND(N29="t",N30="t",N31="t",N32="t"),"(Q1-4)",IF(AND(N29="t",N30="t",N31="t"),"(Q1-3)",IF(AND(N30="t",N31="t",N32="t"),"(Q2-4)",CONCATENATE("(Q",N33,",",N34,",",N35,",",N36,")")))))</f>
        <v/>
      </c>
    </row>
    <row r="38" spans="1:15" ht="24" x14ac:dyDescent="0.25">
      <c r="A38" s="48" t="s">
        <v>58</v>
      </c>
      <c r="D38" s="26" t="str">
        <f>SUBSTITUTE(SUBSTITUTE(SUBSTITUTE(SUBSTITUTE(SUBSTITUTE(SUBSTITUTE(D37,"(Q,,","(Q"),"(Q,","(Q"),",,)",")"),"(,","("),",)",")"),",,",",")</f>
        <v/>
      </c>
      <c r="E38" s="31"/>
      <c r="F38" s="26" t="str">
        <f>SUBSTITUTE(SUBSTITUTE(SUBSTITUTE(SUBSTITUTE(SUBSTITUTE(SUBSTITUTE(F37,"(Q,,","(Q"),"(Q,","(Q"),",,)",")"),"(,","("),",)",")"),",,",",")</f>
        <v/>
      </c>
      <c r="G38" s="31"/>
      <c r="H38" s="26" t="str">
        <f>SUBSTITUTE(SUBSTITUTE(SUBSTITUTE(SUBSTITUTE(SUBSTITUTE(SUBSTITUTE(H37,"(Q,,","(Q"),"(Q,","(Q"),",,)",")"),"(,","("),",)",")"),",,",",")</f>
        <v/>
      </c>
      <c r="I38" s="31"/>
      <c r="J38" s="26" t="str">
        <f>SUBSTITUTE(SUBSTITUTE(SUBSTITUTE(SUBSTITUTE(SUBSTITUTE(SUBSTITUTE(J37,"(Q,,","(Q"),"(Q,","(Q"),",,)",")"),"(,","("),",)",")"),",,",",")</f>
        <v>(Q1)</v>
      </c>
      <c r="K38" s="31"/>
      <c r="L38" s="26" t="str">
        <f>SUBSTITUTE(SUBSTITUTE(SUBSTITUTE(SUBSTITUTE(SUBSTITUTE(SUBSTITUTE(L37,"(Q,,","(Q"),"(Q,","(Q"),",,)",")"),"(,","("),",)",")"),",,",",")</f>
        <v/>
      </c>
      <c r="N38" s="26" t="str">
        <f>SUBSTITUTE(SUBSTITUTE(SUBSTITUTE(SUBSTITUTE(SUBSTITUTE(SUBSTITUTE(N37,"(Q,,","(Q"),"(Q,","(Q"),",,)",")"),"(,","("),",)",")"),",,",",")</f>
        <v/>
      </c>
    </row>
    <row r="39" spans="1:15" x14ac:dyDescent="0.25">
      <c r="A39" s="27" t="s">
        <v>45</v>
      </c>
      <c r="D39" s="26" t="str">
        <f>CONCATENATE(D3," ",D38)</f>
        <v xml:space="preserve">Southern Health-Santé Sud </v>
      </c>
      <c r="E39" s="31"/>
      <c r="F39" s="26" t="str">
        <f>CONCATENATE(F3," ",F38)</f>
        <v xml:space="preserve">Winnipeg RHA </v>
      </c>
      <c r="G39" s="31"/>
      <c r="H39" s="26" t="str">
        <f>CONCATENATE(H3," ",H38)</f>
        <v xml:space="preserve">Prairie Mountain Health </v>
      </c>
      <c r="I39" s="31"/>
      <c r="J39" s="26" t="str">
        <f>CONCATENATE(J3," ",J38)</f>
        <v>Interlake-Eastern RHA (Q1)</v>
      </c>
      <c r="K39" s="31"/>
      <c r="L39" s="26" t="str">
        <f>CONCATENATE(L3," ",L38)</f>
        <v xml:space="preserve">Northern Health Region </v>
      </c>
      <c r="N39" s="26" t="str">
        <f>CONCATENATE(N3," ",N38)</f>
        <v xml:space="preserve">Manitoba </v>
      </c>
    </row>
    <row r="40" spans="1:15" x14ac:dyDescent="0.25">
      <c r="F40" s="26"/>
      <c r="H40" s="26"/>
      <c r="J40" s="26"/>
      <c r="L40" s="26"/>
    </row>
    <row r="41" spans="1:15" x14ac:dyDescent="0.25">
      <c r="E41" s="31"/>
      <c r="G41" s="31"/>
      <c r="I41" s="31"/>
      <c r="K41" s="31"/>
      <c r="M41" s="31"/>
      <c r="O41" s="31"/>
    </row>
    <row r="42" spans="1:15" x14ac:dyDescent="0.25">
      <c r="E42" s="31"/>
      <c r="G42" s="31"/>
      <c r="I42" s="31"/>
      <c r="K42" s="31"/>
      <c r="M42" s="31"/>
      <c r="O42" s="31"/>
    </row>
    <row r="43" spans="1:15" x14ac:dyDescent="0.25">
      <c r="E43" s="31"/>
      <c r="G43" s="31"/>
      <c r="I43" s="31"/>
      <c r="K43" s="31"/>
      <c r="M43" s="31"/>
      <c r="O43" s="31"/>
    </row>
    <row r="44" spans="1:15" x14ac:dyDescent="0.25">
      <c r="E44" s="31"/>
      <c r="G44" s="31"/>
      <c r="I44" s="31"/>
      <c r="K44" s="31"/>
      <c r="M44" s="31"/>
      <c r="O44" s="31"/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conditionalFormatting sqref="E41:O44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S152"/>
  <sheetViews>
    <sheetView topLeftCell="A121" workbookViewId="0">
      <selection activeCell="R147" sqref="R147:R150"/>
    </sheetView>
  </sheetViews>
  <sheetFormatPr defaultColWidth="9.140625" defaultRowHeight="15" x14ac:dyDescent="0.25"/>
  <cols>
    <col min="1" max="1" width="22.85546875" style="26" customWidth="1"/>
    <col min="2" max="2" width="9.140625" style="26" customWidth="1"/>
    <col min="3" max="3" width="6" style="26" customWidth="1"/>
    <col min="4" max="4" width="9.140625" style="37"/>
    <col min="5" max="5" width="9.140625" style="26"/>
    <col min="6" max="6" width="9.7109375" style="37" customWidth="1"/>
    <col min="7" max="8" width="9.7109375" style="26" customWidth="1"/>
    <col min="9" max="9" width="8.5703125" style="26" customWidth="1"/>
    <col min="10" max="10" width="8.7109375" style="26" customWidth="1"/>
    <col min="11" max="11" width="8.85546875" style="26" customWidth="1"/>
    <col min="12" max="12" width="9.85546875" style="26" customWidth="1"/>
    <col min="13" max="13" width="8.28515625" style="37" customWidth="1"/>
    <col min="14" max="17" width="8.28515625" style="39" customWidth="1"/>
    <col min="18" max="18" width="10.7109375" style="37" customWidth="1"/>
    <col min="19" max="19" width="12" style="26" customWidth="1"/>
    <col min="20" max="16384" width="9.140625" style="26"/>
  </cols>
  <sheetData>
    <row r="1" spans="1:19" x14ac:dyDescent="0.25">
      <c r="A1" s="26" t="s">
        <v>34</v>
      </c>
      <c r="B1" s="32">
        <v>43894</v>
      </c>
      <c r="D1" s="26"/>
      <c r="F1" s="26"/>
      <c r="M1" s="26"/>
      <c r="R1" s="26"/>
    </row>
    <row r="2" spans="1:19" x14ac:dyDescent="0.25">
      <c r="A2" s="26" t="s">
        <v>35</v>
      </c>
      <c r="B2" s="6" t="s">
        <v>38</v>
      </c>
      <c r="D2" s="26"/>
      <c r="F2" s="26"/>
      <c r="M2" s="26"/>
      <c r="R2" s="26"/>
    </row>
    <row r="3" spans="1:19" x14ac:dyDescent="0.25">
      <c r="B3" s="6"/>
      <c r="D3" s="26"/>
      <c r="F3" s="26"/>
      <c r="M3" s="26"/>
      <c r="R3" s="26"/>
    </row>
    <row r="4" spans="1:19" x14ac:dyDescent="0.25">
      <c r="A4" s="33" t="s">
        <v>46</v>
      </c>
      <c r="B4" s="34"/>
      <c r="C4" s="34"/>
      <c r="D4" s="35"/>
      <c r="E4" s="34"/>
      <c r="F4" s="35"/>
      <c r="G4" s="34"/>
      <c r="H4" s="34"/>
      <c r="I4" s="34"/>
      <c r="J4" s="34"/>
      <c r="K4" s="34"/>
      <c r="L4" s="34"/>
      <c r="M4" s="35"/>
      <c r="N4" s="40"/>
      <c r="O4" s="40"/>
      <c r="P4" s="40"/>
      <c r="Q4" s="40"/>
      <c r="R4" s="35"/>
    </row>
    <row r="5" spans="1:19" x14ac:dyDescent="0.25">
      <c r="A5" s="36"/>
      <c r="B5" s="34"/>
      <c r="C5" s="34"/>
      <c r="D5" s="35"/>
      <c r="E5" s="34"/>
      <c r="F5" s="35"/>
      <c r="G5" s="34"/>
      <c r="H5" s="34"/>
      <c r="I5" s="34"/>
      <c r="J5" s="34"/>
      <c r="K5" s="34"/>
      <c r="L5" s="34"/>
      <c r="M5" s="35"/>
      <c r="N5" s="40"/>
      <c r="O5" s="40"/>
      <c r="P5" s="40"/>
      <c r="Q5" s="40"/>
      <c r="R5" s="35"/>
    </row>
    <row r="6" spans="1:19" ht="24" x14ac:dyDescent="0.25">
      <c r="A6" s="36" t="s">
        <v>7</v>
      </c>
      <c r="B6" s="34" t="s">
        <v>8</v>
      </c>
      <c r="C6" s="34" t="s">
        <v>31</v>
      </c>
      <c r="D6" s="35" t="s">
        <v>9</v>
      </c>
      <c r="E6" s="34" t="s">
        <v>0</v>
      </c>
      <c r="F6" s="35" t="s">
        <v>10</v>
      </c>
      <c r="G6" s="34" t="s">
        <v>11</v>
      </c>
      <c r="H6" s="34" t="s">
        <v>12</v>
      </c>
      <c r="I6" s="34" t="s">
        <v>13</v>
      </c>
      <c r="J6" s="34" t="s">
        <v>14</v>
      </c>
      <c r="K6" s="34" t="s">
        <v>15</v>
      </c>
      <c r="L6" s="34" t="s">
        <v>16</v>
      </c>
      <c r="M6" s="35" t="s">
        <v>17</v>
      </c>
      <c r="N6" s="40" t="s">
        <v>47</v>
      </c>
      <c r="O6" s="40" t="s">
        <v>48</v>
      </c>
      <c r="P6" s="40" t="s">
        <v>49</v>
      </c>
      <c r="Q6" s="40" t="s">
        <v>50</v>
      </c>
      <c r="R6" s="35" t="s">
        <v>51</v>
      </c>
      <c r="S6" s="26" t="s">
        <v>36</v>
      </c>
    </row>
    <row r="7" spans="1:19" x14ac:dyDescent="0.25">
      <c r="A7" s="36" t="s">
        <v>20</v>
      </c>
      <c r="B7" s="34">
        <v>2011</v>
      </c>
      <c r="C7" s="34">
        <v>1</v>
      </c>
      <c r="D7" s="35">
        <v>26526</v>
      </c>
      <c r="E7" s="34">
        <v>177932</v>
      </c>
      <c r="F7" s="35">
        <v>1.7194100000000001</v>
      </c>
      <c r="G7" s="34">
        <v>1.63632</v>
      </c>
      <c r="H7" s="34">
        <v>1.8067299999999999</v>
      </c>
      <c r="I7" s="34">
        <v>0.86960000000000004</v>
      </c>
      <c r="J7" s="34">
        <v>0.8276</v>
      </c>
      <c r="K7" s="34">
        <v>0.91379999999999995</v>
      </c>
      <c r="L7" s="34">
        <v>0</v>
      </c>
      <c r="M7" s="35">
        <v>1</v>
      </c>
      <c r="N7" s="40" t="s">
        <v>32</v>
      </c>
      <c r="O7" s="40" t="s">
        <v>32</v>
      </c>
      <c r="P7" s="40" t="s">
        <v>32</v>
      </c>
      <c r="Q7" s="40" t="s">
        <v>32</v>
      </c>
      <c r="R7" s="35"/>
      <c r="S7" s="26">
        <v>90</v>
      </c>
    </row>
    <row r="8" spans="1:19" x14ac:dyDescent="0.25">
      <c r="A8" s="36" t="s">
        <v>20</v>
      </c>
      <c r="B8" s="34">
        <v>2011</v>
      </c>
      <c r="C8" s="34">
        <v>2</v>
      </c>
      <c r="D8" s="35">
        <v>24435</v>
      </c>
      <c r="E8" s="34">
        <v>179494</v>
      </c>
      <c r="F8" s="35">
        <v>1.5540700000000001</v>
      </c>
      <c r="G8" s="34">
        <v>1.47864</v>
      </c>
      <c r="H8" s="34">
        <v>1.6333599999999999</v>
      </c>
      <c r="I8" s="34">
        <v>0.87560000000000004</v>
      </c>
      <c r="J8" s="34">
        <v>0.83309999999999995</v>
      </c>
      <c r="K8" s="34">
        <v>0.92030000000000001</v>
      </c>
      <c r="L8" s="34">
        <v>0</v>
      </c>
      <c r="M8" s="35">
        <v>1</v>
      </c>
      <c r="N8" s="40" t="s">
        <v>32</v>
      </c>
      <c r="O8" s="40" t="s">
        <v>32</v>
      </c>
      <c r="P8" s="40" t="s">
        <v>32</v>
      </c>
      <c r="Q8" s="40" t="s">
        <v>32</v>
      </c>
      <c r="R8" s="35"/>
      <c r="S8" s="26">
        <v>91</v>
      </c>
    </row>
    <row r="9" spans="1:19" x14ac:dyDescent="0.25">
      <c r="A9" s="36" t="s">
        <v>20</v>
      </c>
      <c r="B9" s="34">
        <v>2011</v>
      </c>
      <c r="C9" s="34">
        <v>3</v>
      </c>
      <c r="D9" s="35">
        <v>21975</v>
      </c>
      <c r="E9" s="34">
        <v>179446</v>
      </c>
      <c r="F9" s="35">
        <v>1.39018</v>
      </c>
      <c r="G9" s="34">
        <v>1.3222700000000001</v>
      </c>
      <c r="H9" s="34">
        <v>1.4615800000000001</v>
      </c>
      <c r="I9" s="34">
        <v>0.85899999999999999</v>
      </c>
      <c r="J9" s="34">
        <v>0.81710000000000005</v>
      </c>
      <c r="K9" s="34">
        <v>0.9032</v>
      </c>
      <c r="L9" s="34">
        <v>0</v>
      </c>
      <c r="M9" s="35">
        <v>1</v>
      </c>
      <c r="N9" s="40" t="s">
        <v>32</v>
      </c>
      <c r="O9" s="40" t="s">
        <v>32</v>
      </c>
      <c r="P9" s="40" t="s">
        <v>32</v>
      </c>
      <c r="Q9" s="40" t="s">
        <v>32</v>
      </c>
      <c r="R9" s="35"/>
      <c r="S9" s="26">
        <v>92</v>
      </c>
    </row>
    <row r="10" spans="1:19" x14ac:dyDescent="0.25">
      <c r="A10" s="36" t="s">
        <v>20</v>
      </c>
      <c r="B10" s="34">
        <v>2011</v>
      </c>
      <c r="C10" s="34">
        <v>4</v>
      </c>
      <c r="D10" s="35">
        <v>24665</v>
      </c>
      <c r="E10" s="34">
        <v>181354</v>
      </c>
      <c r="F10" s="35">
        <v>1.54918</v>
      </c>
      <c r="G10" s="34">
        <v>1.47404</v>
      </c>
      <c r="H10" s="34">
        <v>1.6281399999999999</v>
      </c>
      <c r="I10" s="34">
        <v>0.84609999999999996</v>
      </c>
      <c r="J10" s="34">
        <v>0.80510000000000004</v>
      </c>
      <c r="K10" s="34">
        <v>0.88929999999999998</v>
      </c>
      <c r="L10" s="34">
        <v>0</v>
      </c>
      <c r="M10" s="35">
        <v>1</v>
      </c>
      <c r="N10" s="40" t="s">
        <v>32</v>
      </c>
      <c r="O10" s="40" t="s">
        <v>32</v>
      </c>
      <c r="P10" s="40" t="s">
        <v>32</v>
      </c>
      <c r="Q10" s="40" t="s">
        <v>32</v>
      </c>
      <c r="R10" s="35"/>
      <c r="S10" s="26">
        <v>92</v>
      </c>
    </row>
    <row r="11" spans="1:19" x14ac:dyDescent="0.25">
      <c r="A11" s="36" t="s">
        <v>20</v>
      </c>
      <c r="B11" s="34">
        <v>2012</v>
      </c>
      <c r="C11" s="34">
        <v>1</v>
      </c>
      <c r="D11" s="35">
        <v>26644</v>
      </c>
      <c r="E11" s="34">
        <v>181432</v>
      </c>
      <c r="F11" s="35">
        <v>1.6746799999999999</v>
      </c>
      <c r="G11" s="34">
        <v>1.59368</v>
      </c>
      <c r="H11" s="34">
        <v>1.7598100000000001</v>
      </c>
      <c r="I11" s="34">
        <v>0.87350000000000005</v>
      </c>
      <c r="J11" s="34">
        <v>0.83130000000000004</v>
      </c>
      <c r="K11" s="34">
        <v>0.91790000000000005</v>
      </c>
      <c r="L11" s="34">
        <v>0</v>
      </c>
      <c r="M11" s="35">
        <v>1</v>
      </c>
      <c r="N11" s="40" t="s">
        <v>32</v>
      </c>
      <c r="O11" s="40" t="s">
        <v>32</v>
      </c>
      <c r="P11" s="40" t="s">
        <v>32</v>
      </c>
      <c r="Q11" s="40" t="s">
        <v>32</v>
      </c>
      <c r="R11" s="35"/>
      <c r="S11" s="26">
        <v>91</v>
      </c>
    </row>
    <row r="12" spans="1:19" x14ac:dyDescent="0.25">
      <c r="A12" s="36" t="s">
        <v>20</v>
      </c>
      <c r="B12" s="34">
        <v>2012</v>
      </c>
      <c r="C12" s="34">
        <v>2</v>
      </c>
      <c r="D12" s="35">
        <v>24608</v>
      </c>
      <c r="E12" s="34">
        <v>183071</v>
      </c>
      <c r="F12" s="35">
        <v>1.55017</v>
      </c>
      <c r="G12" s="34">
        <v>1.47495</v>
      </c>
      <c r="H12" s="34">
        <v>1.62923</v>
      </c>
      <c r="I12" s="34">
        <v>0.86939999999999995</v>
      </c>
      <c r="J12" s="34">
        <v>0.82720000000000005</v>
      </c>
      <c r="K12" s="34">
        <v>0.91369999999999996</v>
      </c>
      <c r="L12" s="34">
        <v>0</v>
      </c>
      <c r="M12" s="35">
        <v>1</v>
      </c>
      <c r="N12" s="40" t="s">
        <v>32</v>
      </c>
      <c r="O12" s="40" t="s">
        <v>32</v>
      </c>
      <c r="P12" s="40" t="s">
        <v>32</v>
      </c>
      <c r="Q12" s="40" t="s">
        <v>32</v>
      </c>
      <c r="R12" s="35"/>
      <c r="S12" s="26">
        <v>91</v>
      </c>
    </row>
    <row r="13" spans="1:19" x14ac:dyDescent="0.25">
      <c r="A13" s="36" t="s">
        <v>20</v>
      </c>
      <c r="B13" s="34">
        <v>2012</v>
      </c>
      <c r="C13" s="34">
        <v>3</v>
      </c>
      <c r="D13" s="35">
        <v>22785</v>
      </c>
      <c r="E13" s="34">
        <v>182739</v>
      </c>
      <c r="F13" s="35">
        <v>1.43133</v>
      </c>
      <c r="G13" s="34">
        <v>1.36148</v>
      </c>
      <c r="H13" s="34">
        <v>1.5047699999999999</v>
      </c>
      <c r="I13" s="34">
        <v>0.85650000000000004</v>
      </c>
      <c r="J13" s="34">
        <v>0.81469999999999998</v>
      </c>
      <c r="K13" s="34">
        <v>0.90049999999999997</v>
      </c>
      <c r="L13" s="34">
        <v>0</v>
      </c>
      <c r="M13" s="35">
        <v>1</v>
      </c>
      <c r="N13" s="40" t="s">
        <v>32</v>
      </c>
      <c r="O13" s="40" t="s">
        <v>32</v>
      </c>
      <c r="P13" s="40" t="s">
        <v>32</v>
      </c>
      <c r="Q13" s="40" t="s">
        <v>32</v>
      </c>
      <c r="R13" s="35"/>
      <c r="S13" s="26">
        <v>92</v>
      </c>
    </row>
    <row r="14" spans="1:19" x14ac:dyDescent="0.25">
      <c r="A14" s="36" t="s">
        <v>20</v>
      </c>
      <c r="B14" s="34">
        <v>2012</v>
      </c>
      <c r="C14" s="34">
        <v>4</v>
      </c>
      <c r="D14" s="35">
        <v>27851</v>
      </c>
      <c r="E14" s="34">
        <v>185263</v>
      </c>
      <c r="F14" s="35">
        <v>1.69442</v>
      </c>
      <c r="G14" s="34">
        <v>1.6128199999999999</v>
      </c>
      <c r="H14" s="34">
        <v>1.7801499999999999</v>
      </c>
      <c r="I14" s="34">
        <v>0.87239999999999995</v>
      </c>
      <c r="J14" s="34">
        <v>0.83040000000000003</v>
      </c>
      <c r="K14" s="34">
        <v>0.91649999999999998</v>
      </c>
      <c r="L14" s="34">
        <v>0</v>
      </c>
      <c r="M14" s="35">
        <v>1</v>
      </c>
      <c r="N14" s="40" t="s">
        <v>32</v>
      </c>
      <c r="O14" s="40" t="s">
        <v>32</v>
      </c>
      <c r="P14" s="40" t="s">
        <v>32</v>
      </c>
      <c r="Q14" s="40" t="s">
        <v>32</v>
      </c>
      <c r="R14" s="35"/>
      <c r="S14" s="26">
        <v>92</v>
      </c>
    </row>
    <row r="15" spans="1:19" x14ac:dyDescent="0.25">
      <c r="A15" s="36" t="s">
        <v>20</v>
      </c>
      <c r="B15" s="34">
        <v>2013</v>
      </c>
      <c r="C15" s="34">
        <v>1</v>
      </c>
      <c r="D15" s="35">
        <v>26390</v>
      </c>
      <c r="E15" s="34">
        <v>185496</v>
      </c>
      <c r="F15" s="35">
        <v>1.6427400000000001</v>
      </c>
      <c r="G15" s="34">
        <v>1.5632999999999999</v>
      </c>
      <c r="H15" s="34">
        <v>1.7262299999999999</v>
      </c>
      <c r="I15" s="34">
        <v>0.85329999999999995</v>
      </c>
      <c r="J15" s="34">
        <v>0.81210000000000004</v>
      </c>
      <c r="K15" s="34">
        <v>0.89670000000000005</v>
      </c>
      <c r="L15" s="34">
        <v>0</v>
      </c>
      <c r="M15" s="35">
        <v>1</v>
      </c>
      <c r="N15" s="40" t="s">
        <v>32</v>
      </c>
      <c r="O15" s="40" t="s">
        <v>32</v>
      </c>
      <c r="P15" s="40" t="s">
        <v>32</v>
      </c>
      <c r="Q15" s="40" t="s">
        <v>32</v>
      </c>
      <c r="R15" s="35"/>
      <c r="S15" s="26">
        <v>90</v>
      </c>
    </row>
    <row r="16" spans="1:19" x14ac:dyDescent="0.25">
      <c r="A16" s="36" t="s">
        <v>20</v>
      </c>
      <c r="B16" s="34">
        <v>2013</v>
      </c>
      <c r="C16" s="34">
        <v>2</v>
      </c>
      <c r="D16" s="35">
        <v>25459</v>
      </c>
      <c r="E16" s="34">
        <v>187495</v>
      </c>
      <c r="F16" s="35">
        <v>1.5668500000000001</v>
      </c>
      <c r="G16" s="34">
        <v>1.4909600000000001</v>
      </c>
      <c r="H16" s="34">
        <v>1.64659</v>
      </c>
      <c r="I16" s="34">
        <v>0.87180000000000002</v>
      </c>
      <c r="J16" s="34">
        <v>0.8296</v>
      </c>
      <c r="K16" s="34">
        <v>0.91620000000000001</v>
      </c>
      <c r="L16" s="34">
        <v>0</v>
      </c>
      <c r="M16" s="35">
        <v>1</v>
      </c>
      <c r="N16" s="40" t="s">
        <v>32</v>
      </c>
      <c r="O16" s="40" t="s">
        <v>32</v>
      </c>
      <c r="P16" s="40" t="s">
        <v>32</v>
      </c>
      <c r="Q16" s="40" t="s">
        <v>32</v>
      </c>
      <c r="R16" s="35"/>
      <c r="S16" s="26">
        <v>91</v>
      </c>
    </row>
    <row r="17" spans="1:19" x14ac:dyDescent="0.25">
      <c r="A17" s="36" t="s">
        <v>20</v>
      </c>
      <c r="B17" s="34">
        <v>2013</v>
      </c>
      <c r="C17" s="34">
        <v>3</v>
      </c>
      <c r="D17" s="35">
        <v>23349</v>
      </c>
      <c r="E17" s="34">
        <v>187183</v>
      </c>
      <c r="F17" s="35">
        <v>1.43885</v>
      </c>
      <c r="G17" s="34">
        <v>1.36879</v>
      </c>
      <c r="H17" s="34">
        <v>1.5124899999999999</v>
      </c>
      <c r="I17" s="34">
        <v>0.8831</v>
      </c>
      <c r="J17" s="34">
        <v>0.84009999999999996</v>
      </c>
      <c r="K17" s="34">
        <v>0.92830000000000001</v>
      </c>
      <c r="L17" s="34">
        <v>9.9999999999999995E-7</v>
      </c>
      <c r="M17" s="35">
        <v>1</v>
      </c>
      <c r="N17" s="40" t="s">
        <v>32</v>
      </c>
      <c r="O17" s="40" t="s">
        <v>32</v>
      </c>
      <c r="P17" s="40" t="s">
        <v>32</v>
      </c>
      <c r="Q17" s="40" t="s">
        <v>32</v>
      </c>
      <c r="R17" s="35"/>
      <c r="S17" s="26">
        <v>92</v>
      </c>
    </row>
    <row r="18" spans="1:19" x14ac:dyDescent="0.25">
      <c r="A18" s="36" t="s">
        <v>20</v>
      </c>
      <c r="B18" s="34">
        <v>2013</v>
      </c>
      <c r="C18" s="34">
        <v>4</v>
      </c>
      <c r="D18" s="35">
        <v>26316</v>
      </c>
      <c r="E18" s="34">
        <v>189397</v>
      </c>
      <c r="F18" s="35">
        <v>1.5712200000000001</v>
      </c>
      <c r="G18" s="34">
        <v>1.49532</v>
      </c>
      <c r="H18" s="34">
        <v>1.6509799999999999</v>
      </c>
      <c r="I18" s="34">
        <v>0.8881</v>
      </c>
      <c r="J18" s="34">
        <v>0.84519999999999995</v>
      </c>
      <c r="K18" s="34">
        <v>0.93310000000000004</v>
      </c>
      <c r="L18" s="34">
        <v>3.0000000000000001E-6</v>
      </c>
      <c r="M18" s="35">
        <v>1</v>
      </c>
      <c r="N18" s="40" t="s">
        <v>32</v>
      </c>
      <c r="O18" s="40" t="s">
        <v>32</v>
      </c>
      <c r="P18" s="40" t="s">
        <v>32</v>
      </c>
      <c r="Q18" s="40" t="s">
        <v>32</v>
      </c>
      <c r="R18" s="35"/>
      <c r="S18" s="26">
        <v>92</v>
      </c>
    </row>
    <row r="19" spans="1:19" x14ac:dyDescent="0.25">
      <c r="A19" s="36" t="s">
        <v>20</v>
      </c>
      <c r="B19" s="34">
        <v>2014</v>
      </c>
      <c r="C19" s="34">
        <v>1</v>
      </c>
      <c r="D19" s="35">
        <v>26894</v>
      </c>
      <c r="E19" s="34">
        <v>189284</v>
      </c>
      <c r="F19" s="35">
        <v>1.63296</v>
      </c>
      <c r="G19" s="34">
        <v>1.5541</v>
      </c>
      <c r="H19" s="34">
        <v>1.71583</v>
      </c>
      <c r="I19" s="34">
        <v>0.88780000000000003</v>
      </c>
      <c r="J19" s="34">
        <v>0.84489999999999998</v>
      </c>
      <c r="K19" s="34">
        <v>0.93279999999999996</v>
      </c>
      <c r="L19" s="34">
        <v>1.9999999999999999E-6</v>
      </c>
      <c r="M19" s="35">
        <v>1</v>
      </c>
      <c r="N19" s="40" t="s">
        <v>32</v>
      </c>
      <c r="O19" s="40" t="s">
        <v>32</v>
      </c>
      <c r="P19" s="40" t="s">
        <v>32</v>
      </c>
      <c r="Q19" s="40" t="s">
        <v>32</v>
      </c>
      <c r="R19" s="35"/>
      <c r="S19" s="26">
        <v>90</v>
      </c>
    </row>
    <row r="20" spans="1:19" x14ac:dyDescent="0.25">
      <c r="A20" s="36" t="s">
        <v>20</v>
      </c>
      <c r="B20" s="34">
        <v>2014</v>
      </c>
      <c r="C20" s="34">
        <v>2</v>
      </c>
      <c r="D20" s="35">
        <v>24871</v>
      </c>
      <c r="E20" s="34">
        <v>190985</v>
      </c>
      <c r="F20" s="35">
        <v>1.5064599999999999</v>
      </c>
      <c r="G20" s="34">
        <v>1.4335100000000001</v>
      </c>
      <c r="H20" s="34">
        <v>1.5831299999999999</v>
      </c>
      <c r="I20" s="34">
        <v>0.87280000000000002</v>
      </c>
      <c r="J20" s="34">
        <v>0.83050000000000002</v>
      </c>
      <c r="K20" s="34">
        <v>0.91720000000000002</v>
      </c>
      <c r="L20" s="34">
        <v>0</v>
      </c>
      <c r="M20" s="35">
        <v>1</v>
      </c>
      <c r="N20" s="40" t="s">
        <v>32</v>
      </c>
      <c r="O20" s="40" t="s">
        <v>32</v>
      </c>
      <c r="P20" s="40" t="s">
        <v>32</v>
      </c>
      <c r="Q20" s="40" t="s">
        <v>32</v>
      </c>
      <c r="R20" s="35"/>
      <c r="S20" s="26">
        <v>91</v>
      </c>
    </row>
    <row r="21" spans="1:19" x14ac:dyDescent="0.25">
      <c r="A21" s="36" t="s">
        <v>20</v>
      </c>
      <c r="B21" s="34">
        <v>2014</v>
      </c>
      <c r="C21" s="34">
        <v>3</v>
      </c>
      <c r="D21" s="35">
        <v>24364</v>
      </c>
      <c r="E21" s="34">
        <v>190762</v>
      </c>
      <c r="F21" s="35">
        <v>1.47004</v>
      </c>
      <c r="G21" s="34">
        <v>1.3985099999999999</v>
      </c>
      <c r="H21" s="34">
        <v>1.54521</v>
      </c>
      <c r="I21" s="34">
        <v>0.85489999999999999</v>
      </c>
      <c r="J21" s="34">
        <v>0.81330000000000002</v>
      </c>
      <c r="K21" s="34">
        <v>0.89859999999999995</v>
      </c>
      <c r="L21" s="34">
        <v>0</v>
      </c>
      <c r="M21" s="35">
        <v>1</v>
      </c>
      <c r="N21" s="40" t="s">
        <v>32</v>
      </c>
      <c r="O21" s="40" t="s">
        <v>32</v>
      </c>
      <c r="P21" s="40" t="s">
        <v>32</v>
      </c>
      <c r="Q21" s="40" t="s">
        <v>32</v>
      </c>
      <c r="R21" s="35"/>
      <c r="S21" s="26">
        <v>92</v>
      </c>
    </row>
    <row r="22" spans="1:19" x14ac:dyDescent="0.25">
      <c r="A22" s="36" t="s">
        <v>20</v>
      </c>
      <c r="B22" s="34">
        <v>2014</v>
      </c>
      <c r="C22" s="34">
        <v>4</v>
      </c>
      <c r="D22" s="35">
        <v>27535</v>
      </c>
      <c r="E22" s="34">
        <v>192997</v>
      </c>
      <c r="F22" s="35">
        <v>1.6226100000000001</v>
      </c>
      <c r="G22" s="34">
        <v>1.54437</v>
      </c>
      <c r="H22" s="34">
        <v>1.7048300000000001</v>
      </c>
      <c r="I22" s="34">
        <v>0.85729999999999995</v>
      </c>
      <c r="J22" s="34">
        <v>0.81589999999999996</v>
      </c>
      <c r="K22" s="34">
        <v>0.90069999999999995</v>
      </c>
      <c r="L22" s="34">
        <v>0</v>
      </c>
      <c r="M22" s="35">
        <v>1</v>
      </c>
      <c r="N22" s="40" t="s">
        <v>32</v>
      </c>
      <c r="O22" s="40" t="s">
        <v>32</v>
      </c>
      <c r="P22" s="40" t="s">
        <v>32</v>
      </c>
      <c r="Q22" s="40" t="s">
        <v>32</v>
      </c>
      <c r="R22" s="35"/>
      <c r="S22" s="26">
        <v>92</v>
      </c>
    </row>
    <row r="23" spans="1:19" x14ac:dyDescent="0.25">
      <c r="A23" s="36" t="s">
        <v>20</v>
      </c>
      <c r="B23" s="34">
        <v>2015</v>
      </c>
      <c r="C23" s="34">
        <v>1</v>
      </c>
      <c r="D23" s="35">
        <v>30511</v>
      </c>
      <c r="E23" s="34">
        <v>192510</v>
      </c>
      <c r="F23" s="35">
        <v>1.8305800000000001</v>
      </c>
      <c r="G23" s="34">
        <v>1.7426699999999999</v>
      </c>
      <c r="H23" s="34">
        <v>1.92292</v>
      </c>
      <c r="I23" s="34">
        <v>0.89180000000000004</v>
      </c>
      <c r="J23" s="34">
        <v>0.84899999999999998</v>
      </c>
      <c r="K23" s="34">
        <v>0.93679999999999997</v>
      </c>
      <c r="L23" s="34">
        <v>5.0000000000000004E-6</v>
      </c>
      <c r="M23" s="35">
        <v>1</v>
      </c>
      <c r="N23" s="40" t="s">
        <v>32</v>
      </c>
      <c r="O23" s="40" t="s">
        <v>32</v>
      </c>
      <c r="P23" s="40" t="s">
        <v>32</v>
      </c>
      <c r="Q23" s="40" t="s">
        <v>32</v>
      </c>
      <c r="R23" s="35"/>
      <c r="S23" s="26">
        <v>90</v>
      </c>
    </row>
    <row r="24" spans="1:19" x14ac:dyDescent="0.25">
      <c r="A24" s="36" t="s">
        <v>20</v>
      </c>
      <c r="B24" s="34">
        <v>2015</v>
      </c>
      <c r="C24" s="34">
        <v>2</v>
      </c>
      <c r="D24" s="35">
        <v>26658</v>
      </c>
      <c r="E24" s="34">
        <v>194321</v>
      </c>
      <c r="F24" s="35">
        <v>1.59019</v>
      </c>
      <c r="G24" s="34">
        <v>1.5133399999999999</v>
      </c>
      <c r="H24" s="34">
        <v>1.67093</v>
      </c>
      <c r="I24" s="34">
        <v>0.879</v>
      </c>
      <c r="J24" s="34">
        <v>0.83650000000000002</v>
      </c>
      <c r="K24" s="34">
        <v>0.92359999999999998</v>
      </c>
      <c r="L24" s="34">
        <v>0</v>
      </c>
      <c r="M24" s="35">
        <v>1</v>
      </c>
      <c r="N24" s="40" t="s">
        <v>32</v>
      </c>
      <c r="O24" s="40" t="s">
        <v>32</v>
      </c>
      <c r="P24" s="40" t="s">
        <v>32</v>
      </c>
      <c r="Q24" s="40" t="s">
        <v>32</v>
      </c>
      <c r="R24" s="35"/>
      <c r="S24" s="26">
        <v>91</v>
      </c>
    </row>
    <row r="25" spans="1:19" x14ac:dyDescent="0.25">
      <c r="A25" s="36" t="s">
        <v>20</v>
      </c>
      <c r="B25" s="34">
        <v>2015</v>
      </c>
      <c r="C25" s="34">
        <v>3</v>
      </c>
      <c r="D25" s="35">
        <v>24262</v>
      </c>
      <c r="E25" s="34">
        <v>193981</v>
      </c>
      <c r="F25" s="35">
        <v>1.4421299999999999</v>
      </c>
      <c r="G25" s="34">
        <v>1.3720600000000001</v>
      </c>
      <c r="H25" s="34">
        <v>1.5157799999999999</v>
      </c>
      <c r="I25" s="34">
        <v>0.87039999999999995</v>
      </c>
      <c r="J25" s="34">
        <v>0.82809999999999995</v>
      </c>
      <c r="K25" s="34">
        <v>0.91490000000000005</v>
      </c>
      <c r="L25" s="34">
        <v>0</v>
      </c>
      <c r="M25" s="35">
        <v>1</v>
      </c>
      <c r="N25" s="40" t="s">
        <v>32</v>
      </c>
      <c r="O25" s="40" t="s">
        <v>32</v>
      </c>
      <c r="P25" s="40" t="s">
        <v>32</v>
      </c>
      <c r="Q25" s="40" t="s">
        <v>32</v>
      </c>
      <c r="R25" s="35"/>
      <c r="S25" s="26">
        <v>92</v>
      </c>
    </row>
    <row r="26" spans="1:19" x14ac:dyDescent="0.25">
      <c r="A26" s="36" t="s">
        <v>20</v>
      </c>
      <c r="B26" s="34">
        <v>2015</v>
      </c>
      <c r="C26" s="34">
        <v>4</v>
      </c>
      <c r="D26" s="35">
        <v>26168</v>
      </c>
      <c r="E26" s="34">
        <v>196321</v>
      </c>
      <c r="F26" s="35">
        <v>1.5091699999999999</v>
      </c>
      <c r="G26" s="34">
        <v>1.4362699999999999</v>
      </c>
      <c r="H26" s="34">
        <v>1.5857600000000001</v>
      </c>
      <c r="I26" s="34">
        <v>0.85260000000000002</v>
      </c>
      <c r="J26" s="34">
        <v>0.8115</v>
      </c>
      <c r="K26" s="34">
        <v>0.89590000000000003</v>
      </c>
      <c r="L26" s="34">
        <v>0</v>
      </c>
      <c r="M26" s="35">
        <v>1</v>
      </c>
      <c r="N26" s="40" t="s">
        <v>32</v>
      </c>
      <c r="O26" s="40" t="s">
        <v>32</v>
      </c>
      <c r="P26" s="40" t="s">
        <v>32</v>
      </c>
      <c r="Q26" s="40" t="s">
        <v>32</v>
      </c>
      <c r="R26" s="35"/>
      <c r="S26" s="26">
        <v>92</v>
      </c>
    </row>
    <row r="27" spans="1:19" x14ac:dyDescent="0.25">
      <c r="A27" s="36" t="s">
        <v>20</v>
      </c>
      <c r="B27" s="34">
        <v>2016</v>
      </c>
      <c r="C27" s="34">
        <v>1</v>
      </c>
      <c r="D27" s="35">
        <v>29574</v>
      </c>
      <c r="E27" s="34">
        <v>195989</v>
      </c>
      <c r="F27" s="35">
        <v>1.7088399999999999</v>
      </c>
      <c r="G27" s="34">
        <v>1.6268</v>
      </c>
      <c r="H27" s="34">
        <v>1.7950200000000001</v>
      </c>
      <c r="I27" s="34">
        <v>0.85489999999999999</v>
      </c>
      <c r="J27" s="34">
        <v>0.81379999999999997</v>
      </c>
      <c r="K27" s="34">
        <v>0.89800000000000002</v>
      </c>
      <c r="L27" s="34">
        <v>0</v>
      </c>
      <c r="M27" s="35">
        <v>1</v>
      </c>
      <c r="N27" s="40">
        <v>0.99390000000000001</v>
      </c>
      <c r="O27" s="40">
        <v>0.94389999999999996</v>
      </c>
      <c r="P27" s="40">
        <v>1.0464</v>
      </c>
      <c r="Q27" s="40">
        <v>0.81445400000000001</v>
      </c>
      <c r="R27" s="35"/>
      <c r="S27" s="26">
        <v>91</v>
      </c>
    </row>
    <row r="28" spans="1:19" x14ac:dyDescent="0.25">
      <c r="A28" s="36" t="s">
        <v>20</v>
      </c>
      <c r="B28" s="34">
        <v>2016</v>
      </c>
      <c r="C28" s="34">
        <v>2</v>
      </c>
      <c r="D28" s="35">
        <v>26131</v>
      </c>
      <c r="E28" s="34">
        <v>197639</v>
      </c>
      <c r="F28" s="35">
        <v>1.5204500000000001</v>
      </c>
      <c r="G28" s="34">
        <v>1.44703</v>
      </c>
      <c r="H28" s="34">
        <v>1.5975999999999999</v>
      </c>
      <c r="I28" s="34">
        <v>0.85840000000000005</v>
      </c>
      <c r="J28" s="34">
        <v>0.81689999999999996</v>
      </c>
      <c r="K28" s="34">
        <v>0.90190000000000003</v>
      </c>
      <c r="L28" s="34">
        <v>0</v>
      </c>
      <c r="M28" s="35">
        <v>1</v>
      </c>
      <c r="N28" s="40">
        <v>0.97840000000000005</v>
      </c>
      <c r="O28" s="40">
        <v>0.92889999999999995</v>
      </c>
      <c r="P28" s="40">
        <v>1.0305</v>
      </c>
      <c r="Q28" s="40">
        <v>0.40861700000000001</v>
      </c>
      <c r="R28" s="35"/>
      <c r="S28" s="26">
        <v>91</v>
      </c>
    </row>
    <row r="29" spans="1:19" x14ac:dyDescent="0.25">
      <c r="A29" s="36" t="s">
        <v>20</v>
      </c>
      <c r="B29" s="34">
        <v>2016</v>
      </c>
      <c r="C29" s="34">
        <v>3</v>
      </c>
      <c r="D29" s="35">
        <v>24201</v>
      </c>
      <c r="E29" s="34">
        <v>197374</v>
      </c>
      <c r="F29" s="35">
        <v>1.40205</v>
      </c>
      <c r="G29" s="34">
        <v>1.33399</v>
      </c>
      <c r="H29" s="34">
        <v>1.4735799999999999</v>
      </c>
      <c r="I29" s="34">
        <v>0.84840000000000004</v>
      </c>
      <c r="J29" s="34">
        <v>0.80720000000000003</v>
      </c>
      <c r="K29" s="34">
        <v>0.89170000000000005</v>
      </c>
      <c r="L29" s="34">
        <v>0</v>
      </c>
      <c r="M29" s="35">
        <v>1</v>
      </c>
      <c r="N29" s="40">
        <v>1.0085</v>
      </c>
      <c r="O29" s="40">
        <v>0.95709999999999995</v>
      </c>
      <c r="P29" s="40">
        <v>1.0627</v>
      </c>
      <c r="Q29" s="40">
        <v>0.75017199999999995</v>
      </c>
      <c r="R29" s="35"/>
      <c r="S29" s="26">
        <v>92</v>
      </c>
    </row>
    <row r="30" spans="1:19" x14ac:dyDescent="0.25">
      <c r="A30" s="36" t="s">
        <v>20</v>
      </c>
      <c r="B30" s="34">
        <v>2016</v>
      </c>
      <c r="C30" s="34">
        <v>4</v>
      </c>
      <c r="D30" s="35">
        <v>27759</v>
      </c>
      <c r="E30" s="34">
        <v>199399</v>
      </c>
      <c r="F30" s="35">
        <v>1.5763100000000001</v>
      </c>
      <c r="G30" s="34">
        <v>1.5004299999999999</v>
      </c>
      <c r="H30" s="34">
        <v>1.65602</v>
      </c>
      <c r="I30" s="34">
        <v>0.8478</v>
      </c>
      <c r="J30" s="34">
        <v>0.80700000000000005</v>
      </c>
      <c r="K30" s="34">
        <v>0.89059999999999995</v>
      </c>
      <c r="L30" s="34">
        <v>0</v>
      </c>
      <c r="M30" s="35">
        <v>1</v>
      </c>
      <c r="N30" s="40">
        <v>1.0175000000000001</v>
      </c>
      <c r="O30" s="40">
        <v>0.96619999999999995</v>
      </c>
      <c r="P30" s="40">
        <v>1.0716000000000001</v>
      </c>
      <c r="Q30" s="40">
        <v>0.51105400000000001</v>
      </c>
      <c r="R30" s="35"/>
      <c r="S30" s="26">
        <v>92</v>
      </c>
    </row>
    <row r="31" spans="1:19" x14ac:dyDescent="0.25">
      <c r="A31" s="36" t="s">
        <v>22</v>
      </c>
      <c r="B31" s="34">
        <v>2011</v>
      </c>
      <c r="C31" s="34">
        <v>1</v>
      </c>
      <c r="D31" s="35">
        <v>121133</v>
      </c>
      <c r="E31" s="34">
        <v>701999</v>
      </c>
      <c r="F31" s="35">
        <v>1.9120200000000001</v>
      </c>
      <c r="G31" s="34">
        <v>1.82321</v>
      </c>
      <c r="H31" s="34">
        <v>2.0051600000000001</v>
      </c>
      <c r="I31" s="34">
        <v>0.96699999999999997</v>
      </c>
      <c r="J31" s="34">
        <v>0.92210000000000003</v>
      </c>
      <c r="K31" s="34">
        <v>1.0141</v>
      </c>
      <c r="L31" s="34">
        <v>0.166799</v>
      </c>
      <c r="M31" s="35"/>
      <c r="N31" s="40" t="s">
        <v>32</v>
      </c>
      <c r="O31" s="40" t="s">
        <v>32</v>
      </c>
      <c r="P31" s="40" t="s">
        <v>32</v>
      </c>
      <c r="Q31" s="40" t="s">
        <v>32</v>
      </c>
      <c r="R31" s="35"/>
      <c r="S31" s="26">
        <v>90</v>
      </c>
    </row>
    <row r="32" spans="1:19" x14ac:dyDescent="0.25">
      <c r="A32" s="36" t="s">
        <v>22</v>
      </c>
      <c r="B32" s="34">
        <v>2011</v>
      </c>
      <c r="C32" s="34">
        <v>2</v>
      </c>
      <c r="D32" s="35">
        <v>109353</v>
      </c>
      <c r="E32" s="34">
        <v>707098</v>
      </c>
      <c r="F32" s="35">
        <v>1.7016899999999999</v>
      </c>
      <c r="G32" s="34">
        <v>1.62236</v>
      </c>
      <c r="H32" s="34">
        <v>1.78491</v>
      </c>
      <c r="I32" s="34">
        <v>0.95879999999999999</v>
      </c>
      <c r="J32" s="34">
        <v>0.91410000000000002</v>
      </c>
      <c r="K32" s="34">
        <v>1.0057</v>
      </c>
      <c r="L32" s="34">
        <v>8.4310999999999997E-2</v>
      </c>
      <c r="M32" s="35"/>
      <c r="N32" s="40" t="s">
        <v>32</v>
      </c>
      <c r="O32" s="40" t="s">
        <v>32</v>
      </c>
      <c r="P32" s="40" t="s">
        <v>32</v>
      </c>
      <c r="Q32" s="40" t="s">
        <v>32</v>
      </c>
      <c r="R32" s="35"/>
      <c r="S32" s="26">
        <v>91</v>
      </c>
    </row>
    <row r="33" spans="1:19" x14ac:dyDescent="0.25">
      <c r="A33" s="36" t="s">
        <v>22</v>
      </c>
      <c r="B33" s="34">
        <v>2011</v>
      </c>
      <c r="C33" s="34">
        <v>3</v>
      </c>
      <c r="D33" s="35">
        <v>100172</v>
      </c>
      <c r="E33" s="34">
        <v>706399</v>
      </c>
      <c r="F33" s="35">
        <v>1.5444899999999999</v>
      </c>
      <c r="G33" s="34">
        <v>1.4722500000000001</v>
      </c>
      <c r="H33" s="34">
        <v>1.6202799999999999</v>
      </c>
      <c r="I33" s="34">
        <v>0.95440000000000003</v>
      </c>
      <c r="J33" s="34">
        <v>0.90980000000000005</v>
      </c>
      <c r="K33" s="34">
        <v>1.0012000000000001</v>
      </c>
      <c r="L33" s="34">
        <v>5.6182999999999997E-2</v>
      </c>
      <c r="M33" s="35"/>
      <c r="N33" s="40" t="s">
        <v>32</v>
      </c>
      <c r="O33" s="40" t="s">
        <v>32</v>
      </c>
      <c r="P33" s="40" t="s">
        <v>32</v>
      </c>
      <c r="Q33" s="40" t="s">
        <v>32</v>
      </c>
      <c r="R33" s="35"/>
      <c r="S33" s="26">
        <v>92</v>
      </c>
    </row>
    <row r="34" spans="1:19" x14ac:dyDescent="0.25">
      <c r="A34" s="36" t="s">
        <v>22</v>
      </c>
      <c r="B34" s="34">
        <v>2011</v>
      </c>
      <c r="C34" s="34">
        <v>4</v>
      </c>
      <c r="D34" s="35">
        <v>116086</v>
      </c>
      <c r="E34" s="34">
        <v>713605</v>
      </c>
      <c r="F34" s="35">
        <v>1.7666200000000001</v>
      </c>
      <c r="G34" s="34">
        <v>1.6844300000000001</v>
      </c>
      <c r="H34" s="34">
        <v>1.8528199999999999</v>
      </c>
      <c r="I34" s="34">
        <v>0.96489999999999998</v>
      </c>
      <c r="J34" s="34">
        <v>0.92</v>
      </c>
      <c r="K34" s="34">
        <v>1.012</v>
      </c>
      <c r="L34" s="34">
        <v>0.14163799999999999</v>
      </c>
      <c r="M34" s="35"/>
      <c r="N34" s="40" t="s">
        <v>32</v>
      </c>
      <c r="O34" s="40" t="s">
        <v>32</v>
      </c>
      <c r="P34" s="40" t="s">
        <v>32</v>
      </c>
      <c r="Q34" s="40" t="s">
        <v>32</v>
      </c>
      <c r="R34" s="35"/>
      <c r="S34" s="26">
        <v>92</v>
      </c>
    </row>
    <row r="35" spans="1:19" x14ac:dyDescent="0.25">
      <c r="A35" s="36" t="s">
        <v>22</v>
      </c>
      <c r="B35" s="34">
        <v>2012</v>
      </c>
      <c r="C35" s="34">
        <v>1</v>
      </c>
      <c r="D35" s="35">
        <v>120247</v>
      </c>
      <c r="E35" s="34">
        <v>714395</v>
      </c>
      <c r="F35" s="35">
        <v>1.8498399999999999</v>
      </c>
      <c r="G35" s="34">
        <v>1.7637700000000001</v>
      </c>
      <c r="H35" s="34">
        <v>1.9401200000000001</v>
      </c>
      <c r="I35" s="34">
        <v>0.96489999999999998</v>
      </c>
      <c r="J35" s="34">
        <v>0.92</v>
      </c>
      <c r="K35" s="34">
        <v>1.012</v>
      </c>
      <c r="L35" s="34">
        <v>0.141649</v>
      </c>
      <c r="M35" s="35"/>
      <c r="N35" s="40" t="s">
        <v>32</v>
      </c>
      <c r="O35" s="40" t="s">
        <v>32</v>
      </c>
      <c r="P35" s="40" t="s">
        <v>32</v>
      </c>
      <c r="Q35" s="40" t="s">
        <v>32</v>
      </c>
      <c r="R35" s="35"/>
      <c r="S35" s="26">
        <v>91</v>
      </c>
    </row>
    <row r="36" spans="1:19" x14ac:dyDescent="0.25">
      <c r="A36" s="36" t="s">
        <v>22</v>
      </c>
      <c r="B36" s="34">
        <v>2012</v>
      </c>
      <c r="C36" s="34">
        <v>2</v>
      </c>
      <c r="D36" s="35">
        <v>111322</v>
      </c>
      <c r="E36" s="34">
        <v>720999</v>
      </c>
      <c r="F36" s="35">
        <v>1.7065600000000001</v>
      </c>
      <c r="G36" s="34">
        <v>1.6271</v>
      </c>
      <c r="H36" s="34">
        <v>1.7899099999999999</v>
      </c>
      <c r="I36" s="34">
        <v>0.95709999999999995</v>
      </c>
      <c r="J36" s="34">
        <v>0.91249999999999998</v>
      </c>
      <c r="K36" s="34">
        <v>1.0038</v>
      </c>
      <c r="L36" s="34">
        <v>7.1292999999999995E-2</v>
      </c>
      <c r="M36" s="35"/>
      <c r="N36" s="40" t="s">
        <v>32</v>
      </c>
      <c r="O36" s="40" t="s">
        <v>32</v>
      </c>
      <c r="P36" s="40" t="s">
        <v>32</v>
      </c>
      <c r="Q36" s="40" t="s">
        <v>32</v>
      </c>
      <c r="R36" s="35"/>
      <c r="S36" s="26">
        <v>91</v>
      </c>
    </row>
    <row r="37" spans="1:19" x14ac:dyDescent="0.25">
      <c r="A37" s="36" t="s">
        <v>22</v>
      </c>
      <c r="B37" s="34">
        <v>2012</v>
      </c>
      <c r="C37" s="34">
        <v>3</v>
      </c>
      <c r="D37" s="35">
        <v>102923</v>
      </c>
      <c r="E37" s="34">
        <v>719604</v>
      </c>
      <c r="F37" s="35">
        <v>1.5706800000000001</v>
      </c>
      <c r="G37" s="34">
        <v>1.4972799999999999</v>
      </c>
      <c r="H37" s="34">
        <v>1.64768</v>
      </c>
      <c r="I37" s="34">
        <v>0.93989999999999996</v>
      </c>
      <c r="J37" s="34">
        <v>0.89600000000000002</v>
      </c>
      <c r="K37" s="34">
        <v>0.98599999999999999</v>
      </c>
      <c r="L37" s="34">
        <v>1.1145E-2</v>
      </c>
      <c r="M37" s="35"/>
      <c r="N37" s="40" t="s">
        <v>32</v>
      </c>
      <c r="O37" s="40" t="s">
        <v>32</v>
      </c>
      <c r="P37" s="40" t="s">
        <v>32</v>
      </c>
      <c r="Q37" s="40" t="s">
        <v>32</v>
      </c>
      <c r="R37" s="35"/>
      <c r="S37" s="26">
        <v>92</v>
      </c>
    </row>
    <row r="38" spans="1:19" x14ac:dyDescent="0.25">
      <c r="A38" s="36" t="s">
        <v>22</v>
      </c>
      <c r="B38" s="34">
        <v>2012</v>
      </c>
      <c r="C38" s="34">
        <v>4</v>
      </c>
      <c r="D38" s="35">
        <v>125624</v>
      </c>
      <c r="E38" s="34">
        <v>727597</v>
      </c>
      <c r="F38" s="35">
        <v>1.8794500000000001</v>
      </c>
      <c r="G38" s="34">
        <v>1.7923500000000001</v>
      </c>
      <c r="H38" s="34">
        <v>1.9707699999999999</v>
      </c>
      <c r="I38" s="34">
        <v>0.96760000000000002</v>
      </c>
      <c r="J38" s="34">
        <v>0.92279999999999995</v>
      </c>
      <c r="K38" s="34">
        <v>1.0145999999999999</v>
      </c>
      <c r="L38" s="34">
        <v>0.173959</v>
      </c>
      <c r="M38" s="35"/>
      <c r="N38" s="40" t="s">
        <v>32</v>
      </c>
      <c r="O38" s="40" t="s">
        <v>32</v>
      </c>
      <c r="P38" s="40" t="s">
        <v>32</v>
      </c>
      <c r="Q38" s="40" t="s">
        <v>32</v>
      </c>
      <c r="R38" s="35"/>
      <c r="S38" s="26">
        <v>92</v>
      </c>
    </row>
    <row r="39" spans="1:19" x14ac:dyDescent="0.25">
      <c r="A39" s="36" t="s">
        <v>22</v>
      </c>
      <c r="B39" s="34">
        <v>2013</v>
      </c>
      <c r="C39" s="34">
        <v>1</v>
      </c>
      <c r="D39" s="35">
        <v>121255</v>
      </c>
      <c r="E39" s="34">
        <v>728380</v>
      </c>
      <c r="F39" s="35">
        <v>1.86005</v>
      </c>
      <c r="G39" s="34">
        <v>1.7735399999999999</v>
      </c>
      <c r="H39" s="34">
        <v>1.95078</v>
      </c>
      <c r="I39" s="34">
        <v>0.96619999999999995</v>
      </c>
      <c r="J39" s="34">
        <v>0.92130000000000001</v>
      </c>
      <c r="K39" s="34">
        <v>1.0134000000000001</v>
      </c>
      <c r="L39" s="34">
        <v>0.15745700000000001</v>
      </c>
      <c r="M39" s="35"/>
      <c r="N39" s="40" t="s">
        <v>32</v>
      </c>
      <c r="O39" s="40" t="s">
        <v>32</v>
      </c>
      <c r="P39" s="40" t="s">
        <v>32</v>
      </c>
      <c r="Q39" s="40" t="s">
        <v>32</v>
      </c>
      <c r="R39" s="35"/>
      <c r="S39" s="26">
        <v>90</v>
      </c>
    </row>
    <row r="40" spans="1:19" x14ac:dyDescent="0.25">
      <c r="A40" s="36" t="s">
        <v>22</v>
      </c>
      <c r="B40" s="34">
        <v>2013</v>
      </c>
      <c r="C40" s="34">
        <v>2</v>
      </c>
      <c r="D40" s="35">
        <v>113303</v>
      </c>
      <c r="E40" s="34">
        <v>733173</v>
      </c>
      <c r="F40" s="35">
        <v>1.7254</v>
      </c>
      <c r="G40" s="34">
        <v>1.6450899999999999</v>
      </c>
      <c r="H40" s="34">
        <v>1.8096300000000001</v>
      </c>
      <c r="I40" s="34">
        <v>0.96</v>
      </c>
      <c r="J40" s="34">
        <v>0.9153</v>
      </c>
      <c r="K40" s="34">
        <v>1.0068999999999999</v>
      </c>
      <c r="L40" s="34">
        <v>9.3371999999999997E-2</v>
      </c>
      <c r="M40" s="35"/>
      <c r="N40" s="40" t="s">
        <v>32</v>
      </c>
      <c r="O40" s="40" t="s">
        <v>32</v>
      </c>
      <c r="P40" s="40" t="s">
        <v>32</v>
      </c>
      <c r="Q40" s="40" t="s">
        <v>32</v>
      </c>
      <c r="R40" s="35"/>
      <c r="S40" s="26">
        <v>91</v>
      </c>
    </row>
    <row r="41" spans="1:19" x14ac:dyDescent="0.25">
      <c r="A41" s="36" t="s">
        <v>22</v>
      </c>
      <c r="B41" s="34">
        <v>2013</v>
      </c>
      <c r="C41" s="34">
        <v>3</v>
      </c>
      <c r="D41" s="35">
        <v>102553</v>
      </c>
      <c r="E41" s="34">
        <v>731719</v>
      </c>
      <c r="F41" s="35">
        <v>1.53942</v>
      </c>
      <c r="G41" s="34">
        <v>1.46759</v>
      </c>
      <c r="H41" s="34">
        <v>1.61477</v>
      </c>
      <c r="I41" s="34">
        <v>0.94489999999999996</v>
      </c>
      <c r="J41" s="34">
        <v>0.90080000000000005</v>
      </c>
      <c r="K41" s="34">
        <v>0.99109999999999998</v>
      </c>
      <c r="L41" s="34">
        <v>2.0034E-2</v>
      </c>
      <c r="M41" s="35"/>
      <c r="N41" s="40" t="s">
        <v>32</v>
      </c>
      <c r="O41" s="40" t="s">
        <v>32</v>
      </c>
      <c r="P41" s="40" t="s">
        <v>32</v>
      </c>
      <c r="Q41" s="40" t="s">
        <v>32</v>
      </c>
      <c r="R41" s="35"/>
      <c r="S41" s="26">
        <v>92</v>
      </c>
    </row>
    <row r="42" spans="1:19" x14ac:dyDescent="0.25">
      <c r="A42" s="36" t="s">
        <v>22</v>
      </c>
      <c r="B42" s="34">
        <v>2013</v>
      </c>
      <c r="C42" s="34">
        <v>4</v>
      </c>
      <c r="D42" s="35">
        <v>115922</v>
      </c>
      <c r="E42" s="34">
        <v>739214</v>
      </c>
      <c r="F42" s="35">
        <v>1.7029399999999999</v>
      </c>
      <c r="G42" s="34">
        <v>1.6238699999999999</v>
      </c>
      <c r="H42" s="34">
        <v>1.7858499999999999</v>
      </c>
      <c r="I42" s="34">
        <v>0.96250000000000002</v>
      </c>
      <c r="J42" s="34">
        <v>0.91779999999999995</v>
      </c>
      <c r="K42" s="34">
        <v>1.0094000000000001</v>
      </c>
      <c r="L42" s="34">
        <v>0.115102</v>
      </c>
      <c r="M42" s="35"/>
      <c r="N42" s="40" t="s">
        <v>32</v>
      </c>
      <c r="O42" s="40" t="s">
        <v>32</v>
      </c>
      <c r="P42" s="40" t="s">
        <v>32</v>
      </c>
      <c r="Q42" s="40" t="s">
        <v>32</v>
      </c>
      <c r="R42" s="35"/>
      <c r="S42" s="26">
        <v>92</v>
      </c>
    </row>
    <row r="43" spans="1:19" x14ac:dyDescent="0.25">
      <c r="A43" s="36" t="s">
        <v>22</v>
      </c>
      <c r="B43" s="34">
        <v>2014</v>
      </c>
      <c r="C43" s="34">
        <v>1</v>
      </c>
      <c r="D43" s="35">
        <v>117760</v>
      </c>
      <c r="E43" s="34">
        <v>738666</v>
      </c>
      <c r="F43" s="35">
        <v>1.76553</v>
      </c>
      <c r="G43" s="34">
        <v>1.6835899999999999</v>
      </c>
      <c r="H43" s="34">
        <v>1.8514600000000001</v>
      </c>
      <c r="I43" s="34">
        <v>0.95989999999999998</v>
      </c>
      <c r="J43" s="34">
        <v>0.9153</v>
      </c>
      <c r="K43" s="34">
        <v>1.0065999999999999</v>
      </c>
      <c r="L43" s="34">
        <v>9.1180999999999998E-2</v>
      </c>
      <c r="M43" s="35"/>
      <c r="N43" s="40" t="s">
        <v>32</v>
      </c>
      <c r="O43" s="40" t="s">
        <v>32</v>
      </c>
      <c r="P43" s="40" t="s">
        <v>32</v>
      </c>
      <c r="Q43" s="40" t="s">
        <v>32</v>
      </c>
      <c r="R43" s="35"/>
      <c r="S43" s="26">
        <v>90</v>
      </c>
    </row>
    <row r="44" spans="1:19" x14ac:dyDescent="0.25">
      <c r="A44" s="36" t="s">
        <v>22</v>
      </c>
      <c r="B44" s="34">
        <v>2014</v>
      </c>
      <c r="C44" s="34">
        <v>2</v>
      </c>
      <c r="D44" s="35">
        <v>112330</v>
      </c>
      <c r="E44" s="34">
        <v>743786</v>
      </c>
      <c r="F44" s="35">
        <v>1.6679600000000001</v>
      </c>
      <c r="G44" s="34">
        <v>1.5905</v>
      </c>
      <c r="H44" s="34">
        <v>1.74918</v>
      </c>
      <c r="I44" s="34">
        <v>0.96630000000000005</v>
      </c>
      <c r="J44" s="34">
        <v>0.92149999999999999</v>
      </c>
      <c r="K44" s="34">
        <v>1.0134000000000001</v>
      </c>
      <c r="L44" s="34">
        <v>0.158135</v>
      </c>
      <c r="M44" s="35"/>
      <c r="N44" s="40" t="s">
        <v>32</v>
      </c>
      <c r="O44" s="40" t="s">
        <v>32</v>
      </c>
      <c r="P44" s="40" t="s">
        <v>32</v>
      </c>
      <c r="Q44" s="40" t="s">
        <v>32</v>
      </c>
      <c r="R44" s="35"/>
      <c r="S44" s="26">
        <v>91</v>
      </c>
    </row>
    <row r="45" spans="1:19" x14ac:dyDescent="0.25">
      <c r="A45" s="36" t="s">
        <v>22</v>
      </c>
      <c r="B45" s="34">
        <v>2014</v>
      </c>
      <c r="C45" s="34">
        <v>3</v>
      </c>
      <c r="D45" s="35">
        <v>113263</v>
      </c>
      <c r="E45" s="34">
        <v>743093</v>
      </c>
      <c r="F45" s="35">
        <v>1.6706300000000001</v>
      </c>
      <c r="G45" s="34">
        <v>1.59284</v>
      </c>
      <c r="H45" s="34">
        <v>1.7522200000000001</v>
      </c>
      <c r="I45" s="34">
        <v>0.97150000000000003</v>
      </c>
      <c r="J45" s="34">
        <v>0.92630000000000001</v>
      </c>
      <c r="K45" s="34">
        <v>1.0189999999999999</v>
      </c>
      <c r="L45" s="34">
        <v>0.23546800000000001</v>
      </c>
      <c r="M45" s="35"/>
      <c r="N45" s="40" t="s">
        <v>32</v>
      </c>
      <c r="O45" s="40" t="s">
        <v>32</v>
      </c>
      <c r="P45" s="40" t="s">
        <v>32</v>
      </c>
      <c r="Q45" s="40" t="s">
        <v>32</v>
      </c>
      <c r="R45" s="35"/>
      <c r="S45" s="26">
        <v>92</v>
      </c>
    </row>
    <row r="46" spans="1:19" x14ac:dyDescent="0.25">
      <c r="A46" s="36" t="s">
        <v>22</v>
      </c>
      <c r="B46" s="34">
        <v>2014</v>
      </c>
      <c r="C46" s="34">
        <v>4</v>
      </c>
      <c r="D46" s="35">
        <v>127990</v>
      </c>
      <c r="E46" s="34">
        <v>751353</v>
      </c>
      <c r="F46" s="35">
        <v>1.87015</v>
      </c>
      <c r="G46" s="34">
        <v>1.78356</v>
      </c>
      <c r="H46" s="34">
        <v>1.9609399999999999</v>
      </c>
      <c r="I46" s="34">
        <v>0.98799999999999999</v>
      </c>
      <c r="J46" s="34">
        <v>0.94230000000000003</v>
      </c>
      <c r="K46" s="34">
        <v>1.036</v>
      </c>
      <c r="L46" s="34">
        <v>0.61905399999999999</v>
      </c>
      <c r="M46" s="35"/>
      <c r="N46" s="40" t="s">
        <v>32</v>
      </c>
      <c r="O46" s="40" t="s">
        <v>32</v>
      </c>
      <c r="P46" s="40" t="s">
        <v>32</v>
      </c>
      <c r="Q46" s="40" t="s">
        <v>32</v>
      </c>
      <c r="R46" s="35"/>
      <c r="S46" s="26">
        <v>92</v>
      </c>
    </row>
    <row r="47" spans="1:19" x14ac:dyDescent="0.25">
      <c r="A47" s="36" t="s">
        <v>22</v>
      </c>
      <c r="B47" s="34">
        <v>2015</v>
      </c>
      <c r="C47" s="34">
        <v>1</v>
      </c>
      <c r="D47" s="35">
        <v>132140</v>
      </c>
      <c r="E47" s="34">
        <v>750025</v>
      </c>
      <c r="F47" s="35">
        <v>1.9741899999999999</v>
      </c>
      <c r="G47" s="34">
        <v>1.88283</v>
      </c>
      <c r="H47" s="34">
        <v>2.0699800000000002</v>
      </c>
      <c r="I47" s="34">
        <v>0.96179999999999999</v>
      </c>
      <c r="J47" s="34">
        <v>0.9173</v>
      </c>
      <c r="K47" s="34">
        <v>1.0084</v>
      </c>
      <c r="L47" s="34">
        <v>0.106794</v>
      </c>
      <c r="M47" s="35"/>
      <c r="N47" s="40" t="s">
        <v>32</v>
      </c>
      <c r="O47" s="40" t="s">
        <v>32</v>
      </c>
      <c r="P47" s="40" t="s">
        <v>32</v>
      </c>
      <c r="Q47" s="40" t="s">
        <v>32</v>
      </c>
      <c r="R47" s="35"/>
      <c r="S47" s="26">
        <v>90</v>
      </c>
    </row>
    <row r="48" spans="1:19" x14ac:dyDescent="0.25">
      <c r="A48" s="36" t="s">
        <v>22</v>
      </c>
      <c r="B48" s="34">
        <v>2015</v>
      </c>
      <c r="C48" s="34">
        <v>2</v>
      </c>
      <c r="D48" s="35">
        <v>117590</v>
      </c>
      <c r="E48" s="34">
        <v>754445</v>
      </c>
      <c r="F48" s="35">
        <v>1.7294099999999999</v>
      </c>
      <c r="G48" s="34">
        <v>1.6491899999999999</v>
      </c>
      <c r="H48" s="34">
        <v>1.8135399999999999</v>
      </c>
      <c r="I48" s="34">
        <v>0.95599999999999996</v>
      </c>
      <c r="J48" s="34">
        <v>0.91159999999999997</v>
      </c>
      <c r="K48" s="34">
        <v>1.0024999999999999</v>
      </c>
      <c r="L48" s="34">
        <v>6.3184000000000004E-2</v>
      </c>
      <c r="M48" s="35"/>
      <c r="N48" s="40" t="s">
        <v>32</v>
      </c>
      <c r="O48" s="40" t="s">
        <v>32</v>
      </c>
      <c r="P48" s="40" t="s">
        <v>32</v>
      </c>
      <c r="Q48" s="40" t="s">
        <v>32</v>
      </c>
      <c r="R48" s="35"/>
      <c r="S48" s="26">
        <v>91</v>
      </c>
    </row>
    <row r="49" spans="1:19" x14ac:dyDescent="0.25">
      <c r="A49" s="36" t="s">
        <v>22</v>
      </c>
      <c r="B49" s="34">
        <v>2015</v>
      </c>
      <c r="C49" s="34">
        <v>3</v>
      </c>
      <c r="D49" s="35">
        <v>109202</v>
      </c>
      <c r="E49" s="34">
        <v>751886</v>
      </c>
      <c r="F49" s="35">
        <v>1.59213</v>
      </c>
      <c r="G49" s="34">
        <v>1.5181</v>
      </c>
      <c r="H49" s="34">
        <v>1.66977</v>
      </c>
      <c r="I49" s="34">
        <v>0.96089999999999998</v>
      </c>
      <c r="J49" s="34">
        <v>0.9163</v>
      </c>
      <c r="K49" s="34">
        <v>1.0078</v>
      </c>
      <c r="L49" s="34">
        <v>0.10098500000000001</v>
      </c>
      <c r="M49" s="35"/>
      <c r="N49" s="40" t="s">
        <v>32</v>
      </c>
      <c r="O49" s="40" t="s">
        <v>32</v>
      </c>
      <c r="P49" s="40" t="s">
        <v>32</v>
      </c>
      <c r="Q49" s="40" t="s">
        <v>32</v>
      </c>
      <c r="R49" s="35"/>
      <c r="S49" s="26">
        <v>92</v>
      </c>
    </row>
    <row r="50" spans="1:19" x14ac:dyDescent="0.25">
      <c r="A50" s="36" t="s">
        <v>22</v>
      </c>
      <c r="B50" s="34">
        <v>2015</v>
      </c>
      <c r="C50" s="34">
        <v>4</v>
      </c>
      <c r="D50" s="35">
        <v>119423</v>
      </c>
      <c r="E50" s="34">
        <v>759006</v>
      </c>
      <c r="F50" s="35">
        <v>1.7159800000000001</v>
      </c>
      <c r="G50" s="34">
        <v>1.6364799999999999</v>
      </c>
      <c r="H50" s="34">
        <v>1.79935</v>
      </c>
      <c r="I50" s="34">
        <v>0.96950000000000003</v>
      </c>
      <c r="J50" s="34">
        <v>0.92459999999999998</v>
      </c>
      <c r="K50" s="34">
        <v>1.0165999999999999</v>
      </c>
      <c r="L50" s="34">
        <v>0.20044100000000001</v>
      </c>
      <c r="M50" s="35"/>
      <c r="N50" s="40" t="s">
        <v>32</v>
      </c>
      <c r="O50" s="40" t="s">
        <v>32</v>
      </c>
      <c r="P50" s="40" t="s">
        <v>32</v>
      </c>
      <c r="Q50" s="40" t="s">
        <v>32</v>
      </c>
      <c r="R50" s="35"/>
      <c r="S50" s="26">
        <v>92</v>
      </c>
    </row>
    <row r="51" spans="1:19" x14ac:dyDescent="0.25">
      <c r="A51" s="36" t="s">
        <v>22</v>
      </c>
      <c r="B51" s="34">
        <v>2016</v>
      </c>
      <c r="C51" s="34">
        <v>1</v>
      </c>
      <c r="D51" s="35">
        <v>134583</v>
      </c>
      <c r="E51" s="34">
        <v>759178</v>
      </c>
      <c r="F51" s="35">
        <v>1.9420999999999999</v>
      </c>
      <c r="G51" s="34">
        <v>1.85242</v>
      </c>
      <c r="H51" s="34">
        <v>2.0361099999999999</v>
      </c>
      <c r="I51" s="34">
        <v>0.97160000000000002</v>
      </c>
      <c r="J51" s="34">
        <v>0.92669999999999997</v>
      </c>
      <c r="K51" s="34">
        <v>1.0185999999999999</v>
      </c>
      <c r="L51" s="34">
        <v>0.231576</v>
      </c>
      <c r="M51" s="35"/>
      <c r="N51" s="40">
        <v>1.0157</v>
      </c>
      <c r="O51" s="40">
        <v>0.96840000000000004</v>
      </c>
      <c r="P51" s="40">
        <v>1.0653999999999999</v>
      </c>
      <c r="Q51" s="40">
        <v>0.52147600000000005</v>
      </c>
      <c r="R51" s="35"/>
      <c r="S51" s="26">
        <v>91</v>
      </c>
    </row>
    <row r="52" spans="1:19" x14ac:dyDescent="0.25">
      <c r="A52" s="36" t="s">
        <v>22</v>
      </c>
      <c r="B52" s="34">
        <v>2016</v>
      </c>
      <c r="C52" s="34">
        <v>2</v>
      </c>
      <c r="D52" s="35">
        <v>116656</v>
      </c>
      <c r="E52" s="34">
        <v>765235</v>
      </c>
      <c r="F52" s="35">
        <v>1.69472</v>
      </c>
      <c r="G52" s="34">
        <v>1.6162000000000001</v>
      </c>
      <c r="H52" s="34">
        <v>1.7770600000000001</v>
      </c>
      <c r="I52" s="34">
        <v>0.95679999999999998</v>
      </c>
      <c r="J52" s="34">
        <v>0.91239999999999999</v>
      </c>
      <c r="K52" s="34">
        <v>1.0032000000000001</v>
      </c>
      <c r="L52" s="34">
        <v>6.7812999999999998E-2</v>
      </c>
      <c r="M52" s="35"/>
      <c r="N52" s="40">
        <v>0.99590000000000001</v>
      </c>
      <c r="O52" s="40">
        <v>0.94930000000000003</v>
      </c>
      <c r="P52" s="40">
        <v>1.0448</v>
      </c>
      <c r="Q52" s="40">
        <v>0.86663100000000004</v>
      </c>
      <c r="R52" s="35"/>
      <c r="S52" s="26">
        <v>91</v>
      </c>
    </row>
    <row r="53" spans="1:19" x14ac:dyDescent="0.25">
      <c r="A53" s="36" t="s">
        <v>22</v>
      </c>
      <c r="B53" s="34">
        <v>2016</v>
      </c>
      <c r="C53" s="34">
        <v>3</v>
      </c>
      <c r="D53" s="35">
        <v>110756</v>
      </c>
      <c r="E53" s="34">
        <v>764390</v>
      </c>
      <c r="F53" s="35">
        <v>1.5881400000000001</v>
      </c>
      <c r="G53" s="34">
        <v>1.5143200000000001</v>
      </c>
      <c r="H53" s="34">
        <v>1.6655500000000001</v>
      </c>
      <c r="I53" s="34">
        <v>0.96099999999999997</v>
      </c>
      <c r="J53" s="34">
        <v>0.9163</v>
      </c>
      <c r="K53" s="34">
        <v>1.0078</v>
      </c>
      <c r="L53" s="34">
        <v>0.101212</v>
      </c>
      <c r="M53" s="35"/>
      <c r="N53" s="40">
        <v>1.0283</v>
      </c>
      <c r="O53" s="40">
        <v>0.98</v>
      </c>
      <c r="P53" s="40">
        <v>1.0789</v>
      </c>
      <c r="Q53" s="40">
        <v>0.25605600000000001</v>
      </c>
      <c r="R53" s="35"/>
      <c r="S53" s="26">
        <v>92</v>
      </c>
    </row>
    <row r="54" spans="1:19" x14ac:dyDescent="0.25">
      <c r="A54" s="36" t="s">
        <v>22</v>
      </c>
      <c r="B54" s="34">
        <v>2016</v>
      </c>
      <c r="C54" s="34">
        <v>4</v>
      </c>
      <c r="D54" s="35">
        <v>130513</v>
      </c>
      <c r="E54" s="34">
        <v>772939</v>
      </c>
      <c r="F54" s="35">
        <v>1.8343100000000001</v>
      </c>
      <c r="G54" s="34">
        <v>1.7495799999999999</v>
      </c>
      <c r="H54" s="34">
        <v>1.9231499999999999</v>
      </c>
      <c r="I54" s="34">
        <v>0.98650000000000004</v>
      </c>
      <c r="J54" s="34">
        <v>0.94089999999999996</v>
      </c>
      <c r="K54" s="34">
        <v>1.0343</v>
      </c>
      <c r="L54" s="34">
        <v>0.57379199999999997</v>
      </c>
      <c r="M54" s="35"/>
      <c r="N54" s="40">
        <v>1.0383</v>
      </c>
      <c r="O54" s="40">
        <v>0.9899</v>
      </c>
      <c r="P54" s="40">
        <v>1.0891</v>
      </c>
      <c r="Q54" s="40">
        <v>0.122902</v>
      </c>
      <c r="R54" s="35"/>
      <c r="S54" s="26">
        <v>92</v>
      </c>
    </row>
    <row r="55" spans="1:19" x14ac:dyDescent="0.25">
      <c r="A55" s="36" t="s">
        <v>21</v>
      </c>
      <c r="B55" s="34">
        <v>2011</v>
      </c>
      <c r="C55" s="34">
        <v>1</v>
      </c>
      <c r="D55" s="35">
        <v>39147</v>
      </c>
      <c r="E55" s="34">
        <v>163146</v>
      </c>
      <c r="F55" s="35">
        <v>2.6333700000000002</v>
      </c>
      <c r="G55" s="34">
        <v>2.5086300000000001</v>
      </c>
      <c r="H55" s="34">
        <v>2.76431</v>
      </c>
      <c r="I55" s="34">
        <v>1.3318000000000001</v>
      </c>
      <c r="J55" s="34">
        <v>1.2686999999999999</v>
      </c>
      <c r="K55" s="34">
        <v>1.3980999999999999</v>
      </c>
      <c r="L55" s="34">
        <v>0</v>
      </c>
      <c r="M55" s="35">
        <v>1</v>
      </c>
      <c r="N55" s="40" t="s">
        <v>32</v>
      </c>
      <c r="O55" s="40" t="s">
        <v>32</v>
      </c>
      <c r="P55" s="40" t="s">
        <v>32</v>
      </c>
      <c r="Q55" s="40" t="s">
        <v>32</v>
      </c>
      <c r="R55" s="35"/>
      <c r="S55" s="26">
        <v>90</v>
      </c>
    </row>
    <row r="56" spans="1:19" x14ac:dyDescent="0.25">
      <c r="A56" s="36" t="s">
        <v>21</v>
      </c>
      <c r="B56" s="34">
        <v>2011</v>
      </c>
      <c r="C56" s="34">
        <v>2</v>
      </c>
      <c r="D56" s="35">
        <v>34295</v>
      </c>
      <c r="E56" s="34">
        <v>164088</v>
      </c>
      <c r="F56" s="35">
        <v>2.2795999999999998</v>
      </c>
      <c r="G56" s="34">
        <v>2.1709900000000002</v>
      </c>
      <c r="H56" s="34">
        <v>2.39364</v>
      </c>
      <c r="I56" s="34">
        <v>1.2844</v>
      </c>
      <c r="J56" s="34">
        <v>1.2233000000000001</v>
      </c>
      <c r="K56" s="34">
        <v>1.3487</v>
      </c>
      <c r="L56" s="34">
        <v>0</v>
      </c>
      <c r="M56" s="35">
        <v>1</v>
      </c>
      <c r="N56" s="40" t="s">
        <v>32</v>
      </c>
      <c r="O56" s="40" t="s">
        <v>32</v>
      </c>
      <c r="P56" s="40" t="s">
        <v>32</v>
      </c>
      <c r="Q56" s="40" t="s">
        <v>32</v>
      </c>
      <c r="R56" s="35"/>
      <c r="S56" s="26">
        <v>91</v>
      </c>
    </row>
    <row r="57" spans="1:19" x14ac:dyDescent="0.25">
      <c r="A57" s="36" t="s">
        <v>21</v>
      </c>
      <c r="B57" s="34">
        <v>2011</v>
      </c>
      <c r="C57" s="34">
        <v>3</v>
      </c>
      <c r="D57" s="35">
        <v>30779</v>
      </c>
      <c r="E57" s="34">
        <v>163340</v>
      </c>
      <c r="F57" s="35">
        <v>2.04495</v>
      </c>
      <c r="G57" s="34">
        <v>1.94696</v>
      </c>
      <c r="H57" s="34">
        <v>2.1478799999999998</v>
      </c>
      <c r="I57" s="34">
        <v>1.2637</v>
      </c>
      <c r="J57" s="34">
        <v>1.2031000000000001</v>
      </c>
      <c r="K57" s="34">
        <v>1.3272999999999999</v>
      </c>
      <c r="L57" s="34">
        <v>0</v>
      </c>
      <c r="M57" s="35">
        <v>1</v>
      </c>
      <c r="N57" s="40" t="s">
        <v>32</v>
      </c>
      <c r="O57" s="40" t="s">
        <v>32</v>
      </c>
      <c r="P57" s="40" t="s">
        <v>32</v>
      </c>
      <c r="Q57" s="40" t="s">
        <v>32</v>
      </c>
      <c r="R57" s="35"/>
      <c r="S57" s="26">
        <v>92</v>
      </c>
    </row>
    <row r="58" spans="1:19" x14ac:dyDescent="0.25">
      <c r="A58" s="36" t="s">
        <v>21</v>
      </c>
      <c r="B58" s="34">
        <v>2011</v>
      </c>
      <c r="C58" s="34">
        <v>4</v>
      </c>
      <c r="D58" s="35">
        <v>37001</v>
      </c>
      <c r="E58" s="34">
        <v>164610</v>
      </c>
      <c r="F58" s="35">
        <v>2.4141699999999999</v>
      </c>
      <c r="G58" s="34">
        <v>2.2995000000000001</v>
      </c>
      <c r="H58" s="34">
        <v>2.5345599999999999</v>
      </c>
      <c r="I58" s="34">
        <v>1.3186</v>
      </c>
      <c r="J58" s="34">
        <v>1.256</v>
      </c>
      <c r="K58" s="34">
        <v>1.3843000000000001</v>
      </c>
      <c r="L58" s="34">
        <v>0</v>
      </c>
      <c r="M58" s="35">
        <v>1</v>
      </c>
      <c r="N58" s="40" t="s">
        <v>32</v>
      </c>
      <c r="O58" s="40" t="s">
        <v>32</v>
      </c>
      <c r="P58" s="40" t="s">
        <v>32</v>
      </c>
      <c r="Q58" s="40" t="s">
        <v>32</v>
      </c>
      <c r="R58" s="35"/>
      <c r="S58" s="26">
        <v>92</v>
      </c>
    </row>
    <row r="59" spans="1:19" x14ac:dyDescent="0.25">
      <c r="A59" s="36" t="s">
        <v>21</v>
      </c>
      <c r="B59" s="34">
        <v>2012</v>
      </c>
      <c r="C59" s="34">
        <v>1</v>
      </c>
      <c r="D59" s="35">
        <v>37482</v>
      </c>
      <c r="E59" s="34">
        <v>164386</v>
      </c>
      <c r="F59" s="35">
        <v>2.4715699999999998</v>
      </c>
      <c r="G59" s="34">
        <v>2.35412</v>
      </c>
      <c r="H59" s="34">
        <v>2.5948799999999999</v>
      </c>
      <c r="I59" s="34">
        <v>1.2891999999999999</v>
      </c>
      <c r="J59" s="34">
        <v>1.2279</v>
      </c>
      <c r="K59" s="34">
        <v>1.3534999999999999</v>
      </c>
      <c r="L59" s="34">
        <v>0</v>
      </c>
      <c r="M59" s="35">
        <v>1</v>
      </c>
      <c r="N59" s="40" t="s">
        <v>32</v>
      </c>
      <c r="O59" s="40" t="s">
        <v>32</v>
      </c>
      <c r="P59" s="40" t="s">
        <v>32</v>
      </c>
      <c r="Q59" s="40" t="s">
        <v>32</v>
      </c>
      <c r="R59" s="35"/>
      <c r="S59" s="26">
        <v>91</v>
      </c>
    </row>
    <row r="60" spans="1:19" x14ac:dyDescent="0.25">
      <c r="A60" s="36" t="s">
        <v>21</v>
      </c>
      <c r="B60" s="34">
        <v>2012</v>
      </c>
      <c r="C60" s="34">
        <v>2</v>
      </c>
      <c r="D60" s="35">
        <v>35023</v>
      </c>
      <c r="E60" s="34">
        <v>165686</v>
      </c>
      <c r="F60" s="35">
        <v>2.3169499999999998</v>
      </c>
      <c r="G60" s="34">
        <v>2.2065999999999999</v>
      </c>
      <c r="H60" s="34">
        <v>2.4328099999999999</v>
      </c>
      <c r="I60" s="34">
        <v>1.2994000000000001</v>
      </c>
      <c r="J60" s="34">
        <v>1.2375</v>
      </c>
      <c r="K60" s="34">
        <v>1.3644000000000001</v>
      </c>
      <c r="L60" s="34">
        <v>0</v>
      </c>
      <c r="M60" s="35">
        <v>1</v>
      </c>
      <c r="N60" s="40" t="s">
        <v>32</v>
      </c>
      <c r="O60" s="40" t="s">
        <v>32</v>
      </c>
      <c r="P60" s="40" t="s">
        <v>32</v>
      </c>
      <c r="Q60" s="40" t="s">
        <v>32</v>
      </c>
      <c r="R60" s="35"/>
      <c r="S60" s="26">
        <v>91</v>
      </c>
    </row>
    <row r="61" spans="1:19" x14ac:dyDescent="0.25">
      <c r="A61" s="36" t="s">
        <v>21</v>
      </c>
      <c r="B61" s="34">
        <v>2012</v>
      </c>
      <c r="C61" s="34">
        <v>3</v>
      </c>
      <c r="D61" s="35">
        <v>32271</v>
      </c>
      <c r="E61" s="34">
        <v>164889</v>
      </c>
      <c r="F61" s="35">
        <v>2.1262799999999999</v>
      </c>
      <c r="G61" s="34">
        <v>2.0245899999999999</v>
      </c>
      <c r="H61" s="34">
        <v>2.2330899999999998</v>
      </c>
      <c r="I61" s="34">
        <v>1.2724</v>
      </c>
      <c r="J61" s="34">
        <v>1.2115</v>
      </c>
      <c r="K61" s="34">
        <v>1.3363</v>
      </c>
      <c r="L61" s="34">
        <v>0</v>
      </c>
      <c r="M61" s="35">
        <v>1</v>
      </c>
      <c r="N61" s="40" t="s">
        <v>32</v>
      </c>
      <c r="O61" s="40" t="s">
        <v>32</v>
      </c>
      <c r="P61" s="40" t="s">
        <v>32</v>
      </c>
      <c r="Q61" s="40" t="s">
        <v>32</v>
      </c>
      <c r="R61" s="35"/>
      <c r="S61" s="26">
        <v>92</v>
      </c>
    </row>
    <row r="62" spans="1:19" x14ac:dyDescent="0.25">
      <c r="A62" s="36" t="s">
        <v>21</v>
      </c>
      <c r="B62" s="34">
        <v>2012</v>
      </c>
      <c r="C62" s="34">
        <v>4</v>
      </c>
      <c r="D62" s="35">
        <v>39750</v>
      </c>
      <c r="E62" s="34">
        <v>166534</v>
      </c>
      <c r="F62" s="35">
        <v>2.58005</v>
      </c>
      <c r="G62" s="34">
        <v>2.4579200000000001</v>
      </c>
      <c r="H62" s="34">
        <v>2.70824</v>
      </c>
      <c r="I62" s="34">
        <v>1.3283</v>
      </c>
      <c r="J62" s="34">
        <v>1.2654000000000001</v>
      </c>
      <c r="K62" s="34">
        <v>1.3943000000000001</v>
      </c>
      <c r="L62" s="34">
        <v>0</v>
      </c>
      <c r="M62" s="35">
        <v>1</v>
      </c>
      <c r="N62" s="40" t="s">
        <v>32</v>
      </c>
      <c r="O62" s="40" t="s">
        <v>32</v>
      </c>
      <c r="P62" s="40" t="s">
        <v>32</v>
      </c>
      <c r="Q62" s="40" t="s">
        <v>32</v>
      </c>
      <c r="R62" s="35"/>
      <c r="S62" s="26">
        <v>92</v>
      </c>
    </row>
    <row r="63" spans="1:19" x14ac:dyDescent="0.25">
      <c r="A63" s="36" t="s">
        <v>21</v>
      </c>
      <c r="B63" s="34">
        <v>2013</v>
      </c>
      <c r="C63" s="34">
        <v>1</v>
      </c>
      <c r="D63" s="35">
        <v>36986</v>
      </c>
      <c r="E63" s="34">
        <v>166476</v>
      </c>
      <c r="F63" s="35">
        <v>2.4543599999999999</v>
      </c>
      <c r="G63" s="34">
        <v>2.3376999999999999</v>
      </c>
      <c r="H63" s="34">
        <v>2.5768399999999998</v>
      </c>
      <c r="I63" s="34">
        <v>1.2749999999999999</v>
      </c>
      <c r="J63" s="34">
        <v>1.2143999999999999</v>
      </c>
      <c r="K63" s="34">
        <v>1.3386</v>
      </c>
      <c r="L63" s="34">
        <v>0</v>
      </c>
      <c r="M63" s="35">
        <v>1</v>
      </c>
      <c r="N63" s="40" t="s">
        <v>32</v>
      </c>
      <c r="O63" s="40" t="s">
        <v>32</v>
      </c>
      <c r="P63" s="40" t="s">
        <v>32</v>
      </c>
      <c r="Q63" s="40" t="s">
        <v>32</v>
      </c>
      <c r="R63" s="35"/>
      <c r="S63" s="26">
        <v>90</v>
      </c>
    </row>
    <row r="64" spans="1:19" x14ac:dyDescent="0.25">
      <c r="A64" s="36" t="s">
        <v>21</v>
      </c>
      <c r="B64" s="34">
        <v>2013</v>
      </c>
      <c r="C64" s="34">
        <v>2</v>
      </c>
      <c r="D64" s="35">
        <v>35518</v>
      </c>
      <c r="E64" s="34">
        <v>167727</v>
      </c>
      <c r="F64" s="35">
        <v>2.32091</v>
      </c>
      <c r="G64" s="34">
        <v>2.2104400000000002</v>
      </c>
      <c r="H64" s="34">
        <v>2.4369000000000001</v>
      </c>
      <c r="I64" s="34">
        <v>1.2914000000000001</v>
      </c>
      <c r="J64" s="34">
        <v>1.2299</v>
      </c>
      <c r="K64" s="34">
        <v>1.3559000000000001</v>
      </c>
      <c r="L64" s="34">
        <v>0</v>
      </c>
      <c r="M64" s="35">
        <v>1</v>
      </c>
      <c r="N64" s="40" t="s">
        <v>32</v>
      </c>
      <c r="O64" s="40" t="s">
        <v>32</v>
      </c>
      <c r="P64" s="40" t="s">
        <v>32</v>
      </c>
      <c r="Q64" s="40" t="s">
        <v>32</v>
      </c>
      <c r="R64" s="35"/>
      <c r="S64" s="26">
        <v>91</v>
      </c>
    </row>
    <row r="65" spans="1:19" x14ac:dyDescent="0.25">
      <c r="A65" s="36" t="s">
        <v>21</v>
      </c>
      <c r="B65" s="34">
        <v>2013</v>
      </c>
      <c r="C65" s="34">
        <v>3</v>
      </c>
      <c r="D65" s="35">
        <v>31599</v>
      </c>
      <c r="E65" s="34">
        <v>166643</v>
      </c>
      <c r="F65" s="35">
        <v>2.0662600000000002</v>
      </c>
      <c r="G65" s="34">
        <v>1.96743</v>
      </c>
      <c r="H65" s="34">
        <v>2.1700599999999999</v>
      </c>
      <c r="I65" s="34">
        <v>1.2682</v>
      </c>
      <c r="J65" s="34">
        <v>1.2076</v>
      </c>
      <c r="K65" s="34">
        <v>1.3320000000000001</v>
      </c>
      <c r="L65" s="34">
        <v>0</v>
      </c>
      <c r="M65" s="35">
        <v>1</v>
      </c>
      <c r="N65" s="40" t="s">
        <v>32</v>
      </c>
      <c r="O65" s="40" t="s">
        <v>32</v>
      </c>
      <c r="P65" s="40" t="s">
        <v>32</v>
      </c>
      <c r="Q65" s="40" t="s">
        <v>32</v>
      </c>
      <c r="R65" s="35"/>
      <c r="S65" s="26">
        <v>92</v>
      </c>
    </row>
    <row r="66" spans="1:19" x14ac:dyDescent="0.25">
      <c r="A66" s="36" t="s">
        <v>21</v>
      </c>
      <c r="B66" s="34">
        <v>2013</v>
      </c>
      <c r="C66" s="34">
        <v>4</v>
      </c>
      <c r="D66" s="35">
        <v>35154</v>
      </c>
      <c r="E66" s="34">
        <v>167981</v>
      </c>
      <c r="F66" s="35">
        <v>2.2550300000000001</v>
      </c>
      <c r="G66" s="34">
        <v>2.1478600000000001</v>
      </c>
      <c r="H66" s="34">
        <v>2.3675600000000001</v>
      </c>
      <c r="I66" s="34">
        <v>1.2746</v>
      </c>
      <c r="J66" s="34">
        <v>1.214</v>
      </c>
      <c r="K66" s="34">
        <v>1.3382000000000001</v>
      </c>
      <c r="L66" s="34">
        <v>0</v>
      </c>
      <c r="M66" s="35">
        <v>1</v>
      </c>
      <c r="N66" s="40" t="s">
        <v>32</v>
      </c>
      <c r="O66" s="40" t="s">
        <v>32</v>
      </c>
      <c r="P66" s="40" t="s">
        <v>32</v>
      </c>
      <c r="Q66" s="40" t="s">
        <v>32</v>
      </c>
      <c r="R66" s="35"/>
      <c r="S66" s="26">
        <v>92</v>
      </c>
    </row>
    <row r="67" spans="1:19" x14ac:dyDescent="0.25">
      <c r="A67" s="36" t="s">
        <v>21</v>
      </c>
      <c r="B67" s="34">
        <v>2014</v>
      </c>
      <c r="C67" s="34">
        <v>1</v>
      </c>
      <c r="D67" s="35">
        <v>36453</v>
      </c>
      <c r="E67" s="34">
        <v>167643</v>
      </c>
      <c r="F67" s="35">
        <v>2.3936500000000001</v>
      </c>
      <c r="G67" s="34">
        <v>2.2799</v>
      </c>
      <c r="H67" s="34">
        <v>2.5130699999999999</v>
      </c>
      <c r="I67" s="34">
        <v>1.3013999999999999</v>
      </c>
      <c r="J67" s="34">
        <v>1.2395</v>
      </c>
      <c r="K67" s="34">
        <v>1.3663000000000001</v>
      </c>
      <c r="L67" s="34">
        <v>0</v>
      </c>
      <c r="M67" s="35">
        <v>1</v>
      </c>
      <c r="N67" s="40" t="s">
        <v>32</v>
      </c>
      <c r="O67" s="40" t="s">
        <v>32</v>
      </c>
      <c r="P67" s="40" t="s">
        <v>32</v>
      </c>
      <c r="Q67" s="40" t="s">
        <v>32</v>
      </c>
      <c r="R67" s="35"/>
      <c r="S67" s="26">
        <v>90</v>
      </c>
    </row>
    <row r="68" spans="1:19" x14ac:dyDescent="0.25">
      <c r="A68" s="36" t="s">
        <v>21</v>
      </c>
      <c r="B68" s="34">
        <v>2014</v>
      </c>
      <c r="C68" s="34">
        <v>2</v>
      </c>
      <c r="D68" s="35">
        <v>34001</v>
      </c>
      <c r="E68" s="34">
        <v>168665</v>
      </c>
      <c r="F68" s="35">
        <v>2.2057899999999999</v>
      </c>
      <c r="G68" s="34">
        <v>2.1008100000000001</v>
      </c>
      <c r="H68" s="34">
        <v>2.3160099999999999</v>
      </c>
      <c r="I68" s="34">
        <v>1.2779</v>
      </c>
      <c r="J68" s="34">
        <v>1.2171000000000001</v>
      </c>
      <c r="K68" s="34">
        <v>1.3418000000000001</v>
      </c>
      <c r="L68" s="34">
        <v>0</v>
      </c>
      <c r="M68" s="35">
        <v>1</v>
      </c>
      <c r="N68" s="40" t="s">
        <v>32</v>
      </c>
      <c r="O68" s="40" t="s">
        <v>32</v>
      </c>
      <c r="P68" s="40" t="s">
        <v>32</v>
      </c>
      <c r="Q68" s="40" t="s">
        <v>32</v>
      </c>
      <c r="R68" s="35"/>
      <c r="S68" s="26">
        <v>91</v>
      </c>
    </row>
    <row r="69" spans="1:19" x14ac:dyDescent="0.25">
      <c r="A69" s="36" t="s">
        <v>21</v>
      </c>
      <c r="B69" s="34">
        <v>2014</v>
      </c>
      <c r="C69" s="34">
        <v>3</v>
      </c>
      <c r="D69" s="35">
        <v>32690</v>
      </c>
      <c r="E69" s="34">
        <v>167708</v>
      </c>
      <c r="F69" s="35">
        <v>2.10602</v>
      </c>
      <c r="G69" s="34">
        <v>2.0054799999999999</v>
      </c>
      <c r="H69" s="34">
        <v>2.2115900000000002</v>
      </c>
      <c r="I69" s="34">
        <v>1.2246999999999999</v>
      </c>
      <c r="J69" s="34">
        <v>1.1662999999999999</v>
      </c>
      <c r="K69" s="34">
        <v>1.2861</v>
      </c>
      <c r="L69" s="34">
        <v>0</v>
      </c>
      <c r="M69" s="35">
        <v>1</v>
      </c>
      <c r="N69" s="40" t="s">
        <v>32</v>
      </c>
      <c r="O69" s="40" t="s">
        <v>32</v>
      </c>
      <c r="P69" s="40" t="s">
        <v>32</v>
      </c>
      <c r="Q69" s="40" t="s">
        <v>32</v>
      </c>
      <c r="R69" s="35"/>
      <c r="S69" s="26">
        <v>92</v>
      </c>
    </row>
    <row r="70" spans="1:19" x14ac:dyDescent="0.25">
      <c r="A70" s="36" t="s">
        <v>21</v>
      </c>
      <c r="B70" s="34">
        <v>2014</v>
      </c>
      <c r="C70" s="34">
        <v>4</v>
      </c>
      <c r="D70" s="35">
        <v>37008</v>
      </c>
      <c r="E70" s="34">
        <v>168967</v>
      </c>
      <c r="F70" s="35">
        <v>2.3702000000000001</v>
      </c>
      <c r="G70" s="34">
        <v>2.2577600000000002</v>
      </c>
      <c r="H70" s="34">
        <v>2.4882499999999999</v>
      </c>
      <c r="I70" s="34">
        <v>1.2522</v>
      </c>
      <c r="J70" s="34">
        <v>1.1928000000000001</v>
      </c>
      <c r="K70" s="34">
        <v>1.3146</v>
      </c>
      <c r="L70" s="34">
        <v>0</v>
      </c>
      <c r="M70" s="35">
        <v>1</v>
      </c>
      <c r="N70" s="40" t="s">
        <v>32</v>
      </c>
      <c r="O70" s="40" t="s">
        <v>32</v>
      </c>
      <c r="P70" s="40" t="s">
        <v>32</v>
      </c>
      <c r="Q70" s="40" t="s">
        <v>32</v>
      </c>
      <c r="R70" s="35"/>
      <c r="S70" s="26">
        <v>92</v>
      </c>
    </row>
    <row r="71" spans="1:19" x14ac:dyDescent="0.25">
      <c r="A71" s="36" t="s">
        <v>21</v>
      </c>
      <c r="B71" s="34">
        <v>2015</v>
      </c>
      <c r="C71" s="34">
        <v>1</v>
      </c>
      <c r="D71" s="35">
        <v>40527</v>
      </c>
      <c r="E71" s="34">
        <v>168023</v>
      </c>
      <c r="F71" s="35">
        <v>2.6655700000000002</v>
      </c>
      <c r="G71" s="34">
        <v>2.5394800000000002</v>
      </c>
      <c r="H71" s="34">
        <v>2.79792</v>
      </c>
      <c r="I71" s="34">
        <v>1.2986</v>
      </c>
      <c r="J71" s="34">
        <v>1.2372000000000001</v>
      </c>
      <c r="K71" s="34">
        <v>1.3631</v>
      </c>
      <c r="L71" s="34">
        <v>0</v>
      </c>
      <c r="M71" s="35">
        <v>1</v>
      </c>
      <c r="N71" s="40" t="s">
        <v>32</v>
      </c>
      <c r="O71" s="40" t="s">
        <v>32</v>
      </c>
      <c r="P71" s="40" t="s">
        <v>32</v>
      </c>
      <c r="Q71" s="40" t="s">
        <v>32</v>
      </c>
      <c r="R71" s="35"/>
      <c r="S71" s="26">
        <v>90</v>
      </c>
    </row>
    <row r="72" spans="1:19" x14ac:dyDescent="0.25">
      <c r="A72" s="36" t="s">
        <v>21</v>
      </c>
      <c r="B72" s="34">
        <v>2015</v>
      </c>
      <c r="C72" s="34">
        <v>2</v>
      </c>
      <c r="D72" s="35">
        <v>35571</v>
      </c>
      <c r="E72" s="34">
        <v>169031</v>
      </c>
      <c r="F72" s="35">
        <v>2.3181799999999999</v>
      </c>
      <c r="G72" s="34">
        <v>2.2079399999999998</v>
      </c>
      <c r="H72" s="34">
        <v>2.4339300000000001</v>
      </c>
      <c r="I72" s="34">
        <v>1.2814000000000001</v>
      </c>
      <c r="J72" s="34">
        <v>1.2204999999999999</v>
      </c>
      <c r="K72" s="34">
        <v>1.3453999999999999</v>
      </c>
      <c r="L72" s="34">
        <v>0</v>
      </c>
      <c r="M72" s="35">
        <v>1</v>
      </c>
      <c r="N72" s="40" t="s">
        <v>32</v>
      </c>
      <c r="O72" s="40" t="s">
        <v>32</v>
      </c>
      <c r="P72" s="40" t="s">
        <v>32</v>
      </c>
      <c r="Q72" s="40" t="s">
        <v>32</v>
      </c>
      <c r="R72" s="35"/>
      <c r="S72" s="26">
        <v>91</v>
      </c>
    </row>
    <row r="73" spans="1:19" x14ac:dyDescent="0.25">
      <c r="A73" s="36" t="s">
        <v>21</v>
      </c>
      <c r="B73" s="34">
        <v>2015</v>
      </c>
      <c r="C73" s="34">
        <v>3</v>
      </c>
      <c r="D73" s="35">
        <v>31335</v>
      </c>
      <c r="E73" s="34">
        <v>167935</v>
      </c>
      <c r="F73" s="35">
        <v>2.0333999999999999</v>
      </c>
      <c r="G73" s="34">
        <v>1.93624</v>
      </c>
      <c r="H73" s="34">
        <v>2.13544</v>
      </c>
      <c r="I73" s="34">
        <v>1.2273000000000001</v>
      </c>
      <c r="J73" s="34">
        <v>1.1686000000000001</v>
      </c>
      <c r="K73" s="34">
        <v>1.2888999999999999</v>
      </c>
      <c r="L73" s="34">
        <v>0</v>
      </c>
      <c r="M73" s="35">
        <v>1</v>
      </c>
      <c r="N73" s="40" t="s">
        <v>32</v>
      </c>
      <c r="O73" s="40" t="s">
        <v>32</v>
      </c>
      <c r="P73" s="40" t="s">
        <v>32</v>
      </c>
      <c r="Q73" s="40" t="s">
        <v>32</v>
      </c>
      <c r="R73" s="35"/>
      <c r="S73" s="26">
        <v>92</v>
      </c>
    </row>
    <row r="74" spans="1:19" x14ac:dyDescent="0.25">
      <c r="A74" s="36" t="s">
        <v>21</v>
      </c>
      <c r="B74" s="34">
        <v>2015</v>
      </c>
      <c r="C74" s="34">
        <v>4</v>
      </c>
      <c r="D74" s="35">
        <v>34932</v>
      </c>
      <c r="E74" s="34">
        <v>169272</v>
      </c>
      <c r="F74" s="35">
        <v>2.2195800000000001</v>
      </c>
      <c r="G74" s="34">
        <v>2.1141299999999998</v>
      </c>
      <c r="H74" s="34">
        <v>2.3302999999999998</v>
      </c>
      <c r="I74" s="34">
        <v>1.254</v>
      </c>
      <c r="J74" s="34">
        <v>1.1943999999999999</v>
      </c>
      <c r="K74" s="34">
        <v>1.3166</v>
      </c>
      <c r="L74" s="34">
        <v>0</v>
      </c>
      <c r="M74" s="35">
        <v>1</v>
      </c>
      <c r="N74" s="40" t="s">
        <v>32</v>
      </c>
      <c r="O74" s="40" t="s">
        <v>32</v>
      </c>
      <c r="P74" s="40" t="s">
        <v>32</v>
      </c>
      <c r="Q74" s="40" t="s">
        <v>32</v>
      </c>
      <c r="R74" s="35"/>
      <c r="S74" s="26">
        <v>92</v>
      </c>
    </row>
    <row r="75" spans="1:19" x14ac:dyDescent="0.25">
      <c r="A75" s="36" t="s">
        <v>21</v>
      </c>
      <c r="B75" s="34">
        <v>2016</v>
      </c>
      <c r="C75" s="34">
        <v>1</v>
      </c>
      <c r="D75" s="35">
        <v>40304</v>
      </c>
      <c r="E75" s="34">
        <v>168990</v>
      </c>
      <c r="F75" s="35">
        <v>2.5855100000000002</v>
      </c>
      <c r="G75" s="34">
        <v>2.4634</v>
      </c>
      <c r="H75" s="34">
        <v>2.71367</v>
      </c>
      <c r="I75" s="34">
        <v>1.2934000000000001</v>
      </c>
      <c r="J75" s="34">
        <v>1.2323</v>
      </c>
      <c r="K75" s="34">
        <v>1.3574999999999999</v>
      </c>
      <c r="L75" s="34">
        <v>0</v>
      </c>
      <c r="M75" s="35">
        <v>1</v>
      </c>
      <c r="N75" s="40">
        <v>0.98180000000000001</v>
      </c>
      <c r="O75" s="40">
        <v>0.93420000000000003</v>
      </c>
      <c r="P75" s="40">
        <v>1.0319</v>
      </c>
      <c r="Q75" s="40">
        <v>0.46989500000000001</v>
      </c>
      <c r="R75" s="35"/>
      <c r="S75" s="26">
        <v>91</v>
      </c>
    </row>
    <row r="76" spans="1:19" x14ac:dyDescent="0.25">
      <c r="A76" s="36" t="s">
        <v>21</v>
      </c>
      <c r="B76" s="34">
        <v>2016</v>
      </c>
      <c r="C76" s="34">
        <v>2</v>
      </c>
      <c r="D76" s="35">
        <v>35478</v>
      </c>
      <c r="E76" s="34">
        <v>169808</v>
      </c>
      <c r="F76" s="35">
        <v>2.29148</v>
      </c>
      <c r="G76" s="34">
        <v>2.18268</v>
      </c>
      <c r="H76" s="34">
        <v>2.4056999999999999</v>
      </c>
      <c r="I76" s="34">
        <v>1.2937000000000001</v>
      </c>
      <c r="J76" s="34">
        <v>1.2322</v>
      </c>
      <c r="K76" s="34">
        <v>1.3581000000000001</v>
      </c>
      <c r="L76" s="34">
        <v>0</v>
      </c>
      <c r="M76" s="35">
        <v>1</v>
      </c>
      <c r="N76" s="40">
        <v>1.0052000000000001</v>
      </c>
      <c r="O76" s="40">
        <v>0.95599999999999996</v>
      </c>
      <c r="P76" s="40">
        <v>1.0569</v>
      </c>
      <c r="Q76" s="40">
        <v>0.83904699999999999</v>
      </c>
      <c r="R76" s="35"/>
      <c r="S76" s="26">
        <v>91</v>
      </c>
    </row>
    <row r="77" spans="1:19" x14ac:dyDescent="0.25">
      <c r="A77" s="36" t="s">
        <v>21</v>
      </c>
      <c r="B77" s="34">
        <v>2016</v>
      </c>
      <c r="C77" s="34">
        <v>3</v>
      </c>
      <c r="D77" s="35">
        <v>31950</v>
      </c>
      <c r="E77" s="34">
        <v>169135</v>
      </c>
      <c r="F77" s="35">
        <v>2.0585300000000002</v>
      </c>
      <c r="G77" s="34">
        <v>1.9602999999999999</v>
      </c>
      <c r="H77" s="34">
        <v>2.16167</v>
      </c>
      <c r="I77" s="34">
        <v>1.2456</v>
      </c>
      <c r="J77" s="34">
        <v>1.1861999999999999</v>
      </c>
      <c r="K77" s="34">
        <v>1.3080000000000001</v>
      </c>
      <c r="L77" s="34">
        <v>0</v>
      </c>
      <c r="M77" s="35">
        <v>1</v>
      </c>
      <c r="N77" s="40">
        <v>1.0065999999999999</v>
      </c>
      <c r="O77" s="40">
        <v>0.95699999999999996</v>
      </c>
      <c r="P77" s="40">
        <v>1.0588</v>
      </c>
      <c r="Q77" s="40">
        <v>0.79746700000000004</v>
      </c>
      <c r="R77" s="35"/>
      <c r="S77" s="26">
        <v>92</v>
      </c>
    </row>
    <row r="78" spans="1:19" x14ac:dyDescent="0.25">
      <c r="A78" s="36" t="s">
        <v>21</v>
      </c>
      <c r="B78" s="34">
        <v>2016</v>
      </c>
      <c r="C78" s="34">
        <v>4</v>
      </c>
      <c r="D78" s="35">
        <v>37008</v>
      </c>
      <c r="E78" s="34">
        <v>170533</v>
      </c>
      <c r="F78" s="35">
        <v>2.3354599999999999</v>
      </c>
      <c r="G78" s="34">
        <v>2.2248600000000001</v>
      </c>
      <c r="H78" s="34">
        <v>2.4515600000000002</v>
      </c>
      <c r="I78" s="34">
        <v>1.256</v>
      </c>
      <c r="J78" s="34">
        <v>1.1966000000000001</v>
      </c>
      <c r="K78" s="34">
        <v>1.3185</v>
      </c>
      <c r="L78" s="34">
        <v>0</v>
      </c>
      <c r="M78" s="35">
        <v>1</v>
      </c>
      <c r="N78" s="40">
        <v>0.96740000000000004</v>
      </c>
      <c r="O78" s="40">
        <v>0.92020000000000002</v>
      </c>
      <c r="P78" s="40">
        <v>1.0169999999999999</v>
      </c>
      <c r="Q78" s="40">
        <v>0.19356200000000001</v>
      </c>
      <c r="R78" s="35"/>
      <c r="S78" s="26">
        <v>92</v>
      </c>
    </row>
    <row r="79" spans="1:19" x14ac:dyDescent="0.25">
      <c r="A79" s="36" t="s">
        <v>18</v>
      </c>
      <c r="B79" s="34">
        <v>2011</v>
      </c>
      <c r="C79" s="34">
        <v>1</v>
      </c>
      <c r="D79" s="35">
        <v>22060</v>
      </c>
      <c r="E79" s="34">
        <v>120946</v>
      </c>
      <c r="F79" s="35">
        <v>2.0613700000000001</v>
      </c>
      <c r="G79" s="34">
        <v>1.9610399999999999</v>
      </c>
      <c r="H79" s="34">
        <v>2.1668400000000001</v>
      </c>
      <c r="I79" s="34">
        <v>1.0425</v>
      </c>
      <c r="J79" s="34">
        <v>0.99180000000000001</v>
      </c>
      <c r="K79" s="34">
        <v>1.0959000000000001</v>
      </c>
      <c r="L79" s="34">
        <v>0.101767</v>
      </c>
      <c r="M79" s="35"/>
      <c r="N79" s="40" t="s">
        <v>32</v>
      </c>
      <c r="O79" s="40" t="s">
        <v>32</v>
      </c>
      <c r="P79" s="40" t="s">
        <v>32</v>
      </c>
      <c r="Q79" s="40" t="s">
        <v>32</v>
      </c>
      <c r="R79" s="35"/>
      <c r="S79" s="26">
        <v>90</v>
      </c>
    </row>
    <row r="80" spans="1:19" x14ac:dyDescent="0.25">
      <c r="A80" s="36" t="s">
        <v>18</v>
      </c>
      <c r="B80" s="34">
        <v>2011</v>
      </c>
      <c r="C80" s="34">
        <v>2</v>
      </c>
      <c r="D80" s="35">
        <v>20831</v>
      </c>
      <c r="E80" s="34">
        <v>121577</v>
      </c>
      <c r="F80" s="35">
        <v>1.9038999999999999</v>
      </c>
      <c r="G80" s="34">
        <v>1.8108900000000001</v>
      </c>
      <c r="H80" s="34">
        <v>2.00169</v>
      </c>
      <c r="I80" s="34">
        <v>1.0728</v>
      </c>
      <c r="J80" s="34">
        <v>1.0204</v>
      </c>
      <c r="K80" s="34">
        <v>1.1278999999999999</v>
      </c>
      <c r="L80" s="34">
        <v>5.9880000000000003E-3</v>
      </c>
      <c r="M80" s="35">
        <v>1</v>
      </c>
      <c r="N80" s="40" t="s">
        <v>32</v>
      </c>
      <c r="O80" s="40" t="s">
        <v>32</v>
      </c>
      <c r="P80" s="40" t="s">
        <v>32</v>
      </c>
      <c r="Q80" s="40" t="s">
        <v>32</v>
      </c>
      <c r="R80" s="35"/>
      <c r="S80" s="26">
        <v>91</v>
      </c>
    </row>
    <row r="81" spans="1:19" x14ac:dyDescent="0.25">
      <c r="A81" s="36" t="s">
        <v>18</v>
      </c>
      <c r="B81" s="34">
        <v>2011</v>
      </c>
      <c r="C81" s="34">
        <v>3</v>
      </c>
      <c r="D81" s="35">
        <v>19629</v>
      </c>
      <c r="E81" s="34">
        <v>121292</v>
      </c>
      <c r="F81" s="35">
        <v>1.7910699999999999</v>
      </c>
      <c r="G81" s="34">
        <v>1.7031700000000001</v>
      </c>
      <c r="H81" s="34">
        <v>1.88351</v>
      </c>
      <c r="I81" s="34">
        <v>1.1068</v>
      </c>
      <c r="J81" s="34">
        <v>1.0525</v>
      </c>
      <c r="K81" s="34">
        <v>1.1638999999999999</v>
      </c>
      <c r="L81" s="34">
        <v>7.7999999999999999E-5</v>
      </c>
      <c r="M81" s="35">
        <v>1</v>
      </c>
      <c r="N81" s="40" t="s">
        <v>32</v>
      </c>
      <c r="O81" s="40" t="s">
        <v>32</v>
      </c>
      <c r="P81" s="40" t="s">
        <v>32</v>
      </c>
      <c r="Q81" s="40" t="s">
        <v>32</v>
      </c>
      <c r="R81" s="35"/>
      <c r="S81" s="26">
        <v>92</v>
      </c>
    </row>
    <row r="82" spans="1:19" x14ac:dyDescent="0.25">
      <c r="A82" s="36" t="s">
        <v>18</v>
      </c>
      <c r="B82" s="34">
        <v>2011</v>
      </c>
      <c r="C82" s="34">
        <v>4</v>
      </c>
      <c r="D82" s="35">
        <v>22393</v>
      </c>
      <c r="E82" s="34">
        <v>122696</v>
      </c>
      <c r="F82" s="35">
        <v>2.0021399999999998</v>
      </c>
      <c r="G82" s="34">
        <v>1.9048099999999999</v>
      </c>
      <c r="H82" s="34">
        <v>2.1044399999999999</v>
      </c>
      <c r="I82" s="34">
        <v>1.0934999999999999</v>
      </c>
      <c r="J82" s="34">
        <v>1.0404</v>
      </c>
      <c r="K82" s="34">
        <v>1.1494</v>
      </c>
      <c r="L82" s="34">
        <v>4.3600000000000003E-4</v>
      </c>
      <c r="M82" s="35">
        <v>1</v>
      </c>
      <c r="N82" s="40" t="s">
        <v>32</v>
      </c>
      <c r="O82" s="40" t="s">
        <v>32</v>
      </c>
      <c r="P82" s="40" t="s">
        <v>32</v>
      </c>
      <c r="Q82" s="40" t="s">
        <v>32</v>
      </c>
      <c r="R82" s="35"/>
      <c r="S82" s="26">
        <v>92</v>
      </c>
    </row>
    <row r="83" spans="1:19" x14ac:dyDescent="0.25">
      <c r="A83" s="36" t="s">
        <v>18</v>
      </c>
      <c r="B83" s="34">
        <v>2012</v>
      </c>
      <c r="C83" s="34">
        <v>1</v>
      </c>
      <c r="D83" s="35">
        <v>23259</v>
      </c>
      <c r="E83" s="34">
        <v>122409</v>
      </c>
      <c r="F83" s="35">
        <v>2.1227</v>
      </c>
      <c r="G83" s="34">
        <v>2.01946</v>
      </c>
      <c r="H83" s="34">
        <v>2.23122</v>
      </c>
      <c r="I83" s="34">
        <v>1.1072</v>
      </c>
      <c r="J83" s="34">
        <v>1.0533999999999999</v>
      </c>
      <c r="K83" s="34">
        <v>1.1637999999999999</v>
      </c>
      <c r="L83" s="34">
        <v>6.2000000000000003E-5</v>
      </c>
      <c r="M83" s="35">
        <v>1</v>
      </c>
      <c r="N83" s="40" t="s">
        <v>32</v>
      </c>
      <c r="O83" s="40" t="s">
        <v>32</v>
      </c>
      <c r="P83" s="40" t="s">
        <v>32</v>
      </c>
      <c r="Q83" s="40" t="s">
        <v>32</v>
      </c>
      <c r="R83" s="35"/>
      <c r="S83" s="26">
        <v>91</v>
      </c>
    </row>
    <row r="84" spans="1:19" x14ac:dyDescent="0.25">
      <c r="A84" s="36" t="s">
        <v>18</v>
      </c>
      <c r="B84" s="34">
        <v>2012</v>
      </c>
      <c r="C84" s="34">
        <v>2</v>
      </c>
      <c r="D84" s="35">
        <v>21717</v>
      </c>
      <c r="E84" s="34">
        <v>124445</v>
      </c>
      <c r="F84" s="35">
        <v>1.95143</v>
      </c>
      <c r="G84" s="34">
        <v>1.8562700000000001</v>
      </c>
      <c r="H84" s="34">
        <v>2.0514700000000001</v>
      </c>
      <c r="I84" s="34">
        <v>1.0944</v>
      </c>
      <c r="J84" s="34">
        <v>1.0409999999999999</v>
      </c>
      <c r="K84" s="34">
        <v>1.1505000000000001</v>
      </c>
      <c r="L84" s="34">
        <v>4.06E-4</v>
      </c>
      <c r="M84" s="35">
        <v>1</v>
      </c>
      <c r="N84" s="40" t="s">
        <v>32</v>
      </c>
      <c r="O84" s="40" t="s">
        <v>32</v>
      </c>
      <c r="P84" s="40" t="s">
        <v>32</v>
      </c>
      <c r="Q84" s="40" t="s">
        <v>32</v>
      </c>
      <c r="R84" s="35"/>
      <c r="S84" s="26">
        <v>91</v>
      </c>
    </row>
    <row r="85" spans="1:19" x14ac:dyDescent="0.25">
      <c r="A85" s="36" t="s">
        <v>18</v>
      </c>
      <c r="B85" s="34">
        <v>2012</v>
      </c>
      <c r="C85" s="34">
        <v>3</v>
      </c>
      <c r="D85" s="35">
        <v>21087</v>
      </c>
      <c r="E85" s="34">
        <v>123955</v>
      </c>
      <c r="F85" s="35">
        <v>1.8917299999999999</v>
      </c>
      <c r="G85" s="34">
        <v>1.79918</v>
      </c>
      <c r="H85" s="34">
        <v>1.9890399999999999</v>
      </c>
      <c r="I85" s="34">
        <v>1.1319999999999999</v>
      </c>
      <c r="J85" s="34">
        <v>1.0766</v>
      </c>
      <c r="K85" s="34">
        <v>1.1902999999999999</v>
      </c>
      <c r="L85" s="34">
        <v>9.9999999999999995E-7</v>
      </c>
      <c r="M85" s="35">
        <v>1</v>
      </c>
      <c r="N85" s="40" t="s">
        <v>32</v>
      </c>
      <c r="O85" s="40" t="s">
        <v>32</v>
      </c>
      <c r="P85" s="40" t="s">
        <v>32</v>
      </c>
      <c r="Q85" s="40" t="s">
        <v>32</v>
      </c>
      <c r="R85" s="35"/>
      <c r="S85" s="26">
        <v>92</v>
      </c>
    </row>
    <row r="86" spans="1:19" x14ac:dyDescent="0.25">
      <c r="A86" s="36" t="s">
        <v>18</v>
      </c>
      <c r="B86" s="34">
        <v>2012</v>
      </c>
      <c r="C86" s="34">
        <v>4</v>
      </c>
      <c r="D86" s="35">
        <v>23507</v>
      </c>
      <c r="E86" s="34">
        <v>125216</v>
      </c>
      <c r="F86" s="35">
        <v>2.08141</v>
      </c>
      <c r="G86" s="34">
        <v>1.9804900000000001</v>
      </c>
      <c r="H86" s="34">
        <v>2.1874799999999999</v>
      </c>
      <c r="I86" s="34">
        <v>1.0716000000000001</v>
      </c>
      <c r="J86" s="34">
        <v>1.0196000000000001</v>
      </c>
      <c r="K86" s="34">
        <v>1.1262000000000001</v>
      </c>
      <c r="L86" s="34">
        <v>6.3920000000000001E-3</v>
      </c>
      <c r="M86" s="35">
        <v>1</v>
      </c>
      <c r="N86" s="40" t="s">
        <v>32</v>
      </c>
      <c r="O86" s="40" t="s">
        <v>32</v>
      </c>
      <c r="P86" s="40" t="s">
        <v>32</v>
      </c>
      <c r="Q86" s="40" t="s">
        <v>32</v>
      </c>
      <c r="R86" s="35"/>
      <c r="S86" s="26">
        <v>92</v>
      </c>
    </row>
    <row r="87" spans="1:19" x14ac:dyDescent="0.25">
      <c r="A87" s="36" t="s">
        <v>18</v>
      </c>
      <c r="B87" s="34">
        <v>2013</v>
      </c>
      <c r="C87" s="34">
        <v>1</v>
      </c>
      <c r="D87" s="35">
        <v>23078</v>
      </c>
      <c r="E87" s="34">
        <v>125023</v>
      </c>
      <c r="F87" s="35">
        <v>2.1045099999999999</v>
      </c>
      <c r="G87" s="34">
        <v>2.0019999999999998</v>
      </c>
      <c r="H87" s="34">
        <v>2.21225</v>
      </c>
      <c r="I87" s="34">
        <v>1.0931999999999999</v>
      </c>
      <c r="J87" s="34">
        <v>1.04</v>
      </c>
      <c r="K87" s="34">
        <v>1.1492</v>
      </c>
      <c r="L87" s="34">
        <v>4.6799999999999999E-4</v>
      </c>
      <c r="M87" s="35">
        <v>1</v>
      </c>
      <c r="N87" s="40" t="s">
        <v>32</v>
      </c>
      <c r="O87" s="40" t="s">
        <v>32</v>
      </c>
      <c r="P87" s="40" t="s">
        <v>32</v>
      </c>
      <c r="Q87" s="40" t="s">
        <v>32</v>
      </c>
      <c r="R87" s="35"/>
      <c r="S87" s="26">
        <v>90</v>
      </c>
    </row>
    <row r="88" spans="1:19" x14ac:dyDescent="0.25">
      <c r="A88" s="36" t="s">
        <v>18</v>
      </c>
      <c r="B88" s="34">
        <v>2013</v>
      </c>
      <c r="C88" s="34">
        <v>2</v>
      </c>
      <c r="D88" s="35">
        <v>21622</v>
      </c>
      <c r="E88" s="34">
        <v>126172</v>
      </c>
      <c r="F88" s="35">
        <v>1.9379</v>
      </c>
      <c r="G88" s="34">
        <v>1.8432999999999999</v>
      </c>
      <c r="H88" s="34">
        <v>2.03735</v>
      </c>
      <c r="I88" s="34">
        <v>1.0783</v>
      </c>
      <c r="J88" s="34">
        <v>1.0256000000000001</v>
      </c>
      <c r="K88" s="34">
        <v>1.1335999999999999</v>
      </c>
      <c r="L88" s="34">
        <v>3.1719999999999999E-3</v>
      </c>
      <c r="M88" s="35">
        <v>1</v>
      </c>
      <c r="N88" s="40" t="s">
        <v>32</v>
      </c>
      <c r="O88" s="40" t="s">
        <v>32</v>
      </c>
      <c r="P88" s="40" t="s">
        <v>32</v>
      </c>
      <c r="Q88" s="40" t="s">
        <v>32</v>
      </c>
      <c r="R88" s="35"/>
      <c r="S88" s="26">
        <v>91</v>
      </c>
    </row>
    <row r="89" spans="1:19" x14ac:dyDescent="0.25">
      <c r="A89" s="36" t="s">
        <v>18</v>
      </c>
      <c r="B89" s="34">
        <v>2013</v>
      </c>
      <c r="C89" s="34">
        <v>3</v>
      </c>
      <c r="D89" s="35">
        <v>20205</v>
      </c>
      <c r="E89" s="34">
        <v>125636</v>
      </c>
      <c r="F89" s="35">
        <v>1.7950999999999999</v>
      </c>
      <c r="G89" s="34">
        <v>1.7071700000000001</v>
      </c>
      <c r="H89" s="34">
        <v>1.8875599999999999</v>
      </c>
      <c r="I89" s="34">
        <v>1.1017999999999999</v>
      </c>
      <c r="J89" s="34">
        <v>1.0478000000000001</v>
      </c>
      <c r="K89" s="34">
        <v>1.1586000000000001</v>
      </c>
      <c r="L89" s="34">
        <v>1.55E-4</v>
      </c>
      <c r="M89" s="35">
        <v>1</v>
      </c>
      <c r="N89" s="40" t="s">
        <v>32</v>
      </c>
      <c r="O89" s="40" t="s">
        <v>32</v>
      </c>
      <c r="P89" s="40" t="s">
        <v>32</v>
      </c>
      <c r="Q89" s="40" t="s">
        <v>32</v>
      </c>
      <c r="R89" s="35"/>
      <c r="S89" s="26">
        <v>92</v>
      </c>
    </row>
    <row r="90" spans="1:19" x14ac:dyDescent="0.25">
      <c r="A90" s="36" t="s">
        <v>18</v>
      </c>
      <c r="B90" s="34">
        <v>2013</v>
      </c>
      <c r="C90" s="34">
        <v>4</v>
      </c>
      <c r="D90" s="35">
        <v>22212</v>
      </c>
      <c r="E90" s="34">
        <v>126597</v>
      </c>
      <c r="F90" s="35">
        <v>1.9226099999999999</v>
      </c>
      <c r="G90" s="34">
        <v>1.8291200000000001</v>
      </c>
      <c r="H90" s="34">
        <v>2.02088</v>
      </c>
      <c r="I90" s="34">
        <v>1.0867</v>
      </c>
      <c r="J90" s="34">
        <v>1.0338000000000001</v>
      </c>
      <c r="K90" s="34">
        <v>1.1422000000000001</v>
      </c>
      <c r="L90" s="34">
        <v>1.0839999999999999E-3</v>
      </c>
      <c r="M90" s="35">
        <v>1</v>
      </c>
      <c r="N90" s="40" t="s">
        <v>32</v>
      </c>
      <c r="O90" s="40" t="s">
        <v>32</v>
      </c>
      <c r="P90" s="40" t="s">
        <v>32</v>
      </c>
      <c r="Q90" s="40" t="s">
        <v>32</v>
      </c>
      <c r="R90" s="35"/>
      <c r="S90" s="26">
        <v>92</v>
      </c>
    </row>
    <row r="91" spans="1:19" x14ac:dyDescent="0.25">
      <c r="A91" s="36" t="s">
        <v>18</v>
      </c>
      <c r="B91" s="34">
        <v>2014</v>
      </c>
      <c r="C91" s="34">
        <v>1</v>
      </c>
      <c r="D91" s="35">
        <v>22738</v>
      </c>
      <c r="E91" s="34">
        <v>126306</v>
      </c>
      <c r="F91" s="35">
        <v>2.0134500000000002</v>
      </c>
      <c r="G91" s="34">
        <v>1.9156599999999999</v>
      </c>
      <c r="H91" s="34">
        <v>2.11625</v>
      </c>
      <c r="I91" s="34">
        <v>1.0947</v>
      </c>
      <c r="J91" s="34">
        <v>1.0415000000000001</v>
      </c>
      <c r="K91" s="34">
        <v>1.1505000000000001</v>
      </c>
      <c r="L91" s="34">
        <v>3.7100000000000002E-4</v>
      </c>
      <c r="M91" s="35">
        <v>1</v>
      </c>
      <c r="N91" s="40" t="s">
        <v>32</v>
      </c>
      <c r="O91" s="40" t="s">
        <v>32</v>
      </c>
      <c r="P91" s="40" t="s">
        <v>32</v>
      </c>
      <c r="Q91" s="40" t="s">
        <v>32</v>
      </c>
      <c r="R91" s="35"/>
      <c r="S91" s="26">
        <v>90</v>
      </c>
    </row>
    <row r="92" spans="1:19" x14ac:dyDescent="0.25">
      <c r="A92" s="36" t="s">
        <v>18</v>
      </c>
      <c r="B92" s="34">
        <v>2014</v>
      </c>
      <c r="C92" s="34">
        <v>2</v>
      </c>
      <c r="D92" s="35">
        <v>21708</v>
      </c>
      <c r="E92" s="34">
        <v>127009</v>
      </c>
      <c r="F92" s="35">
        <v>1.9137299999999999</v>
      </c>
      <c r="G92" s="34">
        <v>1.8205</v>
      </c>
      <c r="H92" s="34">
        <v>2.01173</v>
      </c>
      <c r="I92" s="34">
        <v>1.1087</v>
      </c>
      <c r="J92" s="34">
        <v>1.0547</v>
      </c>
      <c r="K92" s="34">
        <v>1.1655</v>
      </c>
      <c r="L92" s="34">
        <v>5.1E-5</v>
      </c>
      <c r="M92" s="35">
        <v>1</v>
      </c>
      <c r="N92" s="40" t="s">
        <v>32</v>
      </c>
      <c r="O92" s="40" t="s">
        <v>32</v>
      </c>
      <c r="P92" s="40" t="s">
        <v>32</v>
      </c>
      <c r="Q92" s="40" t="s">
        <v>32</v>
      </c>
      <c r="R92" s="35"/>
      <c r="S92" s="26">
        <v>91</v>
      </c>
    </row>
    <row r="93" spans="1:19" x14ac:dyDescent="0.25">
      <c r="A93" s="36" t="s">
        <v>18</v>
      </c>
      <c r="B93" s="34">
        <v>2014</v>
      </c>
      <c r="C93" s="34">
        <v>3</v>
      </c>
      <c r="D93" s="35">
        <v>21408</v>
      </c>
      <c r="E93" s="34">
        <v>126542</v>
      </c>
      <c r="F93" s="35">
        <v>1.8797999999999999</v>
      </c>
      <c r="G93" s="34">
        <v>1.788</v>
      </c>
      <c r="H93" s="34">
        <v>1.97631</v>
      </c>
      <c r="I93" s="34">
        <v>1.0931999999999999</v>
      </c>
      <c r="J93" s="34">
        <v>1.0398000000000001</v>
      </c>
      <c r="K93" s="34">
        <v>1.1493</v>
      </c>
      <c r="L93" s="34">
        <v>4.8700000000000002E-4</v>
      </c>
      <c r="M93" s="35">
        <v>1</v>
      </c>
      <c r="N93" s="40" t="s">
        <v>32</v>
      </c>
      <c r="O93" s="40" t="s">
        <v>32</v>
      </c>
      <c r="P93" s="40" t="s">
        <v>32</v>
      </c>
      <c r="Q93" s="40" t="s">
        <v>32</v>
      </c>
      <c r="R93" s="35"/>
      <c r="S93" s="26">
        <v>92</v>
      </c>
    </row>
    <row r="94" spans="1:19" x14ac:dyDescent="0.25">
      <c r="A94" s="36" t="s">
        <v>18</v>
      </c>
      <c r="B94" s="34">
        <v>2014</v>
      </c>
      <c r="C94" s="34">
        <v>4</v>
      </c>
      <c r="D94" s="35">
        <v>23084</v>
      </c>
      <c r="E94" s="34">
        <v>127475</v>
      </c>
      <c r="F94" s="35">
        <v>2.0021200000000001</v>
      </c>
      <c r="G94" s="34">
        <v>1.9049400000000001</v>
      </c>
      <c r="H94" s="34">
        <v>2.10425</v>
      </c>
      <c r="I94" s="34">
        <v>1.0578000000000001</v>
      </c>
      <c r="J94" s="34">
        <v>1.0064</v>
      </c>
      <c r="K94" s="34">
        <v>1.1116999999999999</v>
      </c>
      <c r="L94" s="34">
        <v>2.6946999999999999E-2</v>
      </c>
      <c r="M94" s="35"/>
      <c r="N94" s="40" t="s">
        <v>32</v>
      </c>
      <c r="O94" s="40" t="s">
        <v>32</v>
      </c>
      <c r="P94" s="40" t="s">
        <v>32</v>
      </c>
      <c r="Q94" s="40" t="s">
        <v>32</v>
      </c>
      <c r="R94" s="35"/>
      <c r="S94" s="26">
        <v>92</v>
      </c>
    </row>
    <row r="95" spans="1:19" x14ac:dyDescent="0.25">
      <c r="A95" s="36" t="s">
        <v>18</v>
      </c>
      <c r="B95" s="34">
        <v>2015</v>
      </c>
      <c r="C95" s="34">
        <v>1</v>
      </c>
      <c r="D95" s="35">
        <v>24955</v>
      </c>
      <c r="E95" s="34">
        <v>126843</v>
      </c>
      <c r="F95" s="35">
        <v>2.2166600000000001</v>
      </c>
      <c r="G95" s="34">
        <v>2.1094599999999999</v>
      </c>
      <c r="H95" s="34">
        <v>2.32931</v>
      </c>
      <c r="I95" s="34">
        <v>1.0799000000000001</v>
      </c>
      <c r="J95" s="34">
        <v>1.0277000000000001</v>
      </c>
      <c r="K95" s="34">
        <v>1.1348</v>
      </c>
      <c r="L95" s="34">
        <v>2.3749999999999999E-3</v>
      </c>
      <c r="M95" s="35">
        <v>1</v>
      </c>
      <c r="N95" s="40" t="s">
        <v>32</v>
      </c>
      <c r="O95" s="40" t="s">
        <v>32</v>
      </c>
      <c r="P95" s="40" t="s">
        <v>32</v>
      </c>
      <c r="Q95" s="40" t="s">
        <v>32</v>
      </c>
      <c r="R95" s="35"/>
      <c r="S95" s="26">
        <v>90</v>
      </c>
    </row>
    <row r="96" spans="1:19" x14ac:dyDescent="0.25">
      <c r="A96" s="36" t="s">
        <v>18</v>
      </c>
      <c r="B96" s="34">
        <v>2015</v>
      </c>
      <c r="C96" s="34">
        <v>2</v>
      </c>
      <c r="D96" s="35">
        <v>22495</v>
      </c>
      <c r="E96" s="34">
        <v>127424</v>
      </c>
      <c r="F96" s="35">
        <v>1.99146</v>
      </c>
      <c r="G96" s="34">
        <v>1.8945700000000001</v>
      </c>
      <c r="H96" s="34">
        <v>2.0933199999999998</v>
      </c>
      <c r="I96" s="34">
        <v>1.1008</v>
      </c>
      <c r="J96" s="34">
        <v>1.0472999999999999</v>
      </c>
      <c r="K96" s="34">
        <v>1.1571</v>
      </c>
      <c r="L96" s="34">
        <v>1.6000000000000001E-4</v>
      </c>
      <c r="M96" s="35">
        <v>1</v>
      </c>
      <c r="N96" s="40" t="s">
        <v>32</v>
      </c>
      <c r="O96" s="40" t="s">
        <v>32</v>
      </c>
      <c r="P96" s="40" t="s">
        <v>32</v>
      </c>
      <c r="Q96" s="40" t="s">
        <v>32</v>
      </c>
      <c r="R96" s="35"/>
      <c r="S96" s="26">
        <v>91</v>
      </c>
    </row>
    <row r="97" spans="1:19" x14ac:dyDescent="0.25">
      <c r="A97" s="36" t="s">
        <v>18</v>
      </c>
      <c r="B97" s="34">
        <v>2015</v>
      </c>
      <c r="C97" s="34">
        <v>3</v>
      </c>
      <c r="D97" s="35">
        <v>20643</v>
      </c>
      <c r="E97" s="34">
        <v>126957</v>
      </c>
      <c r="F97" s="35">
        <v>1.7978099999999999</v>
      </c>
      <c r="G97" s="34">
        <v>1.7099899999999999</v>
      </c>
      <c r="H97" s="34">
        <v>1.8901399999999999</v>
      </c>
      <c r="I97" s="34">
        <v>1.0851</v>
      </c>
      <c r="J97" s="34">
        <v>1.0321</v>
      </c>
      <c r="K97" s="34">
        <v>1.1408</v>
      </c>
      <c r="L97" s="34">
        <v>1.3960000000000001E-3</v>
      </c>
      <c r="M97" s="35">
        <v>1</v>
      </c>
      <c r="N97" s="40" t="s">
        <v>32</v>
      </c>
      <c r="O97" s="40" t="s">
        <v>32</v>
      </c>
      <c r="P97" s="40" t="s">
        <v>32</v>
      </c>
      <c r="Q97" s="40" t="s">
        <v>32</v>
      </c>
      <c r="R97" s="35"/>
      <c r="S97" s="26">
        <v>92</v>
      </c>
    </row>
    <row r="98" spans="1:19" x14ac:dyDescent="0.25">
      <c r="A98" s="36" t="s">
        <v>18</v>
      </c>
      <c r="B98" s="34">
        <v>2015</v>
      </c>
      <c r="C98" s="34">
        <v>4</v>
      </c>
      <c r="D98" s="35">
        <v>22615</v>
      </c>
      <c r="E98" s="34">
        <v>127933</v>
      </c>
      <c r="F98" s="35">
        <v>1.94015</v>
      </c>
      <c r="G98" s="34">
        <v>1.84595</v>
      </c>
      <c r="H98" s="34">
        <v>2.0391699999999999</v>
      </c>
      <c r="I98" s="34">
        <v>1.0961000000000001</v>
      </c>
      <c r="J98" s="34">
        <v>1.0428999999999999</v>
      </c>
      <c r="K98" s="34">
        <v>1.1520999999999999</v>
      </c>
      <c r="L98" s="34">
        <v>3.01E-4</v>
      </c>
      <c r="M98" s="35">
        <v>1</v>
      </c>
      <c r="N98" s="40" t="s">
        <v>32</v>
      </c>
      <c r="O98" s="40" t="s">
        <v>32</v>
      </c>
      <c r="P98" s="40" t="s">
        <v>32</v>
      </c>
      <c r="Q98" s="40" t="s">
        <v>32</v>
      </c>
      <c r="R98" s="35"/>
      <c r="S98" s="26">
        <v>92</v>
      </c>
    </row>
    <row r="99" spans="1:19" x14ac:dyDescent="0.25">
      <c r="A99" s="36" t="s">
        <v>18</v>
      </c>
      <c r="B99" s="34">
        <v>2016</v>
      </c>
      <c r="C99" s="34">
        <v>1</v>
      </c>
      <c r="D99" s="35">
        <v>25113</v>
      </c>
      <c r="E99" s="34">
        <v>127584</v>
      </c>
      <c r="F99" s="35">
        <v>2.1935500000000001</v>
      </c>
      <c r="G99" s="34">
        <v>2.08758</v>
      </c>
      <c r="H99" s="34">
        <v>2.30491</v>
      </c>
      <c r="I99" s="34">
        <v>1.0973999999999999</v>
      </c>
      <c r="J99" s="34">
        <v>1.0443</v>
      </c>
      <c r="K99" s="34">
        <v>1.1531</v>
      </c>
      <c r="L99" s="34">
        <v>2.3599999999999999E-4</v>
      </c>
      <c r="M99" s="35">
        <v>1</v>
      </c>
      <c r="N99" s="40">
        <v>1.0641</v>
      </c>
      <c r="O99" s="40">
        <v>1.01</v>
      </c>
      <c r="P99" s="40">
        <v>1.1211</v>
      </c>
      <c r="Q99" s="40">
        <v>1.9542E-2</v>
      </c>
      <c r="R99" s="35" t="s">
        <v>52</v>
      </c>
      <c r="S99" s="26">
        <v>91</v>
      </c>
    </row>
    <row r="100" spans="1:19" x14ac:dyDescent="0.25">
      <c r="A100" s="36" t="s">
        <v>18</v>
      </c>
      <c r="B100" s="34">
        <v>2016</v>
      </c>
      <c r="C100" s="34">
        <v>2</v>
      </c>
      <c r="D100" s="35">
        <v>21920</v>
      </c>
      <c r="E100" s="34">
        <v>128251</v>
      </c>
      <c r="F100" s="35">
        <v>1.90265</v>
      </c>
      <c r="G100" s="34">
        <v>1.8101</v>
      </c>
      <c r="H100" s="34">
        <v>1.9999400000000001</v>
      </c>
      <c r="I100" s="34">
        <v>1.0741000000000001</v>
      </c>
      <c r="J100" s="34">
        <v>1.0219</v>
      </c>
      <c r="K100" s="34">
        <v>1.1291</v>
      </c>
      <c r="L100" s="34">
        <v>4.9360000000000003E-3</v>
      </c>
      <c r="M100" s="35">
        <v>1</v>
      </c>
      <c r="N100" s="40">
        <v>0.99929999999999997</v>
      </c>
      <c r="O100" s="40">
        <v>0.94820000000000004</v>
      </c>
      <c r="P100" s="40">
        <v>1.0532999999999999</v>
      </c>
      <c r="Q100" s="40">
        <v>0.98044699999999996</v>
      </c>
      <c r="R100" s="35"/>
      <c r="S100" s="26">
        <v>91</v>
      </c>
    </row>
    <row r="101" spans="1:19" x14ac:dyDescent="0.25">
      <c r="A101" s="36" t="s">
        <v>18</v>
      </c>
      <c r="B101" s="34">
        <v>2016</v>
      </c>
      <c r="C101" s="34">
        <v>3</v>
      </c>
      <c r="D101" s="35">
        <v>20659</v>
      </c>
      <c r="E101" s="34">
        <v>127735</v>
      </c>
      <c r="F101" s="35">
        <v>1.78033</v>
      </c>
      <c r="G101" s="34">
        <v>1.6933800000000001</v>
      </c>
      <c r="H101" s="34">
        <v>1.8717299999999999</v>
      </c>
      <c r="I101" s="34">
        <v>1.0772999999999999</v>
      </c>
      <c r="J101" s="34">
        <v>1.0246999999999999</v>
      </c>
      <c r="K101" s="34">
        <v>1.1326000000000001</v>
      </c>
      <c r="L101" s="34">
        <v>3.571E-3</v>
      </c>
      <c r="M101" s="35">
        <v>1</v>
      </c>
      <c r="N101" s="40">
        <v>0.99399999999999999</v>
      </c>
      <c r="O101" s="40">
        <v>0.94279999999999997</v>
      </c>
      <c r="P101" s="40">
        <v>1.0479000000000001</v>
      </c>
      <c r="Q101" s="40">
        <v>0.82336299999999996</v>
      </c>
      <c r="R101" s="35"/>
      <c r="S101" s="26">
        <v>92</v>
      </c>
    </row>
    <row r="102" spans="1:19" x14ac:dyDescent="0.25">
      <c r="A102" s="36" t="s">
        <v>18</v>
      </c>
      <c r="B102" s="34">
        <v>2016</v>
      </c>
      <c r="C102" s="34">
        <v>4</v>
      </c>
      <c r="D102" s="35">
        <v>22900</v>
      </c>
      <c r="E102" s="34">
        <v>128588</v>
      </c>
      <c r="F102" s="35">
        <v>1.9481900000000001</v>
      </c>
      <c r="G102" s="34">
        <v>1.8537999999999999</v>
      </c>
      <c r="H102" s="34">
        <v>2.04738</v>
      </c>
      <c r="I102" s="34">
        <v>1.0478000000000001</v>
      </c>
      <c r="J102" s="34">
        <v>0.997</v>
      </c>
      <c r="K102" s="34">
        <v>1.1011</v>
      </c>
      <c r="L102" s="34">
        <v>6.5572000000000005E-2</v>
      </c>
      <c r="M102" s="35"/>
      <c r="N102" s="40">
        <v>0.97309999999999997</v>
      </c>
      <c r="O102" s="40">
        <v>0.92359999999999998</v>
      </c>
      <c r="P102" s="40">
        <v>1.0251999999999999</v>
      </c>
      <c r="Q102" s="40">
        <v>0.305033</v>
      </c>
      <c r="R102" s="35"/>
      <c r="S102" s="26">
        <v>92</v>
      </c>
    </row>
    <row r="103" spans="1:19" x14ac:dyDescent="0.25">
      <c r="A103" s="36" t="s">
        <v>19</v>
      </c>
      <c r="B103" s="34">
        <v>2011</v>
      </c>
      <c r="C103" s="34">
        <v>1</v>
      </c>
      <c r="D103" s="35">
        <v>11481</v>
      </c>
      <c r="E103" s="34">
        <v>74206</v>
      </c>
      <c r="F103" s="35">
        <v>1.85772</v>
      </c>
      <c r="G103" s="34">
        <v>1.76176</v>
      </c>
      <c r="H103" s="34">
        <v>1.95892</v>
      </c>
      <c r="I103" s="34">
        <v>0.9395</v>
      </c>
      <c r="J103" s="34">
        <v>0.89100000000000001</v>
      </c>
      <c r="K103" s="34">
        <v>0.99070000000000003</v>
      </c>
      <c r="L103" s="34">
        <v>2.1204000000000001E-2</v>
      </c>
      <c r="M103" s="35"/>
      <c r="N103" s="40" t="s">
        <v>32</v>
      </c>
      <c r="O103" s="40" t="s">
        <v>32</v>
      </c>
      <c r="P103" s="40" t="s">
        <v>32</v>
      </c>
      <c r="Q103" s="40" t="s">
        <v>32</v>
      </c>
      <c r="R103" s="35"/>
      <c r="S103" s="26">
        <v>90</v>
      </c>
    </row>
    <row r="104" spans="1:19" x14ac:dyDescent="0.25">
      <c r="A104" s="36" t="s">
        <v>19</v>
      </c>
      <c r="B104" s="34">
        <v>2011</v>
      </c>
      <c r="C104" s="34">
        <v>2</v>
      </c>
      <c r="D104" s="35">
        <v>10949</v>
      </c>
      <c r="E104" s="34">
        <v>74734</v>
      </c>
      <c r="F104" s="35">
        <v>1.7577799999999999</v>
      </c>
      <c r="G104" s="34">
        <v>1.6666000000000001</v>
      </c>
      <c r="H104" s="34">
        <v>1.8539600000000001</v>
      </c>
      <c r="I104" s="34">
        <v>0.99039999999999995</v>
      </c>
      <c r="J104" s="34">
        <v>0.93910000000000005</v>
      </c>
      <c r="K104" s="34">
        <v>1.0446</v>
      </c>
      <c r="L104" s="34">
        <v>0.72342499999999998</v>
      </c>
      <c r="M104" s="35"/>
      <c r="N104" s="40" t="s">
        <v>32</v>
      </c>
      <c r="O104" s="40" t="s">
        <v>32</v>
      </c>
      <c r="P104" s="40" t="s">
        <v>32</v>
      </c>
      <c r="Q104" s="40" t="s">
        <v>32</v>
      </c>
      <c r="R104" s="35"/>
      <c r="S104" s="26">
        <v>91</v>
      </c>
    </row>
    <row r="105" spans="1:19" x14ac:dyDescent="0.25">
      <c r="A105" s="36" t="s">
        <v>19</v>
      </c>
      <c r="B105" s="34">
        <v>2011</v>
      </c>
      <c r="C105" s="34">
        <v>3</v>
      </c>
      <c r="D105" s="35">
        <v>10694</v>
      </c>
      <c r="E105" s="34">
        <v>74502</v>
      </c>
      <c r="F105" s="35">
        <v>1.6917199999999999</v>
      </c>
      <c r="G105" s="34">
        <v>1.60375</v>
      </c>
      <c r="H105" s="34">
        <v>1.7845200000000001</v>
      </c>
      <c r="I105" s="34">
        <v>1.0454000000000001</v>
      </c>
      <c r="J105" s="34">
        <v>0.99099999999999999</v>
      </c>
      <c r="K105" s="34">
        <v>1.1027</v>
      </c>
      <c r="L105" s="34">
        <v>0.10334699999999999</v>
      </c>
      <c r="M105" s="35"/>
      <c r="N105" s="40" t="s">
        <v>32</v>
      </c>
      <c r="O105" s="40" t="s">
        <v>32</v>
      </c>
      <c r="P105" s="40" t="s">
        <v>32</v>
      </c>
      <c r="Q105" s="40" t="s">
        <v>32</v>
      </c>
      <c r="R105" s="35"/>
      <c r="S105" s="26">
        <v>92</v>
      </c>
    </row>
    <row r="106" spans="1:19" x14ac:dyDescent="0.25">
      <c r="A106" s="36" t="s">
        <v>19</v>
      </c>
      <c r="B106" s="34">
        <v>2011</v>
      </c>
      <c r="C106" s="34">
        <v>4</v>
      </c>
      <c r="D106" s="35">
        <v>11045</v>
      </c>
      <c r="E106" s="34">
        <v>74891</v>
      </c>
      <c r="F106" s="35">
        <v>1.7557100000000001</v>
      </c>
      <c r="G106" s="34">
        <v>1.6647000000000001</v>
      </c>
      <c r="H106" s="34">
        <v>1.8516999999999999</v>
      </c>
      <c r="I106" s="34">
        <v>0.95889999999999997</v>
      </c>
      <c r="J106" s="34">
        <v>0.90920000000000001</v>
      </c>
      <c r="K106" s="34">
        <v>1.0114000000000001</v>
      </c>
      <c r="L106" s="34">
        <v>0.122729</v>
      </c>
      <c r="M106" s="35"/>
      <c r="N106" s="40" t="s">
        <v>32</v>
      </c>
      <c r="O106" s="40" t="s">
        <v>32</v>
      </c>
      <c r="P106" s="40" t="s">
        <v>32</v>
      </c>
      <c r="Q106" s="40" t="s">
        <v>32</v>
      </c>
      <c r="R106" s="35"/>
      <c r="S106" s="26">
        <v>92</v>
      </c>
    </row>
    <row r="107" spans="1:19" x14ac:dyDescent="0.25">
      <c r="A107" s="36" t="s">
        <v>19</v>
      </c>
      <c r="B107" s="34">
        <v>2012</v>
      </c>
      <c r="C107" s="34">
        <v>1</v>
      </c>
      <c r="D107" s="35">
        <v>10576</v>
      </c>
      <c r="E107" s="34">
        <v>74987</v>
      </c>
      <c r="F107" s="35">
        <v>1.69408</v>
      </c>
      <c r="G107" s="34">
        <v>1.6059399999999999</v>
      </c>
      <c r="H107" s="34">
        <v>1.7870600000000001</v>
      </c>
      <c r="I107" s="34">
        <v>0.88370000000000004</v>
      </c>
      <c r="J107" s="34">
        <v>0.8377</v>
      </c>
      <c r="K107" s="34">
        <v>0.93220000000000003</v>
      </c>
      <c r="L107" s="34">
        <v>6.0000000000000002E-6</v>
      </c>
      <c r="M107" s="35">
        <v>1</v>
      </c>
      <c r="N107" s="40" t="s">
        <v>32</v>
      </c>
      <c r="O107" s="40" t="s">
        <v>32</v>
      </c>
      <c r="P107" s="40" t="s">
        <v>32</v>
      </c>
      <c r="Q107" s="40" t="s">
        <v>32</v>
      </c>
      <c r="R107" s="35"/>
      <c r="S107" s="26">
        <v>91</v>
      </c>
    </row>
    <row r="108" spans="1:19" x14ac:dyDescent="0.25">
      <c r="A108" s="36" t="s">
        <v>19</v>
      </c>
      <c r="B108" s="34">
        <v>2012</v>
      </c>
      <c r="C108" s="34">
        <v>2</v>
      </c>
      <c r="D108" s="35">
        <v>10478</v>
      </c>
      <c r="E108" s="34">
        <v>75294</v>
      </c>
      <c r="F108" s="35">
        <v>1.68573</v>
      </c>
      <c r="G108" s="34">
        <v>1.59799</v>
      </c>
      <c r="H108" s="34">
        <v>1.7783</v>
      </c>
      <c r="I108" s="34">
        <v>0.94540000000000002</v>
      </c>
      <c r="J108" s="34">
        <v>0.8962</v>
      </c>
      <c r="K108" s="34">
        <v>0.99729999999999996</v>
      </c>
      <c r="L108" s="34">
        <v>3.9470999999999999E-2</v>
      </c>
      <c r="M108" s="35"/>
      <c r="N108" s="40" t="s">
        <v>32</v>
      </c>
      <c r="O108" s="40" t="s">
        <v>32</v>
      </c>
      <c r="P108" s="40" t="s">
        <v>32</v>
      </c>
      <c r="Q108" s="40" t="s">
        <v>32</v>
      </c>
      <c r="R108" s="35"/>
      <c r="S108" s="26">
        <v>91</v>
      </c>
    </row>
    <row r="109" spans="1:19" x14ac:dyDescent="0.25">
      <c r="A109" s="36" t="s">
        <v>19</v>
      </c>
      <c r="B109" s="34">
        <v>2012</v>
      </c>
      <c r="C109" s="34">
        <v>3</v>
      </c>
      <c r="D109" s="35">
        <v>11279</v>
      </c>
      <c r="E109" s="34">
        <v>75201</v>
      </c>
      <c r="F109" s="35">
        <v>1.7673300000000001</v>
      </c>
      <c r="G109" s="34">
        <v>1.6756899999999999</v>
      </c>
      <c r="H109" s="34">
        <v>1.86398</v>
      </c>
      <c r="I109" s="34">
        <v>1.0576000000000001</v>
      </c>
      <c r="J109" s="34">
        <v>1.0026999999999999</v>
      </c>
      <c r="K109" s="34">
        <v>1.1153999999999999</v>
      </c>
      <c r="L109" s="34">
        <v>3.9333E-2</v>
      </c>
      <c r="M109" s="35"/>
      <c r="N109" s="40" t="s">
        <v>32</v>
      </c>
      <c r="O109" s="40" t="s">
        <v>32</v>
      </c>
      <c r="P109" s="40" t="s">
        <v>32</v>
      </c>
      <c r="Q109" s="40" t="s">
        <v>32</v>
      </c>
      <c r="R109" s="35"/>
      <c r="S109" s="26">
        <v>92</v>
      </c>
    </row>
    <row r="110" spans="1:19" x14ac:dyDescent="0.25">
      <c r="A110" s="36" t="s">
        <v>19</v>
      </c>
      <c r="B110" s="34">
        <v>2012</v>
      </c>
      <c r="C110" s="34">
        <v>4</v>
      </c>
      <c r="D110" s="35">
        <v>11274</v>
      </c>
      <c r="E110" s="34">
        <v>75492</v>
      </c>
      <c r="F110" s="35">
        <v>1.7586999999999999</v>
      </c>
      <c r="G110" s="34">
        <v>1.6678900000000001</v>
      </c>
      <c r="H110" s="34">
        <v>1.8544499999999999</v>
      </c>
      <c r="I110" s="34">
        <v>0.90549999999999997</v>
      </c>
      <c r="J110" s="34">
        <v>0.85870000000000002</v>
      </c>
      <c r="K110" s="34">
        <v>0.95479999999999998</v>
      </c>
      <c r="L110" s="34">
        <v>2.41E-4</v>
      </c>
      <c r="M110" s="35">
        <v>1</v>
      </c>
      <c r="N110" s="40" t="s">
        <v>32</v>
      </c>
      <c r="O110" s="40" t="s">
        <v>32</v>
      </c>
      <c r="P110" s="40" t="s">
        <v>32</v>
      </c>
      <c r="Q110" s="40" t="s">
        <v>32</v>
      </c>
      <c r="R110" s="35"/>
      <c r="S110" s="26">
        <v>92</v>
      </c>
    </row>
    <row r="111" spans="1:19" x14ac:dyDescent="0.25">
      <c r="A111" s="36" t="s">
        <v>19</v>
      </c>
      <c r="B111" s="34">
        <v>2013</v>
      </c>
      <c r="C111" s="34">
        <v>1</v>
      </c>
      <c r="D111" s="35">
        <v>10962</v>
      </c>
      <c r="E111" s="34">
        <v>75654</v>
      </c>
      <c r="F111" s="35">
        <v>1.76722</v>
      </c>
      <c r="G111" s="34">
        <v>1.6755500000000001</v>
      </c>
      <c r="H111" s="34">
        <v>1.8638999999999999</v>
      </c>
      <c r="I111" s="34">
        <v>0.91800000000000004</v>
      </c>
      <c r="J111" s="34">
        <v>0.87039999999999995</v>
      </c>
      <c r="K111" s="34">
        <v>0.96819999999999995</v>
      </c>
      <c r="L111" s="34">
        <v>1.645E-3</v>
      </c>
      <c r="M111" s="35">
        <v>1</v>
      </c>
      <c r="N111" s="40" t="s">
        <v>32</v>
      </c>
      <c r="O111" s="40" t="s">
        <v>32</v>
      </c>
      <c r="P111" s="40" t="s">
        <v>32</v>
      </c>
      <c r="Q111" s="40" t="s">
        <v>32</v>
      </c>
      <c r="R111" s="35"/>
      <c r="S111" s="26">
        <v>90</v>
      </c>
    </row>
    <row r="112" spans="1:19" x14ac:dyDescent="0.25">
      <c r="A112" s="36" t="s">
        <v>19</v>
      </c>
      <c r="B112" s="34">
        <v>2013</v>
      </c>
      <c r="C112" s="34">
        <v>2</v>
      </c>
      <c r="D112" s="35">
        <v>10470</v>
      </c>
      <c r="E112" s="34">
        <v>76288</v>
      </c>
      <c r="F112" s="35">
        <v>1.67153</v>
      </c>
      <c r="G112" s="34">
        <v>1.5845800000000001</v>
      </c>
      <c r="H112" s="34">
        <v>1.76325</v>
      </c>
      <c r="I112" s="34">
        <v>0.93</v>
      </c>
      <c r="J112" s="34">
        <v>0.88170000000000004</v>
      </c>
      <c r="K112" s="34">
        <v>0.98109999999999997</v>
      </c>
      <c r="L112" s="34">
        <v>7.7949999999999998E-3</v>
      </c>
      <c r="M112" s="35">
        <v>1</v>
      </c>
      <c r="N112" s="40" t="s">
        <v>32</v>
      </c>
      <c r="O112" s="40" t="s">
        <v>32</v>
      </c>
      <c r="P112" s="40" t="s">
        <v>32</v>
      </c>
      <c r="Q112" s="40" t="s">
        <v>32</v>
      </c>
      <c r="R112" s="35"/>
      <c r="S112" s="26">
        <v>91</v>
      </c>
    </row>
    <row r="113" spans="1:19" x14ac:dyDescent="0.25">
      <c r="A113" s="36" t="s">
        <v>19</v>
      </c>
      <c r="B113" s="34">
        <v>2013</v>
      </c>
      <c r="C113" s="34">
        <v>3</v>
      </c>
      <c r="D113" s="35">
        <v>10742</v>
      </c>
      <c r="E113" s="34">
        <v>75850</v>
      </c>
      <c r="F113" s="35">
        <v>1.6838599999999999</v>
      </c>
      <c r="G113" s="34">
        <v>1.5963499999999999</v>
      </c>
      <c r="H113" s="34">
        <v>1.77617</v>
      </c>
      <c r="I113" s="34">
        <v>1.0335000000000001</v>
      </c>
      <c r="J113" s="34">
        <v>0.9798</v>
      </c>
      <c r="K113" s="34">
        <v>1.0902000000000001</v>
      </c>
      <c r="L113" s="34">
        <v>0.22581399999999999</v>
      </c>
      <c r="M113" s="35"/>
      <c r="N113" s="40" t="s">
        <v>32</v>
      </c>
      <c r="O113" s="40" t="s">
        <v>32</v>
      </c>
      <c r="P113" s="40" t="s">
        <v>32</v>
      </c>
      <c r="Q113" s="40" t="s">
        <v>32</v>
      </c>
      <c r="R113" s="35"/>
      <c r="S113" s="26">
        <v>92</v>
      </c>
    </row>
    <row r="114" spans="1:19" x14ac:dyDescent="0.25">
      <c r="A114" s="36" t="s">
        <v>19</v>
      </c>
      <c r="B114" s="34">
        <v>2013</v>
      </c>
      <c r="C114" s="34">
        <v>4</v>
      </c>
      <c r="D114" s="35">
        <v>10877</v>
      </c>
      <c r="E114" s="34">
        <v>76305</v>
      </c>
      <c r="F114" s="35">
        <v>1.6943699999999999</v>
      </c>
      <c r="G114" s="34">
        <v>1.60667</v>
      </c>
      <c r="H114" s="34">
        <v>1.7868599999999999</v>
      </c>
      <c r="I114" s="34">
        <v>0.9577</v>
      </c>
      <c r="J114" s="34">
        <v>0.90810000000000002</v>
      </c>
      <c r="K114" s="34">
        <v>1.0099</v>
      </c>
      <c r="L114" s="34">
        <v>0.110666</v>
      </c>
      <c r="M114" s="35"/>
      <c r="N114" s="40" t="s">
        <v>32</v>
      </c>
      <c r="O114" s="40" t="s">
        <v>32</v>
      </c>
      <c r="P114" s="40" t="s">
        <v>32</v>
      </c>
      <c r="Q114" s="40" t="s">
        <v>32</v>
      </c>
      <c r="R114" s="35"/>
      <c r="S114" s="26">
        <v>92</v>
      </c>
    </row>
    <row r="115" spans="1:19" x14ac:dyDescent="0.25">
      <c r="A115" s="36" t="s">
        <v>19</v>
      </c>
      <c r="B115" s="34">
        <v>2014</v>
      </c>
      <c r="C115" s="34">
        <v>1</v>
      </c>
      <c r="D115" s="35">
        <v>10593</v>
      </c>
      <c r="E115" s="34">
        <v>76388</v>
      </c>
      <c r="F115" s="35">
        <v>1.6731199999999999</v>
      </c>
      <c r="G115" s="34">
        <v>1.5864100000000001</v>
      </c>
      <c r="H115" s="34">
        <v>1.76457</v>
      </c>
      <c r="I115" s="34">
        <v>0.90959999999999996</v>
      </c>
      <c r="J115" s="34">
        <v>0.86250000000000004</v>
      </c>
      <c r="K115" s="34">
        <v>0.95930000000000004</v>
      </c>
      <c r="L115" s="34">
        <v>4.86E-4</v>
      </c>
      <c r="M115" s="35">
        <v>1</v>
      </c>
      <c r="N115" s="40" t="s">
        <v>32</v>
      </c>
      <c r="O115" s="40" t="s">
        <v>32</v>
      </c>
      <c r="P115" s="40" t="s">
        <v>32</v>
      </c>
      <c r="Q115" s="40" t="s">
        <v>32</v>
      </c>
      <c r="R115" s="35"/>
      <c r="S115" s="26">
        <v>90</v>
      </c>
    </row>
    <row r="116" spans="1:19" x14ac:dyDescent="0.25">
      <c r="A116" s="36" t="s">
        <v>19</v>
      </c>
      <c r="B116" s="34">
        <v>2014</v>
      </c>
      <c r="C116" s="34">
        <v>2</v>
      </c>
      <c r="D116" s="35">
        <v>9738</v>
      </c>
      <c r="E116" s="34">
        <v>76928</v>
      </c>
      <c r="F116" s="35">
        <v>1.5224500000000001</v>
      </c>
      <c r="G116" s="34">
        <v>1.4430000000000001</v>
      </c>
      <c r="H116" s="34">
        <v>1.6062799999999999</v>
      </c>
      <c r="I116" s="34">
        <v>0.88200000000000001</v>
      </c>
      <c r="J116" s="34">
        <v>0.83599999999999997</v>
      </c>
      <c r="K116" s="34">
        <v>0.93059999999999998</v>
      </c>
      <c r="L116" s="34">
        <v>3.9999999999999998E-6</v>
      </c>
      <c r="M116" s="35">
        <v>1</v>
      </c>
      <c r="N116" s="40" t="s">
        <v>32</v>
      </c>
      <c r="O116" s="40" t="s">
        <v>32</v>
      </c>
      <c r="P116" s="40" t="s">
        <v>32</v>
      </c>
      <c r="Q116" s="40" t="s">
        <v>32</v>
      </c>
      <c r="R116" s="35"/>
      <c r="S116" s="26">
        <v>91</v>
      </c>
    </row>
    <row r="117" spans="1:19" x14ac:dyDescent="0.25">
      <c r="A117" s="36" t="s">
        <v>19</v>
      </c>
      <c r="B117" s="34">
        <v>2014</v>
      </c>
      <c r="C117" s="34">
        <v>3</v>
      </c>
      <c r="D117" s="35">
        <v>10362</v>
      </c>
      <c r="E117" s="34">
        <v>76835</v>
      </c>
      <c r="F117" s="35">
        <v>1.5981399999999999</v>
      </c>
      <c r="G117" s="34">
        <v>1.51509</v>
      </c>
      <c r="H117" s="34">
        <v>1.68574</v>
      </c>
      <c r="I117" s="34">
        <v>0.9294</v>
      </c>
      <c r="J117" s="34">
        <v>0.88109999999999999</v>
      </c>
      <c r="K117" s="34">
        <v>0.98029999999999995</v>
      </c>
      <c r="L117" s="34">
        <v>7.1590000000000004E-3</v>
      </c>
      <c r="M117" s="35">
        <v>1</v>
      </c>
      <c r="N117" s="40" t="s">
        <v>32</v>
      </c>
      <c r="O117" s="40" t="s">
        <v>32</v>
      </c>
      <c r="P117" s="40" t="s">
        <v>32</v>
      </c>
      <c r="Q117" s="40" t="s">
        <v>32</v>
      </c>
      <c r="R117" s="35"/>
      <c r="S117" s="26">
        <v>92</v>
      </c>
    </row>
    <row r="118" spans="1:19" x14ac:dyDescent="0.25">
      <c r="A118" s="36" t="s">
        <v>19</v>
      </c>
      <c r="B118" s="34">
        <v>2014</v>
      </c>
      <c r="C118" s="34">
        <v>4</v>
      </c>
      <c r="D118" s="35">
        <v>10460</v>
      </c>
      <c r="E118" s="34">
        <v>76893</v>
      </c>
      <c r="F118" s="35">
        <v>1.6139600000000001</v>
      </c>
      <c r="G118" s="34">
        <v>1.5303500000000001</v>
      </c>
      <c r="H118" s="34">
        <v>1.7021299999999999</v>
      </c>
      <c r="I118" s="34">
        <v>0.85270000000000001</v>
      </c>
      <c r="J118" s="34">
        <v>0.8085</v>
      </c>
      <c r="K118" s="34">
        <v>0.89929999999999999</v>
      </c>
      <c r="L118" s="34">
        <v>0</v>
      </c>
      <c r="M118" s="35">
        <v>1</v>
      </c>
      <c r="N118" s="40" t="s">
        <v>32</v>
      </c>
      <c r="O118" s="40" t="s">
        <v>32</v>
      </c>
      <c r="P118" s="40" t="s">
        <v>32</v>
      </c>
      <c r="Q118" s="40" t="s">
        <v>32</v>
      </c>
      <c r="R118" s="35"/>
      <c r="S118" s="26">
        <v>92</v>
      </c>
    </row>
    <row r="119" spans="1:19" x14ac:dyDescent="0.25">
      <c r="A119" s="36" t="s">
        <v>19</v>
      </c>
      <c r="B119" s="34">
        <v>2015</v>
      </c>
      <c r="C119" s="34">
        <v>1</v>
      </c>
      <c r="D119" s="35">
        <v>11290</v>
      </c>
      <c r="E119" s="34">
        <v>76888</v>
      </c>
      <c r="F119" s="35">
        <v>1.7926200000000001</v>
      </c>
      <c r="G119" s="34">
        <v>1.70014</v>
      </c>
      <c r="H119" s="34">
        <v>1.8901300000000001</v>
      </c>
      <c r="I119" s="34">
        <v>0.87329999999999997</v>
      </c>
      <c r="J119" s="34">
        <v>0.82830000000000004</v>
      </c>
      <c r="K119" s="34">
        <v>0.92079999999999995</v>
      </c>
      <c r="L119" s="34">
        <v>9.9999999999999995E-7</v>
      </c>
      <c r="M119" s="35">
        <v>1</v>
      </c>
      <c r="N119" s="40" t="s">
        <v>32</v>
      </c>
      <c r="O119" s="40" t="s">
        <v>32</v>
      </c>
      <c r="P119" s="40" t="s">
        <v>32</v>
      </c>
      <c r="Q119" s="40" t="s">
        <v>32</v>
      </c>
      <c r="R119" s="35"/>
      <c r="S119" s="26">
        <v>90</v>
      </c>
    </row>
    <row r="120" spans="1:19" x14ac:dyDescent="0.25">
      <c r="A120" s="36" t="s">
        <v>19</v>
      </c>
      <c r="B120" s="34">
        <v>2015</v>
      </c>
      <c r="C120" s="34">
        <v>2</v>
      </c>
      <c r="D120" s="35">
        <v>10638</v>
      </c>
      <c r="E120" s="34">
        <v>77323</v>
      </c>
      <c r="F120" s="35">
        <v>1.63978</v>
      </c>
      <c r="G120" s="34">
        <v>1.55491</v>
      </c>
      <c r="H120" s="34">
        <v>1.7292799999999999</v>
      </c>
      <c r="I120" s="34">
        <v>0.90639999999999998</v>
      </c>
      <c r="J120" s="34">
        <v>0.85950000000000004</v>
      </c>
      <c r="K120" s="34">
        <v>0.95589999999999997</v>
      </c>
      <c r="L120" s="34">
        <v>2.9100000000000003E-4</v>
      </c>
      <c r="M120" s="35">
        <v>1</v>
      </c>
      <c r="N120" s="40" t="s">
        <v>32</v>
      </c>
      <c r="O120" s="40" t="s">
        <v>32</v>
      </c>
      <c r="P120" s="40" t="s">
        <v>32</v>
      </c>
      <c r="Q120" s="40" t="s">
        <v>32</v>
      </c>
      <c r="R120" s="35"/>
      <c r="S120" s="26">
        <v>91</v>
      </c>
    </row>
    <row r="121" spans="1:19" x14ac:dyDescent="0.25">
      <c r="A121" s="36" t="s">
        <v>19</v>
      </c>
      <c r="B121" s="34">
        <v>2015</v>
      </c>
      <c r="C121" s="34">
        <v>3</v>
      </c>
      <c r="D121" s="35">
        <v>11272</v>
      </c>
      <c r="E121" s="34">
        <v>77061</v>
      </c>
      <c r="F121" s="35">
        <v>1.7179899999999999</v>
      </c>
      <c r="G121" s="34">
        <v>1.62934</v>
      </c>
      <c r="H121" s="34">
        <v>1.8114600000000001</v>
      </c>
      <c r="I121" s="34">
        <v>1.0368999999999999</v>
      </c>
      <c r="J121" s="34">
        <v>0.98340000000000005</v>
      </c>
      <c r="K121" s="34">
        <v>1.0932999999999999</v>
      </c>
      <c r="L121" s="34">
        <v>0.18003</v>
      </c>
      <c r="M121" s="35"/>
      <c r="N121" s="40" t="s">
        <v>32</v>
      </c>
      <c r="O121" s="40" t="s">
        <v>32</v>
      </c>
      <c r="P121" s="40" t="s">
        <v>32</v>
      </c>
      <c r="Q121" s="40" t="s">
        <v>32</v>
      </c>
      <c r="R121" s="35"/>
      <c r="S121" s="26">
        <v>92</v>
      </c>
    </row>
    <row r="122" spans="1:19" x14ac:dyDescent="0.25">
      <c r="A122" s="36" t="s">
        <v>19</v>
      </c>
      <c r="B122" s="34">
        <v>2015</v>
      </c>
      <c r="C122" s="34">
        <v>4</v>
      </c>
      <c r="D122" s="35">
        <v>11862</v>
      </c>
      <c r="E122" s="34">
        <v>77329</v>
      </c>
      <c r="F122" s="35">
        <v>1.8005599999999999</v>
      </c>
      <c r="G122" s="34">
        <v>1.7081900000000001</v>
      </c>
      <c r="H122" s="34">
        <v>1.8979200000000001</v>
      </c>
      <c r="I122" s="34">
        <v>1.0173000000000001</v>
      </c>
      <c r="J122" s="34">
        <v>0.96509999999999996</v>
      </c>
      <c r="K122" s="34">
        <v>1.0723</v>
      </c>
      <c r="L122" s="34">
        <v>0.523953</v>
      </c>
      <c r="M122" s="35"/>
      <c r="N122" s="40" t="s">
        <v>32</v>
      </c>
      <c r="O122" s="40" t="s">
        <v>32</v>
      </c>
      <c r="P122" s="40" t="s">
        <v>32</v>
      </c>
      <c r="Q122" s="40" t="s">
        <v>32</v>
      </c>
      <c r="R122" s="35"/>
      <c r="S122" s="26">
        <v>92</v>
      </c>
    </row>
    <row r="123" spans="1:19" x14ac:dyDescent="0.25">
      <c r="A123" s="36" t="s">
        <v>19</v>
      </c>
      <c r="B123" s="34">
        <v>2016</v>
      </c>
      <c r="C123" s="34">
        <v>1</v>
      </c>
      <c r="D123" s="35">
        <v>12296</v>
      </c>
      <c r="E123" s="34">
        <v>77401</v>
      </c>
      <c r="F123" s="35">
        <v>1.8952199999999999</v>
      </c>
      <c r="G123" s="34">
        <v>1.7982899999999999</v>
      </c>
      <c r="H123" s="34">
        <v>1.9973700000000001</v>
      </c>
      <c r="I123" s="34">
        <v>0.94810000000000005</v>
      </c>
      <c r="J123" s="34">
        <v>0.89959999999999996</v>
      </c>
      <c r="K123" s="34">
        <v>0.99919999999999998</v>
      </c>
      <c r="L123" s="34">
        <v>4.6649000000000003E-2</v>
      </c>
      <c r="M123" s="35"/>
      <c r="N123" s="40">
        <v>1.0202</v>
      </c>
      <c r="O123" s="40">
        <v>0.96279999999999999</v>
      </c>
      <c r="P123" s="40">
        <v>1.081</v>
      </c>
      <c r="Q123" s="40">
        <v>0.498531</v>
      </c>
      <c r="R123" s="35"/>
      <c r="S123" s="26">
        <v>91</v>
      </c>
    </row>
    <row r="124" spans="1:19" x14ac:dyDescent="0.25">
      <c r="A124" s="36" t="s">
        <v>19</v>
      </c>
      <c r="B124" s="34">
        <v>2016</v>
      </c>
      <c r="C124" s="34">
        <v>2</v>
      </c>
      <c r="D124" s="35">
        <v>11836</v>
      </c>
      <c r="E124" s="34">
        <v>77720</v>
      </c>
      <c r="F124" s="35">
        <v>1.8127</v>
      </c>
      <c r="G124" s="34">
        <v>1.7197100000000001</v>
      </c>
      <c r="H124" s="34">
        <v>1.91073</v>
      </c>
      <c r="I124" s="34">
        <v>1.0234000000000001</v>
      </c>
      <c r="J124" s="34">
        <v>0.97089999999999999</v>
      </c>
      <c r="K124" s="34">
        <v>1.0787</v>
      </c>
      <c r="L124" s="34">
        <v>0.39003100000000002</v>
      </c>
      <c r="M124" s="35"/>
      <c r="N124" s="40">
        <v>1.0311999999999999</v>
      </c>
      <c r="O124" s="40">
        <v>0.97299999999999998</v>
      </c>
      <c r="P124" s="40">
        <v>1.0929</v>
      </c>
      <c r="Q124" s="40">
        <v>0.29934699999999997</v>
      </c>
      <c r="R124" s="35"/>
      <c r="S124" s="26">
        <v>91</v>
      </c>
    </row>
    <row r="125" spans="1:19" x14ac:dyDescent="0.25">
      <c r="A125" s="36" t="s">
        <v>19</v>
      </c>
      <c r="B125" s="34">
        <v>2016</v>
      </c>
      <c r="C125" s="34">
        <v>3</v>
      </c>
      <c r="D125" s="35">
        <v>11712</v>
      </c>
      <c r="E125" s="34">
        <v>77537</v>
      </c>
      <c r="F125" s="35">
        <v>1.78739</v>
      </c>
      <c r="G125" s="34">
        <v>1.6954800000000001</v>
      </c>
      <c r="H125" s="34">
        <v>1.8842699999999999</v>
      </c>
      <c r="I125" s="34">
        <v>1.0814999999999999</v>
      </c>
      <c r="J125" s="34">
        <v>1.0259</v>
      </c>
      <c r="K125" s="34">
        <v>1.1402000000000001</v>
      </c>
      <c r="L125" s="34">
        <v>3.6080000000000001E-3</v>
      </c>
      <c r="M125" s="35">
        <v>1</v>
      </c>
      <c r="N125" s="40">
        <v>1.0565</v>
      </c>
      <c r="O125" s="40">
        <v>0.99680000000000002</v>
      </c>
      <c r="P125" s="40">
        <v>1.1198999999999999</v>
      </c>
      <c r="Q125" s="40">
        <v>6.4065999999999998E-2</v>
      </c>
      <c r="R125" s="35"/>
      <c r="S125" s="26">
        <v>92</v>
      </c>
    </row>
    <row r="126" spans="1:19" x14ac:dyDescent="0.25">
      <c r="A126" s="36" t="s">
        <v>19</v>
      </c>
      <c r="B126" s="34">
        <v>2016</v>
      </c>
      <c r="C126" s="34">
        <v>4</v>
      </c>
      <c r="D126" s="35">
        <v>11534</v>
      </c>
      <c r="E126" s="34">
        <v>77682</v>
      </c>
      <c r="F126" s="35">
        <v>1.7533300000000001</v>
      </c>
      <c r="G126" s="34">
        <v>1.6633199999999999</v>
      </c>
      <c r="H126" s="34">
        <v>1.84822</v>
      </c>
      <c r="I126" s="34">
        <v>0.94299999999999995</v>
      </c>
      <c r="J126" s="34">
        <v>0.89459999999999995</v>
      </c>
      <c r="K126" s="34">
        <v>0.99399999999999999</v>
      </c>
      <c r="L126" s="34">
        <v>2.8979000000000001E-2</v>
      </c>
      <c r="M126" s="35"/>
      <c r="N126" s="40">
        <v>0.99860000000000004</v>
      </c>
      <c r="O126" s="40">
        <v>0.94220000000000004</v>
      </c>
      <c r="P126" s="40">
        <v>1.0585</v>
      </c>
      <c r="Q126" s="40">
        <v>0.96359099999999998</v>
      </c>
      <c r="R126" s="35"/>
      <c r="S126" s="26">
        <v>92</v>
      </c>
    </row>
    <row r="127" spans="1:19" x14ac:dyDescent="0.25">
      <c r="A127" s="36" t="s">
        <v>23</v>
      </c>
      <c r="B127" s="34">
        <v>2011</v>
      </c>
      <c r="C127" s="34">
        <v>1</v>
      </c>
      <c r="D127" s="35">
        <v>220347</v>
      </c>
      <c r="E127" s="34">
        <v>1238229</v>
      </c>
      <c r="F127" s="35">
        <v>1.97726</v>
      </c>
      <c r="G127" s="34">
        <v>1.96902</v>
      </c>
      <c r="H127" s="34">
        <v>1.98553</v>
      </c>
      <c r="I127" s="34" t="s">
        <v>32</v>
      </c>
      <c r="J127" s="34" t="s">
        <v>32</v>
      </c>
      <c r="K127" s="34" t="s">
        <v>32</v>
      </c>
      <c r="L127" s="34" t="s">
        <v>32</v>
      </c>
      <c r="M127" s="35"/>
      <c r="N127" s="40" t="s">
        <v>32</v>
      </c>
      <c r="O127" s="40" t="s">
        <v>32</v>
      </c>
      <c r="P127" s="40" t="s">
        <v>32</v>
      </c>
      <c r="Q127" s="40" t="s">
        <v>32</v>
      </c>
      <c r="R127" s="35"/>
      <c r="S127" s="26">
        <v>90</v>
      </c>
    </row>
    <row r="128" spans="1:19" x14ac:dyDescent="0.25">
      <c r="A128" s="36" t="s">
        <v>23</v>
      </c>
      <c r="B128" s="34">
        <v>2011</v>
      </c>
      <c r="C128" s="34">
        <v>2</v>
      </c>
      <c r="D128" s="35">
        <v>199863</v>
      </c>
      <c r="E128" s="34">
        <v>1246991</v>
      </c>
      <c r="F128" s="35">
        <v>1.77477</v>
      </c>
      <c r="G128" s="34">
        <v>1.6927399999999999</v>
      </c>
      <c r="H128" s="34">
        <v>1.8607800000000001</v>
      </c>
      <c r="I128" s="34" t="s">
        <v>32</v>
      </c>
      <c r="J128" s="34" t="s">
        <v>32</v>
      </c>
      <c r="K128" s="34" t="s">
        <v>32</v>
      </c>
      <c r="L128" s="34" t="s">
        <v>32</v>
      </c>
      <c r="M128" s="35"/>
      <c r="N128" s="40" t="s">
        <v>32</v>
      </c>
      <c r="O128" s="40" t="s">
        <v>32</v>
      </c>
      <c r="P128" s="40" t="s">
        <v>32</v>
      </c>
      <c r="Q128" s="40" t="s">
        <v>32</v>
      </c>
      <c r="R128" s="35"/>
      <c r="S128" s="26">
        <v>91</v>
      </c>
    </row>
    <row r="129" spans="1:19" x14ac:dyDescent="0.25">
      <c r="A129" s="17" t="s">
        <v>23</v>
      </c>
      <c r="B129" s="26">
        <v>2011</v>
      </c>
      <c r="C129" s="26">
        <v>3</v>
      </c>
      <c r="D129" s="37">
        <v>183249</v>
      </c>
      <c r="E129" s="26">
        <v>1244979</v>
      </c>
      <c r="F129" s="37">
        <v>1.61829</v>
      </c>
      <c r="G129" s="26">
        <v>1.54338</v>
      </c>
      <c r="H129" s="26">
        <v>1.6968300000000001</v>
      </c>
      <c r="I129" s="26" t="s">
        <v>32</v>
      </c>
      <c r="J129" s="26" t="s">
        <v>32</v>
      </c>
      <c r="K129" s="26" t="s">
        <v>32</v>
      </c>
      <c r="L129" s="26" t="s">
        <v>32</v>
      </c>
      <c r="N129" s="39" t="s">
        <v>32</v>
      </c>
      <c r="O129" s="39" t="s">
        <v>32</v>
      </c>
      <c r="P129" s="39" t="s">
        <v>32</v>
      </c>
      <c r="Q129" s="39" t="s">
        <v>32</v>
      </c>
      <c r="S129" s="26">
        <v>92</v>
      </c>
    </row>
    <row r="130" spans="1:19" x14ac:dyDescent="0.25">
      <c r="A130" s="38" t="s">
        <v>23</v>
      </c>
      <c r="B130" s="26">
        <v>2011</v>
      </c>
      <c r="C130" s="26">
        <v>4</v>
      </c>
      <c r="D130" s="37">
        <v>211190</v>
      </c>
      <c r="E130" s="26">
        <v>1257156</v>
      </c>
      <c r="F130" s="37">
        <v>1.83087</v>
      </c>
      <c r="G130" s="26">
        <v>1.7463200000000001</v>
      </c>
      <c r="H130" s="26">
        <v>1.91951</v>
      </c>
      <c r="I130" s="26" t="s">
        <v>32</v>
      </c>
      <c r="J130" s="26" t="s">
        <v>32</v>
      </c>
      <c r="K130" s="26" t="s">
        <v>32</v>
      </c>
      <c r="L130" s="26" t="s">
        <v>32</v>
      </c>
      <c r="N130" s="39" t="s">
        <v>32</v>
      </c>
      <c r="O130" s="39" t="s">
        <v>32</v>
      </c>
      <c r="P130" s="39" t="s">
        <v>32</v>
      </c>
      <c r="Q130" s="39" t="s">
        <v>32</v>
      </c>
      <c r="S130" s="26">
        <v>92</v>
      </c>
    </row>
    <row r="131" spans="1:19" x14ac:dyDescent="0.25">
      <c r="A131" s="26" t="s">
        <v>23</v>
      </c>
      <c r="B131" s="26">
        <v>2012</v>
      </c>
      <c r="C131" s="26">
        <v>1</v>
      </c>
      <c r="D131" s="37">
        <v>218208</v>
      </c>
      <c r="E131" s="26">
        <v>1257609</v>
      </c>
      <c r="F131" s="37">
        <v>1.91713</v>
      </c>
      <c r="G131" s="26">
        <v>1.8285800000000001</v>
      </c>
      <c r="H131" s="26">
        <v>2.0099800000000001</v>
      </c>
      <c r="I131" s="26" t="s">
        <v>32</v>
      </c>
      <c r="J131" s="26" t="s">
        <v>32</v>
      </c>
      <c r="K131" s="26" t="s">
        <v>32</v>
      </c>
      <c r="L131" s="26" t="s">
        <v>32</v>
      </c>
      <c r="N131" s="39" t="s">
        <v>32</v>
      </c>
      <c r="O131" s="39" t="s">
        <v>32</v>
      </c>
      <c r="P131" s="39" t="s">
        <v>32</v>
      </c>
      <c r="Q131" s="39" t="s">
        <v>32</v>
      </c>
      <c r="S131" s="26">
        <v>91</v>
      </c>
    </row>
    <row r="132" spans="1:19" x14ac:dyDescent="0.25">
      <c r="A132" s="26" t="s">
        <v>23</v>
      </c>
      <c r="B132" s="26">
        <v>2012</v>
      </c>
      <c r="C132" s="26">
        <v>2</v>
      </c>
      <c r="D132" s="37">
        <v>203148</v>
      </c>
      <c r="E132" s="26">
        <v>1269495</v>
      </c>
      <c r="F132" s="37">
        <v>1.78312</v>
      </c>
      <c r="G132" s="26">
        <v>1.7007300000000001</v>
      </c>
      <c r="H132" s="26">
        <v>1.8694900000000001</v>
      </c>
      <c r="I132" s="26" t="s">
        <v>32</v>
      </c>
      <c r="J132" s="26" t="s">
        <v>32</v>
      </c>
      <c r="K132" s="26" t="s">
        <v>32</v>
      </c>
      <c r="L132" s="26" t="s">
        <v>32</v>
      </c>
      <c r="N132" s="39" t="s">
        <v>32</v>
      </c>
      <c r="O132" s="39" t="s">
        <v>32</v>
      </c>
      <c r="P132" s="39" t="s">
        <v>32</v>
      </c>
      <c r="Q132" s="39" t="s">
        <v>32</v>
      </c>
      <c r="S132" s="26">
        <v>91</v>
      </c>
    </row>
    <row r="133" spans="1:19" x14ac:dyDescent="0.25">
      <c r="A133" s="26" t="s">
        <v>23</v>
      </c>
      <c r="B133" s="26">
        <v>2012</v>
      </c>
      <c r="C133" s="26">
        <v>3</v>
      </c>
      <c r="D133" s="37">
        <v>190345</v>
      </c>
      <c r="E133" s="26">
        <v>1266388</v>
      </c>
      <c r="F133" s="37">
        <v>1.6711100000000001</v>
      </c>
      <c r="G133" s="26">
        <v>1.59379</v>
      </c>
      <c r="H133" s="26">
        <v>1.7521800000000001</v>
      </c>
      <c r="I133" s="26" t="s">
        <v>32</v>
      </c>
      <c r="J133" s="26" t="s">
        <v>32</v>
      </c>
      <c r="K133" s="26" t="s">
        <v>32</v>
      </c>
      <c r="L133" s="26" t="s">
        <v>32</v>
      </c>
      <c r="N133" s="39" t="s">
        <v>32</v>
      </c>
      <c r="O133" s="39" t="s">
        <v>32</v>
      </c>
      <c r="P133" s="39" t="s">
        <v>32</v>
      </c>
      <c r="Q133" s="39" t="s">
        <v>32</v>
      </c>
      <c r="S133" s="26">
        <v>92</v>
      </c>
    </row>
    <row r="134" spans="1:19" x14ac:dyDescent="0.25">
      <c r="A134" s="26" t="s">
        <v>23</v>
      </c>
      <c r="B134" s="26">
        <v>2012</v>
      </c>
      <c r="C134" s="26">
        <v>4</v>
      </c>
      <c r="D134" s="37">
        <v>228006</v>
      </c>
      <c r="E134" s="26">
        <v>1280102</v>
      </c>
      <c r="F134" s="37">
        <v>1.94234</v>
      </c>
      <c r="G134" s="26">
        <v>1.8528</v>
      </c>
      <c r="H134" s="26">
        <v>2.0362</v>
      </c>
      <c r="I134" s="26" t="s">
        <v>32</v>
      </c>
      <c r="J134" s="26" t="s">
        <v>32</v>
      </c>
      <c r="K134" s="26" t="s">
        <v>32</v>
      </c>
      <c r="L134" s="26" t="s">
        <v>32</v>
      </c>
      <c r="N134" s="39" t="s">
        <v>32</v>
      </c>
      <c r="O134" s="39" t="s">
        <v>32</v>
      </c>
      <c r="P134" s="39" t="s">
        <v>32</v>
      </c>
      <c r="Q134" s="39" t="s">
        <v>32</v>
      </c>
      <c r="S134" s="26">
        <v>92</v>
      </c>
    </row>
    <row r="135" spans="1:19" x14ac:dyDescent="0.25">
      <c r="A135" s="26" t="s">
        <v>23</v>
      </c>
      <c r="B135" s="26">
        <v>2013</v>
      </c>
      <c r="C135" s="26">
        <v>1</v>
      </c>
      <c r="D135" s="37">
        <v>218671</v>
      </c>
      <c r="E135" s="26">
        <v>1281029</v>
      </c>
      <c r="F135" s="37">
        <v>1.9250499999999999</v>
      </c>
      <c r="G135" s="26">
        <v>1.8361499999999999</v>
      </c>
      <c r="H135" s="26">
        <v>2.0182600000000002</v>
      </c>
      <c r="I135" s="26" t="s">
        <v>32</v>
      </c>
      <c r="J135" s="26" t="s">
        <v>32</v>
      </c>
      <c r="K135" s="26" t="s">
        <v>32</v>
      </c>
      <c r="L135" s="26" t="s">
        <v>32</v>
      </c>
      <c r="N135" s="39" t="s">
        <v>32</v>
      </c>
      <c r="O135" s="39" t="s">
        <v>32</v>
      </c>
      <c r="P135" s="39" t="s">
        <v>32</v>
      </c>
      <c r="Q135" s="39" t="s">
        <v>32</v>
      </c>
      <c r="S135" s="26">
        <v>90</v>
      </c>
    </row>
    <row r="136" spans="1:19" x14ac:dyDescent="0.25">
      <c r="A136" s="26" t="s">
        <v>23</v>
      </c>
      <c r="B136" s="26">
        <v>2013</v>
      </c>
      <c r="C136" s="26">
        <v>2</v>
      </c>
      <c r="D136" s="37">
        <v>206372</v>
      </c>
      <c r="E136" s="26">
        <v>1290855</v>
      </c>
      <c r="F136" s="37">
        <v>1.7972600000000001</v>
      </c>
      <c r="G136" s="26">
        <v>1.7142500000000001</v>
      </c>
      <c r="H136" s="26">
        <v>1.88429</v>
      </c>
      <c r="I136" s="26" t="s">
        <v>32</v>
      </c>
      <c r="J136" s="26" t="s">
        <v>32</v>
      </c>
      <c r="K136" s="26" t="s">
        <v>32</v>
      </c>
      <c r="L136" s="26" t="s">
        <v>32</v>
      </c>
      <c r="N136" s="39" t="s">
        <v>32</v>
      </c>
      <c r="O136" s="39" t="s">
        <v>32</v>
      </c>
      <c r="P136" s="39" t="s">
        <v>32</v>
      </c>
      <c r="Q136" s="39" t="s">
        <v>32</v>
      </c>
      <c r="S136" s="26">
        <v>91</v>
      </c>
    </row>
    <row r="137" spans="1:19" x14ac:dyDescent="0.25">
      <c r="A137" s="26" t="s">
        <v>23</v>
      </c>
      <c r="B137" s="26">
        <v>2013</v>
      </c>
      <c r="C137" s="26">
        <v>3</v>
      </c>
      <c r="D137" s="37">
        <v>188448</v>
      </c>
      <c r="E137" s="26">
        <v>1287031</v>
      </c>
      <c r="F137" s="37">
        <v>1.62923</v>
      </c>
      <c r="G137" s="26">
        <v>1.5539000000000001</v>
      </c>
      <c r="H137" s="26">
        <v>1.70821</v>
      </c>
      <c r="I137" s="26" t="s">
        <v>32</v>
      </c>
      <c r="J137" s="26" t="s">
        <v>32</v>
      </c>
      <c r="K137" s="26" t="s">
        <v>32</v>
      </c>
      <c r="L137" s="26" t="s">
        <v>32</v>
      </c>
      <c r="N137" s="39" t="s">
        <v>32</v>
      </c>
      <c r="O137" s="39" t="s">
        <v>32</v>
      </c>
      <c r="P137" s="39" t="s">
        <v>32</v>
      </c>
      <c r="Q137" s="39" t="s">
        <v>32</v>
      </c>
      <c r="S137" s="26">
        <v>92</v>
      </c>
    </row>
    <row r="138" spans="1:19" x14ac:dyDescent="0.25">
      <c r="A138" s="26" t="s">
        <v>23</v>
      </c>
      <c r="B138" s="26">
        <v>2013</v>
      </c>
      <c r="C138" s="26">
        <v>4</v>
      </c>
      <c r="D138" s="37">
        <v>210481</v>
      </c>
      <c r="E138" s="26">
        <v>1299494</v>
      </c>
      <c r="F138" s="37">
        <v>1.76928</v>
      </c>
      <c r="G138" s="26">
        <v>1.6876500000000001</v>
      </c>
      <c r="H138" s="26">
        <v>1.8548500000000001</v>
      </c>
      <c r="I138" s="26" t="s">
        <v>32</v>
      </c>
      <c r="J138" s="26" t="s">
        <v>32</v>
      </c>
      <c r="K138" s="26" t="s">
        <v>32</v>
      </c>
      <c r="L138" s="26" t="s">
        <v>32</v>
      </c>
      <c r="N138" s="39" t="s">
        <v>32</v>
      </c>
      <c r="O138" s="39" t="s">
        <v>32</v>
      </c>
      <c r="P138" s="39" t="s">
        <v>32</v>
      </c>
      <c r="Q138" s="39" t="s">
        <v>32</v>
      </c>
      <c r="S138" s="26">
        <v>92</v>
      </c>
    </row>
    <row r="139" spans="1:19" x14ac:dyDescent="0.25">
      <c r="A139" s="26" t="s">
        <v>23</v>
      </c>
      <c r="B139" s="26">
        <v>2014</v>
      </c>
      <c r="C139" s="26">
        <v>1</v>
      </c>
      <c r="D139" s="37">
        <v>214438</v>
      </c>
      <c r="E139" s="26">
        <v>1298287</v>
      </c>
      <c r="F139" s="37">
        <v>1.83935</v>
      </c>
      <c r="G139" s="26">
        <v>1.75448</v>
      </c>
      <c r="H139" s="26">
        <v>1.92832</v>
      </c>
      <c r="I139" s="26" t="s">
        <v>32</v>
      </c>
      <c r="J139" s="26" t="s">
        <v>32</v>
      </c>
      <c r="K139" s="26" t="s">
        <v>32</v>
      </c>
      <c r="L139" s="26" t="s">
        <v>32</v>
      </c>
      <c r="N139" s="39" t="s">
        <v>32</v>
      </c>
      <c r="O139" s="39" t="s">
        <v>32</v>
      </c>
      <c r="P139" s="39" t="s">
        <v>32</v>
      </c>
      <c r="Q139" s="39" t="s">
        <v>32</v>
      </c>
      <c r="S139" s="26">
        <v>90</v>
      </c>
    </row>
    <row r="140" spans="1:19" x14ac:dyDescent="0.25">
      <c r="A140" s="26" t="s">
        <v>23</v>
      </c>
      <c r="B140" s="26">
        <v>2014</v>
      </c>
      <c r="C140" s="26">
        <v>2</v>
      </c>
      <c r="D140" s="37">
        <v>202648</v>
      </c>
      <c r="E140" s="26">
        <v>1307373</v>
      </c>
      <c r="F140" s="37">
        <v>1.7260599999999999</v>
      </c>
      <c r="G140" s="26">
        <v>1.64642</v>
      </c>
      <c r="H140" s="26">
        <v>1.80955</v>
      </c>
      <c r="I140" s="26" t="s">
        <v>32</v>
      </c>
      <c r="J140" s="26" t="s">
        <v>32</v>
      </c>
      <c r="K140" s="26" t="s">
        <v>32</v>
      </c>
      <c r="L140" s="26" t="s">
        <v>32</v>
      </c>
      <c r="N140" s="39" t="s">
        <v>32</v>
      </c>
      <c r="O140" s="39" t="s">
        <v>32</v>
      </c>
      <c r="P140" s="39" t="s">
        <v>32</v>
      </c>
      <c r="Q140" s="39" t="s">
        <v>32</v>
      </c>
      <c r="S140" s="26">
        <v>91</v>
      </c>
    </row>
    <row r="141" spans="1:19" x14ac:dyDescent="0.25">
      <c r="A141" s="26" t="s">
        <v>23</v>
      </c>
      <c r="B141" s="26">
        <v>2014</v>
      </c>
      <c r="C141" s="26">
        <v>3</v>
      </c>
      <c r="D141" s="37">
        <v>202087</v>
      </c>
      <c r="E141" s="26">
        <v>1304940</v>
      </c>
      <c r="F141" s="37">
        <v>1.7195499999999999</v>
      </c>
      <c r="G141" s="26">
        <v>1.64009</v>
      </c>
      <c r="H141" s="26">
        <v>1.80287</v>
      </c>
      <c r="I141" s="26" t="s">
        <v>32</v>
      </c>
      <c r="J141" s="26" t="s">
        <v>32</v>
      </c>
      <c r="K141" s="26" t="s">
        <v>32</v>
      </c>
      <c r="L141" s="26" t="s">
        <v>32</v>
      </c>
      <c r="N141" s="39" t="s">
        <v>32</v>
      </c>
      <c r="O141" s="39" t="s">
        <v>32</v>
      </c>
      <c r="P141" s="39" t="s">
        <v>32</v>
      </c>
      <c r="Q141" s="39" t="s">
        <v>32</v>
      </c>
      <c r="S141" s="26">
        <v>92</v>
      </c>
    </row>
    <row r="142" spans="1:19" x14ac:dyDescent="0.25">
      <c r="A142" s="26" t="s">
        <v>23</v>
      </c>
      <c r="B142" s="26">
        <v>2014</v>
      </c>
      <c r="C142" s="26">
        <v>4</v>
      </c>
      <c r="D142" s="37">
        <v>226077</v>
      </c>
      <c r="E142" s="26">
        <v>1317685</v>
      </c>
      <c r="F142" s="37">
        <v>1.8927799999999999</v>
      </c>
      <c r="G142" s="26">
        <v>1.8055300000000001</v>
      </c>
      <c r="H142" s="26">
        <v>1.98424</v>
      </c>
      <c r="I142" s="26" t="s">
        <v>32</v>
      </c>
      <c r="J142" s="26" t="s">
        <v>32</v>
      </c>
      <c r="K142" s="26" t="s">
        <v>32</v>
      </c>
      <c r="L142" s="26" t="s">
        <v>32</v>
      </c>
      <c r="N142" s="39" t="s">
        <v>32</v>
      </c>
      <c r="O142" s="39" t="s">
        <v>32</v>
      </c>
      <c r="P142" s="39" t="s">
        <v>32</v>
      </c>
      <c r="Q142" s="39" t="s">
        <v>32</v>
      </c>
      <c r="S142" s="26">
        <v>92</v>
      </c>
    </row>
    <row r="143" spans="1:19" x14ac:dyDescent="0.25">
      <c r="A143" s="26" t="s">
        <v>23</v>
      </c>
      <c r="B143" s="26">
        <v>2015</v>
      </c>
      <c r="C143" s="26">
        <v>1</v>
      </c>
      <c r="D143" s="37">
        <v>239423</v>
      </c>
      <c r="E143" s="26">
        <v>1314289</v>
      </c>
      <c r="F143" s="37">
        <v>2.0526800000000001</v>
      </c>
      <c r="G143" s="26">
        <v>1.95811</v>
      </c>
      <c r="H143" s="26">
        <v>2.1518299999999999</v>
      </c>
      <c r="I143" s="26" t="s">
        <v>32</v>
      </c>
      <c r="J143" s="26" t="s">
        <v>32</v>
      </c>
      <c r="K143" s="26" t="s">
        <v>32</v>
      </c>
      <c r="L143" s="26" t="s">
        <v>32</v>
      </c>
      <c r="N143" s="39" t="s">
        <v>32</v>
      </c>
      <c r="O143" s="39" t="s">
        <v>32</v>
      </c>
      <c r="P143" s="39" t="s">
        <v>32</v>
      </c>
      <c r="Q143" s="39" t="s">
        <v>32</v>
      </c>
      <c r="S143" s="26">
        <v>90</v>
      </c>
    </row>
    <row r="144" spans="1:19" x14ac:dyDescent="0.25">
      <c r="A144" s="26" t="s">
        <v>23</v>
      </c>
      <c r="B144" s="26">
        <v>2015</v>
      </c>
      <c r="C144" s="26">
        <v>2</v>
      </c>
      <c r="D144" s="37">
        <v>212952</v>
      </c>
      <c r="E144" s="26">
        <v>1322544</v>
      </c>
      <c r="F144" s="37">
        <v>1.8090599999999999</v>
      </c>
      <c r="G144" s="26">
        <v>1.7256</v>
      </c>
      <c r="H144" s="26">
        <v>1.89655</v>
      </c>
      <c r="I144" s="26" t="s">
        <v>32</v>
      </c>
      <c r="J144" s="26" t="s">
        <v>32</v>
      </c>
      <c r="K144" s="26" t="s">
        <v>32</v>
      </c>
      <c r="L144" s="26" t="s">
        <v>32</v>
      </c>
      <c r="N144" s="39" t="s">
        <v>32</v>
      </c>
      <c r="O144" s="39" t="s">
        <v>32</v>
      </c>
      <c r="P144" s="39" t="s">
        <v>32</v>
      </c>
      <c r="Q144" s="39" t="s">
        <v>32</v>
      </c>
      <c r="S144" s="26">
        <v>91</v>
      </c>
    </row>
    <row r="145" spans="1:19" x14ac:dyDescent="0.25">
      <c r="A145" s="26" t="s">
        <v>23</v>
      </c>
      <c r="B145" s="26">
        <v>2015</v>
      </c>
      <c r="C145" s="26">
        <v>3</v>
      </c>
      <c r="D145" s="37">
        <v>196714</v>
      </c>
      <c r="E145" s="26">
        <v>1317820</v>
      </c>
      <c r="F145" s="37">
        <v>1.6568400000000001</v>
      </c>
      <c r="G145" s="26">
        <v>1.5803499999999999</v>
      </c>
      <c r="H145" s="26">
        <v>1.7370399999999999</v>
      </c>
      <c r="I145" s="26" t="s">
        <v>32</v>
      </c>
      <c r="J145" s="26" t="s">
        <v>32</v>
      </c>
      <c r="K145" s="26" t="s">
        <v>32</v>
      </c>
      <c r="L145" s="26" t="s">
        <v>32</v>
      </c>
      <c r="N145" s="39" t="s">
        <v>32</v>
      </c>
      <c r="O145" s="39" t="s">
        <v>32</v>
      </c>
      <c r="P145" s="39" t="s">
        <v>32</v>
      </c>
      <c r="Q145" s="39" t="s">
        <v>32</v>
      </c>
      <c r="S145" s="26">
        <v>92</v>
      </c>
    </row>
    <row r="146" spans="1:19" x14ac:dyDescent="0.25">
      <c r="A146" s="26" t="s">
        <v>23</v>
      </c>
      <c r="B146" s="26">
        <v>2015</v>
      </c>
      <c r="C146" s="26">
        <v>4</v>
      </c>
      <c r="D146" s="37">
        <v>215000</v>
      </c>
      <c r="E146" s="26">
        <v>1329861</v>
      </c>
      <c r="F146" s="37">
        <v>1.76999</v>
      </c>
      <c r="G146" s="26">
        <v>1.68841</v>
      </c>
      <c r="H146" s="26">
        <v>1.8555200000000001</v>
      </c>
      <c r="I146" s="26" t="s">
        <v>32</v>
      </c>
      <c r="J146" s="26" t="s">
        <v>32</v>
      </c>
      <c r="K146" s="26" t="s">
        <v>32</v>
      </c>
      <c r="L146" s="26" t="s">
        <v>32</v>
      </c>
      <c r="N146" s="39" t="s">
        <v>32</v>
      </c>
      <c r="O146" s="39" t="s">
        <v>32</v>
      </c>
      <c r="P146" s="39" t="s">
        <v>32</v>
      </c>
      <c r="Q146" s="39" t="s">
        <v>32</v>
      </c>
      <c r="S146" s="26">
        <v>92</v>
      </c>
    </row>
    <row r="147" spans="1:19" x14ac:dyDescent="0.25">
      <c r="A147" s="26" t="s">
        <v>23</v>
      </c>
      <c r="B147" s="26">
        <v>2016</v>
      </c>
      <c r="C147" s="26">
        <v>1</v>
      </c>
      <c r="D147" s="37">
        <v>241870</v>
      </c>
      <c r="E147" s="26">
        <v>1329142</v>
      </c>
      <c r="F147" s="37">
        <v>1.99895</v>
      </c>
      <c r="G147" s="26">
        <v>1.9069499999999999</v>
      </c>
      <c r="H147" s="26">
        <v>2.0954000000000002</v>
      </c>
      <c r="I147" s="26" t="s">
        <v>32</v>
      </c>
      <c r="J147" s="26" t="s">
        <v>32</v>
      </c>
      <c r="K147" s="26" t="s">
        <v>32</v>
      </c>
      <c r="L147" s="26" t="s">
        <v>32</v>
      </c>
      <c r="N147" s="39">
        <v>1.0109999999999999</v>
      </c>
      <c r="O147" s="39">
        <v>0.96440000000000003</v>
      </c>
      <c r="P147" s="39">
        <v>1.0597000000000001</v>
      </c>
      <c r="Q147" s="39">
        <v>0.64990700000000001</v>
      </c>
      <c r="S147" s="26">
        <v>91</v>
      </c>
    </row>
    <row r="148" spans="1:19" x14ac:dyDescent="0.25">
      <c r="A148" s="26" t="s">
        <v>23</v>
      </c>
      <c r="B148" s="26">
        <v>2016</v>
      </c>
      <c r="C148" s="26">
        <v>2</v>
      </c>
      <c r="D148" s="37">
        <v>212021</v>
      </c>
      <c r="E148" s="26">
        <v>1338653</v>
      </c>
      <c r="F148" s="37">
        <v>1.77132</v>
      </c>
      <c r="G148" s="26">
        <v>1.68967</v>
      </c>
      <c r="H148" s="26">
        <v>1.8569100000000001</v>
      </c>
      <c r="I148" s="26" t="s">
        <v>32</v>
      </c>
      <c r="J148" s="26" t="s">
        <v>32</v>
      </c>
      <c r="K148" s="26" t="s">
        <v>32</v>
      </c>
      <c r="L148" s="26" t="s">
        <v>32</v>
      </c>
      <c r="N148" s="39">
        <v>0.99809999999999999</v>
      </c>
      <c r="O148" s="39">
        <v>0.95199999999999996</v>
      </c>
      <c r="P148" s="39">
        <v>1.0464</v>
      </c>
      <c r="Q148" s="39">
        <v>0.93560600000000005</v>
      </c>
      <c r="S148" s="26">
        <v>91</v>
      </c>
    </row>
    <row r="149" spans="1:19" x14ac:dyDescent="0.25">
      <c r="A149" s="26" t="s">
        <v>23</v>
      </c>
      <c r="B149" s="26">
        <v>2016</v>
      </c>
      <c r="C149" s="26">
        <v>3</v>
      </c>
      <c r="D149" s="37">
        <v>199278</v>
      </c>
      <c r="E149" s="26">
        <v>1336171</v>
      </c>
      <c r="F149" s="37">
        <v>1.65262</v>
      </c>
      <c r="G149" s="26">
        <v>1.5763400000000001</v>
      </c>
      <c r="H149" s="26">
        <v>1.7325999999999999</v>
      </c>
      <c r="I149" s="26" t="s">
        <v>32</v>
      </c>
      <c r="J149" s="26" t="s">
        <v>32</v>
      </c>
      <c r="K149" s="26" t="s">
        <v>32</v>
      </c>
      <c r="L149" s="26" t="s">
        <v>32</v>
      </c>
      <c r="N149" s="39">
        <v>1.0212000000000001</v>
      </c>
      <c r="O149" s="39">
        <v>0.97389999999999999</v>
      </c>
      <c r="P149" s="39">
        <v>1.0708</v>
      </c>
      <c r="Q149" s="39">
        <v>0.38530900000000001</v>
      </c>
      <c r="S149" s="26">
        <v>92</v>
      </c>
    </row>
    <row r="150" spans="1:19" x14ac:dyDescent="0.25">
      <c r="A150" s="26" t="s">
        <v>23</v>
      </c>
      <c r="B150" s="26">
        <v>2016</v>
      </c>
      <c r="C150" s="26">
        <v>4</v>
      </c>
      <c r="D150" s="37">
        <v>229714</v>
      </c>
      <c r="E150" s="26">
        <v>1349141</v>
      </c>
      <c r="F150" s="37">
        <v>1.85938</v>
      </c>
      <c r="G150" s="26">
        <v>1.7737700000000001</v>
      </c>
      <c r="H150" s="26">
        <v>1.94912</v>
      </c>
      <c r="I150" s="26" t="s">
        <v>32</v>
      </c>
      <c r="J150" s="26" t="s">
        <v>32</v>
      </c>
      <c r="K150" s="26" t="s">
        <v>32</v>
      </c>
      <c r="L150" s="26" t="s">
        <v>32</v>
      </c>
      <c r="N150" s="39">
        <v>1.0156000000000001</v>
      </c>
      <c r="O150" s="39">
        <v>0.96879999999999999</v>
      </c>
      <c r="P150" s="39">
        <v>1.0646</v>
      </c>
      <c r="Q150" s="39">
        <v>0.52082099999999998</v>
      </c>
      <c r="S150" s="26">
        <v>92</v>
      </c>
    </row>
    <row r="152" spans="1:19" x14ac:dyDescent="0.25">
      <c r="A152" s="26" t="s">
        <v>53</v>
      </c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13A5845-492A-4FBC-BBA1-25342EB2BBD8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DFF67DF-4B58-447E-9BD8-DA6D2E71370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F7F54DE-3952-4297-8EBC-6F02219E59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Charts</vt:lpstr>
      </vt:variant>
      <vt:variant>
        <vt:i4>4</vt:i4>
      </vt:variant>
    </vt:vector>
  </HeadingPairs>
  <TitlesOfParts>
    <vt:vector size="8" baseType="lpstr">
      <vt:lpstr>Table_count_crdrt</vt:lpstr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2021-04-07T16:29:17Z</cp:lastPrinted>
  <dcterms:created xsi:type="dcterms:W3CDTF">2014-12-05T20:46:10Z</dcterms:created>
  <dcterms:modified xsi:type="dcterms:W3CDTF">2021-06-18T20:33:13Z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