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J01C\Subclasses\"/>
    </mc:Choice>
  </mc:AlternateContent>
  <xr:revisionPtr revIDLastSave="0" documentId="8_{0E8C857B-401A-4006-9C42-A8A043DA0E93}" xr6:coauthVersionLast="46" xr6:coauthVersionMax="46" xr10:uidLastSave="{00000000-0000-0000-0000-000000000000}"/>
  <bookViews>
    <workbookView xWindow="-2490" yWindow="-15870" windowWidth="25440" windowHeight="15390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0" l="1"/>
  <c r="F20" i="10"/>
  <c r="H20" i="10"/>
  <c r="J20" i="10"/>
  <c r="L20" i="10"/>
  <c r="B13" i="10"/>
  <c r="D13" i="10"/>
  <c r="F13" i="10"/>
  <c r="H13" i="10"/>
  <c r="J13" i="10"/>
  <c r="L13" i="10"/>
  <c r="B15" i="10"/>
  <c r="D15" i="10"/>
  <c r="F15" i="10"/>
  <c r="H15" i="10"/>
  <c r="J15" i="10"/>
  <c r="L15" i="10"/>
  <c r="B8" i="10"/>
  <c r="D8" i="10"/>
  <c r="F8" i="10"/>
  <c r="H8" i="10"/>
  <c r="J8" i="10"/>
  <c r="L8" i="10"/>
  <c r="B10" i="10"/>
  <c r="D10" i="10"/>
  <c r="F10" i="10"/>
  <c r="H10" i="10"/>
  <c r="J10" i="10"/>
  <c r="L10" i="10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N14" i="7"/>
  <c r="L19" i="10" s="1"/>
  <c r="N13" i="7"/>
  <c r="L18" i="10" s="1"/>
  <c r="N12" i="7"/>
  <c r="L16" i="10" s="1"/>
  <c r="N11" i="7"/>
  <c r="N10" i="7"/>
  <c r="L14" i="10" s="1"/>
  <c r="N9" i="7"/>
  <c r="N8" i="7"/>
  <c r="L11" i="10" s="1"/>
  <c r="N7" i="7"/>
  <c r="N6" i="7"/>
  <c r="L9" i="10" s="1"/>
  <c r="N5" i="7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L14" i="7"/>
  <c r="J19" i="10" s="1"/>
  <c r="L13" i="7"/>
  <c r="J18" i="10" s="1"/>
  <c r="L12" i="7"/>
  <c r="J16" i="10" s="1"/>
  <c r="L11" i="7"/>
  <c r="L10" i="7"/>
  <c r="J14" i="10" s="1"/>
  <c r="L9" i="7"/>
  <c r="L8" i="7"/>
  <c r="J11" i="10" s="1"/>
  <c r="L7" i="7"/>
  <c r="L6" i="7"/>
  <c r="J9" i="10" s="1"/>
  <c r="L5" i="7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J14" i="7"/>
  <c r="H19" i="10" s="1"/>
  <c r="J13" i="7"/>
  <c r="H18" i="10" s="1"/>
  <c r="J12" i="7"/>
  <c r="H16" i="10" s="1"/>
  <c r="J11" i="7"/>
  <c r="J10" i="7"/>
  <c r="H14" i="10" s="1"/>
  <c r="J9" i="7"/>
  <c r="J8" i="7"/>
  <c r="H11" i="10" s="1"/>
  <c r="J7" i="7"/>
  <c r="J6" i="7"/>
  <c r="H9" i="10" s="1"/>
  <c r="J5" i="7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H14" i="7"/>
  <c r="F19" i="10" s="1"/>
  <c r="H13" i="7"/>
  <c r="F18" i="10" s="1"/>
  <c r="H12" i="7"/>
  <c r="F16" i="10" s="1"/>
  <c r="H11" i="7"/>
  <c r="H10" i="7"/>
  <c r="F14" i="10" s="1"/>
  <c r="H9" i="7"/>
  <c r="H8" i="7"/>
  <c r="F11" i="10" s="1"/>
  <c r="H7" i="7"/>
  <c r="H6" i="7"/>
  <c r="F9" i="10" s="1"/>
  <c r="H5" i="7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F14" i="7"/>
  <c r="D19" i="10" s="1"/>
  <c r="F13" i="7"/>
  <c r="D18" i="10" s="1"/>
  <c r="F12" i="7"/>
  <c r="D16" i="10" s="1"/>
  <c r="F11" i="7"/>
  <c r="F10" i="7"/>
  <c r="D14" i="10" s="1"/>
  <c r="F9" i="7"/>
  <c r="F8" i="7"/>
  <c r="D11" i="10" s="1"/>
  <c r="F7" i="7"/>
  <c r="F6" i="7"/>
  <c r="D9" i="10" s="1"/>
  <c r="F5" i="7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D10" i="7"/>
  <c r="B14" i="10" s="1"/>
  <c r="D9" i="7"/>
  <c r="D8" i="7"/>
  <c r="B11" i="10" s="1"/>
  <c r="D7" i="7"/>
  <c r="D6" i="7"/>
  <c r="B9" i="10" s="1"/>
  <c r="D5" i="7"/>
  <c r="O32" i="7" l="1"/>
  <c r="M32" i="7"/>
  <c r="K32" i="7"/>
  <c r="I32" i="7"/>
  <c r="G32" i="7"/>
  <c r="E32" i="7"/>
  <c r="O31" i="7"/>
  <c r="M31" i="7"/>
  <c r="K31" i="7"/>
  <c r="I31" i="7"/>
  <c r="G31" i="7"/>
  <c r="E31" i="7"/>
  <c r="O30" i="7"/>
  <c r="M30" i="7"/>
  <c r="K30" i="7"/>
  <c r="I30" i="7"/>
  <c r="G30" i="7"/>
  <c r="E30" i="7"/>
  <c r="O29" i="7"/>
  <c r="M29" i="7"/>
  <c r="M37" i="7" s="1"/>
  <c r="M38" i="7" s="1"/>
  <c r="M39" i="7" s="1"/>
  <c r="K29" i="7"/>
  <c r="I29" i="7"/>
  <c r="G29" i="7"/>
  <c r="E29" i="7"/>
  <c r="O36" i="7"/>
  <c r="M36" i="7"/>
  <c r="K36" i="7"/>
  <c r="I36" i="7"/>
  <c r="G36" i="7"/>
  <c r="E36" i="7"/>
  <c r="O35" i="7"/>
  <c r="M35" i="7"/>
  <c r="K35" i="7"/>
  <c r="I35" i="7"/>
  <c r="G35" i="7"/>
  <c r="E35" i="7"/>
  <c r="O34" i="7"/>
  <c r="M34" i="7"/>
  <c r="K34" i="7"/>
  <c r="I34" i="7"/>
  <c r="G34" i="7"/>
  <c r="E34" i="7"/>
  <c r="G37" i="7"/>
  <c r="G38" i="7" s="1"/>
  <c r="G39" i="7" s="1"/>
  <c r="E33" i="7" l="1"/>
  <c r="E37" i="7" s="1"/>
  <c r="E38" i="7" s="1"/>
  <c r="E39" i="7" s="1"/>
  <c r="I33" i="7"/>
  <c r="I37" i="7" s="1"/>
  <c r="I38" i="7" s="1"/>
  <c r="I39" i="7" s="1"/>
  <c r="M33" i="7"/>
  <c r="G33" i="7"/>
  <c r="K33" i="7"/>
  <c r="K37" i="7" s="1"/>
  <c r="K38" i="7" s="1"/>
  <c r="K39" i="7" s="1"/>
  <c r="O33" i="7"/>
  <c r="O37" i="7" s="1"/>
  <c r="O38" i="7" s="1"/>
  <c r="O39" i="7" s="1"/>
  <c r="G6" i="7"/>
  <c r="E9" i="10" s="1"/>
  <c r="I6" i="7"/>
  <c r="G9" i="10" s="1"/>
  <c r="K6" i="7"/>
  <c r="I9" i="10" s="1"/>
  <c r="M6" i="7"/>
  <c r="K9" i="10" s="1"/>
  <c r="O6" i="7"/>
  <c r="M9" i="10" s="1"/>
  <c r="G7" i="7"/>
  <c r="E10" i="10" s="1"/>
  <c r="I7" i="7"/>
  <c r="G10" i="10" s="1"/>
  <c r="K7" i="7"/>
  <c r="I10" i="10" s="1"/>
  <c r="M7" i="7"/>
  <c r="K10" i="10" s="1"/>
  <c r="O7" i="7"/>
  <c r="M10" i="10" s="1"/>
  <c r="G8" i="7"/>
  <c r="E11" i="10" s="1"/>
  <c r="I8" i="7"/>
  <c r="G11" i="10" s="1"/>
  <c r="K8" i="7"/>
  <c r="I11" i="10" s="1"/>
  <c r="M8" i="7"/>
  <c r="K11" i="10" s="1"/>
  <c r="O8" i="7"/>
  <c r="M11" i="10" s="1"/>
  <c r="G9" i="7"/>
  <c r="E13" i="10" s="1"/>
  <c r="I9" i="7"/>
  <c r="G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I11" i="7"/>
  <c r="G15" i="10" s="1"/>
  <c r="K11" i="7"/>
  <c r="I15" i="10" s="1"/>
  <c r="M11" i="7"/>
  <c r="K15" i="10" s="1"/>
  <c r="O11" i="7"/>
  <c r="M15" i="10" s="1"/>
  <c r="G12" i="7"/>
  <c r="E16" i="10" s="1"/>
  <c r="I12" i="7"/>
  <c r="G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I15" i="7"/>
  <c r="G20" i="10" s="1"/>
  <c r="K15" i="7"/>
  <c r="I20" i="10" s="1"/>
  <c r="M15" i="7"/>
  <c r="K20" i="10" s="1"/>
  <c r="O15" i="7"/>
  <c r="M20" i="10" s="1"/>
  <c r="G16" i="7"/>
  <c r="E21" i="10" s="1"/>
  <c r="I16" i="7"/>
  <c r="G21" i="10" s="1"/>
  <c r="K16" i="7"/>
  <c r="I21" i="10" s="1"/>
  <c r="M16" i="7"/>
  <c r="K21" i="10" s="1"/>
  <c r="O16" i="7"/>
  <c r="M21" i="10" s="1"/>
  <c r="G17" i="7"/>
  <c r="E23" i="10" s="1"/>
  <c r="I17" i="7"/>
  <c r="G23" i="10" s="1"/>
  <c r="K17" i="7"/>
  <c r="I23" i="10" s="1"/>
  <c r="M17" i="7"/>
  <c r="K23" i="10" s="1"/>
  <c r="O17" i="7"/>
  <c r="M23" i="10" s="1"/>
  <c r="G18" i="7"/>
  <c r="E24" i="10" s="1"/>
  <c r="I18" i="7"/>
  <c r="G24" i="10" s="1"/>
  <c r="K18" i="7"/>
  <c r="I24" i="10" s="1"/>
  <c r="M18" i="7"/>
  <c r="K24" i="10" s="1"/>
  <c r="O18" i="7"/>
  <c r="M24" i="10" s="1"/>
  <c r="G19" i="7"/>
  <c r="E25" i="10" s="1"/>
  <c r="I19" i="7"/>
  <c r="G25" i="10" s="1"/>
  <c r="K19" i="7"/>
  <c r="I25" i="10" s="1"/>
  <c r="M19" i="7"/>
  <c r="K25" i="10" s="1"/>
  <c r="O19" i="7"/>
  <c r="M25" i="10" s="1"/>
  <c r="G20" i="7"/>
  <c r="E26" i="10" s="1"/>
  <c r="I20" i="7"/>
  <c r="G26" i="10" s="1"/>
  <c r="K20" i="7"/>
  <c r="I26" i="10" s="1"/>
  <c r="M20" i="7"/>
  <c r="K26" i="10" s="1"/>
  <c r="O20" i="7"/>
  <c r="M26" i="10" s="1"/>
  <c r="G21" i="7"/>
  <c r="E28" i="10" s="1"/>
  <c r="I21" i="7"/>
  <c r="G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I25" i="7"/>
  <c r="G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I5" i="7"/>
  <c r="G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<sst xmlns="http://schemas.openxmlformats.org/spreadsheetml/2006/main" count="1155" uniqueCount="61">
  <si>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</si>
  <si>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</si>
  <si>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</si>
  <si>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</si>
  <si>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</si>
  <si>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</si>
  <si>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</si>
  <si>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</si>
  <si>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</si>
  <si>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</si>
  <si>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</si>
  <si>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</si>
  <si>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</si>
  <si>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</si>
  <si>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</si>
  <si>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</si>
  <si>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</si>
  <si>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</si>
  <si>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</si>
  <si>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</si>
  <si>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</si>
  <si>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</si>
  <si>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</si>
  <si>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</si>
  <si>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</si>
  <si>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</si>
  <si>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</si>
  <si>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</si>
  <si>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</si>
  <si>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</si>
  <si>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</si>
  <si>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J01C.beta lactams</t>
  </si>
  <si>
    <t>J01CF.beta-lactamase resistant</t>
  </si>
  <si>
    <t>.</t>
  </si>
  <si>
    <t>S</t>
  </si>
  <si>
    <t>Under 1</t>
  </si>
  <si>
    <t>65 and Older</t>
  </si>
  <si>
    <t>P:\asp\Analyses\Prescriptions\Subclass\Pres_rate_subclass_q_age_J01CF.html</t>
  </si>
  <si>
    <t>Crude Rates of J01CF.beta-lactamase resistant Prescriptions, by Age Group, Quarterly, 2011-2016; Per 1,000 people per day (p=0.05 for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</si>
  <si>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</si>
  <si>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</si>
  <si>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</si>
  <si>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</si>
  <si>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</si>
  <si>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</si>
  <si>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</si>
  <si>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</si>
  <si>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</si>
  <si>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</si>
  <si>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</si>
  <si>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</si>
  <si>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</si>
  <si>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</si>
  <si>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</si>
  <si>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</si>
  <si>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Figure X.X: Quarterly Dispensation Rates for β-Lactamase-Resistant Penicillins (J01CF) by Age Group</t>
  </si>
  <si>
    <t>Age Group (Years)</t>
  </si>
  <si>
    <t>Years 1 - 4</t>
  </si>
  <si>
    <t>Years 5 - 9</t>
  </si>
  <si>
    <t>Years 10 - 14</t>
  </si>
  <si>
    <t>Years 15 - 64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</si>
</sst>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0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0" borderId="0" xfId="1"/>
    <xf numFmtId="0" fontId="0" fillId="0" borderId="0" xfId="0" applyAlignment="1">
      <alignment vertical="center"/>
    </xf>
    <xf numFmtId="0" fontId="3" fillId="2" borderId="0" xfId="0" applyFont="1" applyFill="1" applyAlignment="1">
      <alignment vertical="top" wrapText="1"/>
    </xf>
    <xf numFmtId="14" fontId="0" fillId="0" borderId="0" xfId="0" applyNumberFormat="1"/>
    <xf numFmtId="49" fontId="5" fillId="0" borderId="0" xfId="0" applyNumberFormat="1" applyFont="1" applyAlignment="1">
      <alignment vertical="top"/>
    </xf>
    <xf numFmtId="0" fontId="0" fillId="3" borderId="0" xfId="0" applyFill="1"/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0" fillId="0" borderId="0" xfId="0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68597445668160983"/>
        </c:manualLayout>
      </c:layout>
      <c:lineChart>
        <c:grouping val="standard"/>
        <c:varyColors val="0"/>
        <c:ser>
          <c:idx val="2"/>
          <c:order val="0"/>
          <c:tx>
            <c:strRef>
              <c:f>fig_Data!$E$39</c:f>
              <c:strCache>
                <c:ptCount val="1"/>
                <c:pt idx="0">
                  <c:v>Under 1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fig_Data!$E$5:$E$28</c:f>
              <c:numCache>
                <c:formatCode>General</c:formatCode>
                <c:ptCount val="24"/>
                <c:pt idx="0">
                  <c:v>1.9654999999999999E-2</c:v>
                </c:pt>
                <c:pt idx="1">
                  <c:v>1.3904E-2</c:v>
                </c:pt>
                <c:pt idx="2">
                  <c:v>1.7260999999999999E-2</c:v>
                </c:pt>
                <c:pt idx="3">
                  <c:v>8.8640000000000004E-3</c:v>
                </c:pt>
                <c:pt idx="4">
                  <c:v>1.0409E-2</c:v>
                </c:pt>
                <c:pt idx="5">
                  <c:v>5.4999999999999997E-3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6.0270000000000002E-3</c:v>
                </c:pt>
                <c:pt idx="17">
                  <c:v>0</c:v>
                </c:pt>
                <c:pt idx="18">
                  <c:v>1.6264000000000001E-2</c:v>
                </c:pt>
                <c:pt idx="19">
                  <c:v>9.1179999999999994E-3</c:v>
                </c:pt>
                <c:pt idx="20">
                  <c:v>3.9379999999999997E-3</c:v>
                </c:pt>
                <c:pt idx="21">
                  <c:v>0</c:v>
                </c:pt>
                <c:pt idx="22">
                  <c:v>5.8240000000000002E-3</c:v>
                </c:pt>
                <c:pt idx="2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fig_Data!$G$39</c:f>
              <c:strCache>
                <c:ptCount val="1"/>
                <c:pt idx="0">
                  <c:v>1-4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fig_Data!$G$5:$G$28</c:f>
              <c:numCache>
                <c:formatCode>General</c:formatCode>
                <c:ptCount val="24"/>
                <c:pt idx="0">
                  <c:v>2.7626999999999999E-2</c:v>
                </c:pt>
                <c:pt idx="1">
                  <c:v>2.7094E-2</c:v>
                </c:pt>
                <c:pt idx="2">
                  <c:v>3.8136000000000003E-2</c:v>
                </c:pt>
                <c:pt idx="3">
                  <c:v>1.5626999999999999E-2</c:v>
                </c:pt>
                <c:pt idx="4">
                  <c:v>1.7051E-2</c:v>
                </c:pt>
                <c:pt idx="5">
                  <c:v>1.1991E-2</c:v>
                </c:pt>
                <c:pt idx="6">
                  <c:v>8.4259999999999995E-3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1.1490000000000001E-3</c:v>
                </c:pt>
                <c:pt idx="11">
                  <c:v>0</c:v>
                </c:pt>
                <c:pt idx="12">
                  <c:v>0</c:v>
                </c:pt>
                <c:pt idx="13">
                  <c:v>2.4659999999999999E-3</c:v>
                </c:pt>
                <c:pt idx="14">
                  <c:v>6.1640000000000002E-3</c:v>
                </c:pt>
                <c:pt idx="15">
                  <c:v>4.3480000000000003E-3</c:v>
                </c:pt>
                <c:pt idx="16">
                  <c:v>7.437E-3</c:v>
                </c:pt>
                <c:pt idx="17">
                  <c:v>6.5230000000000002E-3</c:v>
                </c:pt>
                <c:pt idx="18">
                  <c:v>1.9098E-2</c:v>
                </c:pt>
                <c:pt idx="19">
                  <c:v>1.4062E-2</c:v>
                </c:pt>
                <c:pt idx="20">
                  <c:v>3.875E-3</c:v>
                </c:pt>
                <c:pt idx="21">
                  <c:v>4.9750000000000003E-3</c:v>
                </c:pt>
                <c:pt idx="22">
                  <c:v>8.8610000000000008E-3</c:v>
                </c:pt>
                <c:pt idx="23">
                  <c:v>4.5450000000000004E-3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fig_Data!$I$39</c:f>
              <c:strCache>
                <c:ptCount val="1"/>
                <c:pt idx="0">
                  <c:v>5-9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fig_Data!$I$5:$I$28</c:f>
              <c:numCache>
                <c:formatCode>General</c:formatCode>
                <c:ptCount val="24"/>
                <c:pt idx="0">
                  <c:v>2.5741E-2</c:v>
                </c:pt>
                <c:pt idx="1">
                  <c:v>2.2343999999999999E-2</c:v>
                </c:pt>
                <c:pt idx="2">
                  <c:v>3.4640999999999998E-2</c:v>
                </c:pt>
                <c:pt idx="3">
                  <c:v>1.6191000000000001E-2</c:v>
                </c:pt>
                <c:pt idx="4">
                  <c:v>1.7305000000000001E-2</c:v>
                </c:pt>
                <c:pt idx="5">
                  <c:v>1.4789E-2</c:v>
                </c:pt>
                <c:pt idx="6">
                  <c:v>1.2670000000000001E-2</c:v>
                </c:pt>
                <c:pt idx="7">
                  <c:v>6.1869999999999998E-3</c:v>
                </c:pt>
                <c:pt idx="8">
                  <c:v>4.0600000000000002E-3</c:v>
                </c:pt>
                <c:pt idx="9">
                  <c:v>3.4350000000000001E-3</c:v>
                </c:pt>
                <c:pt idx="10">
                  <c:v>7.1939999999999999E-3</c:v>
                </c:pt>
                <c:pt idx="11">
                  <c:v>6.1679999999999999E-3</c:v>
                </c:pt>
                <c:pt idx="12">
                  <c:v>2.3249999999999998E-3</c:v>
                </c:pt>
                <c:pt idx="13">
                  <c:v>3.4880000000000002E-3</c:v>
                </c:pt>
                <c:pt idx="14">
                  <c:v>8.4580000000000002E-3</c:v>
                </c:pt>
                <c:pt idx="15">
                  <c:v>4.1780000000000003E-3</c:v>
                </c:pt>
                <c:pt idx="16">
                  <c:v>5.1879999999999999E-3</c:v>
                </c:pt>
                <c:pt idx="17">
                  <c:v>6.5269999999999998E-3</c:v>
                </c:pt>
                <c:pt idx="18">
                  <c:v>1.5871E-2</c:v>
                </c:pt>
                <c:pt idx="19">
                  <c:v>1.3664000000000001E-2</c:v>
                </c:pt>
                <c:pt idx="20">
                  <c:v>6.3029999999999996E-3</c:v>
                </c:pt>
                <c:pt idx="21">
                  <c:v>4.3410000000000002E-3</c:v>
                </c:pt>
                <c:pt idx="22">
                  <c:v>8.4530000000000004E-3</c:v>
                </c:pt>
                <c:pt idx="23">
                  <c:v>4.6299999999999996E-3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fig_Data!$K$5:$K$28</c:f>
              <c:numCache>
                <c:formatCode>General</c:formatCode>
                <c:ptCount val="24"/>
                <c:pt idx="0">
                  <c:v>2.8983999999999999E-2</c:v>
                </c:pt>
                <c:pt idx="1">
                  <c:v>3.3005E-2</c:v>
                </c:pt>
                <c:pt idx="2">
                  <c:v>3.5639999999999998E-2</c:v>
                </c:pt>
                <c:pt idx="3">
                  <c:v>2.5430000000000001E-2</c:v>
                </c:pt>
                <c:pt idx="4">
                  <c:v>2.1260999999999999E-2</c:v>
                </c:pt>
                <c:pt idx="5">
                  <c:v>2.1874999999999999E-2</c:v>
                </c:pt>
                <c:pt idx="6">
                  <c:v>2.6280999999999999E-2</c:v>
                </c:pt>
                <c:pt idx="7">
                  <c:v>1.5377E-2</c:v>
                </c:pt>
                <c:pt idx="8">
                  <c:v>1.4781000000000001E-2</c:v>
                </c:pt>
                <c:pt idx="9">
                  <c:v>1.8041000000000001E-2</c:v>
                </c:pt>
                <c:pt idx="10">
                  <c:v>2.3855999999999999E-2</c:v>
                </c:pt>
                <c:pt idx="11">
                  <c:v>1.6086E-2</c:v>
                </c:pt>
                <c:pt idx="12">
                  <c:v>1.4234E-2</c:v>
                </c:pt>
                <c:pt idx="13">
                  <c:v>1.4308E-2</c:v>
                </c:pt>
                <c:pt idx="14">
                  <c:v>1.4626E-2</c:v>
                </c:pt>
                <c:pt idx="15">
                  <c:v>1.3845E-2</c:v>
                </c:pt>
                <c:pt idx="16">
                  <c:v>1.1423000000000001E-2</c:v>
                </c:pt>
                <c:pt idx="17">
                  <c:v>1.0607999999999999E-2</c:v>
                </c:pt>
                <c:pt idx="18">
                  <c:v>1.5744000000000001E-2</c:v>
                </c:pt>
                <c:pt idx="19">
                  <c:v>9.9330000000000009E-3</c:v>
                </c:pt>
                <c:pt idx="20">
                  <c:v>9.3340000000000003E-3</c:v>
                </c:pt>
                <c:pt idx="21">
                  <c:v>1.3285E-2</c:v>
                </c:pt>
                <c:pt idx="22">
                  <c:v>1.1812E-2</c:v>
                </c:pt>
                <c:pt idx="23">
                  <c:v>8.4539999999999997E-3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fig_Data!$M$5:$M$28</c:f>
              <c:numCache>
                <c:formatCode>General</c:formatCode>
                <c:ptCount val="24"/>
                <c:pt idx="0">
                  <c:v>4.0217999999999997E-2</c:v>
                </c:pt>
                <c:pt idx="1">
                  <c:v>4.5538000000000002E-2</c:v>
                </c:pt>
                <c:pt idx="2">
                  <c:v>4.8023000000000003E-2</c:v>
                </c:pt>
                <c:pt idx="3">
                  <c:v>3.9572999999999997E-2</c:v>
                </c:pt>
                <c:pt idx="4">
                  <c:v>3.5559E-2</c:v>
                </c:pt>
                <c:pt idx="5">
                  <c:v>3.8793000000000001E-2</c:v>
                </c:pt>
                <c:pt idx="6">
                  <c:v>3.8882E-2</c:v>
                </c:pt>
                <c:pt idx="7">
                  <c:v>2.9500999999999999E-2</c:v>
                </c:pt>
                <c:pt idx="8">
                  <c:v>2.6172999999999998E-2</c:v>
                </c:pt>
                <c:pt idx="9">
                  <c:v>2.9907E-2</c:v>
                </c:pt>
                <c:pt idx="10">
                  <c:v>3.0945E-2</c:v>
                </c:pt>
                <c:pt idx="11">
                  <c:v>2.4346E-2</c:v>
                </c:pt>
                <c:pt idx="12">
                  <c:v>2.2880999999999999E-2</c:v>
                </c:pt>
                <c:pt idx="13">
                  <c:v>2.3984999999999999E-2</c:v>
                </c:pt>
                <c:pt idx="14">
                  <c:v>2.5012E-2</c:v>
                </c:pt>
                <c:pt idx="15">
                  <c:v>2.0315E-2</c:v>
                </c:pt>
                <c:pt idx="16">
                  <c:v>1.9029000000000001E-2</c:v>
                </c:pt>
                <c:pt idx="17">
                  <c:v>2.0981E-2</c:v>
                </c:pt>
                <c:pt idx="18">
                  <c:v>2.3029000000000001E-2</c:v>
                </c:pt>
                <c:pt idx="19">
                  <c:v>1.8799E-2</c:v>
                </c:pt>
                <c:pt idx="20">
                  <c:v>1.6924000000000002E-2</c:v>
                </c:pt>
                <c:pt idx="21">
                  <c:v>1.8429000000000001E-2</c:v>
                </c:pt>
                <c:pt idx="22">
                  <c:v>1.9623999999999999E-2</c:v>
                </c:pt>
                <c:pt idx="23">
                  <c:v>1.5351E-2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fig_Data!$O$5:$O$28</c:f>
              <c:numCache>
                <c:formatCode>General</c:formatCode>
                <c:ptCount val="24"/>
                <c:pt idx="0">
                  <c:v>5.0658000000000002E-2</c:v>
                </c:pt>
                <c:pt idx="1">
                  <c:v>5.9133999999999999E-2</c:v>
                </c:pt>
                <c:pt idx="2">
                  <c:v>6.3769000000000006E-2</c:v>
                </c:pt>
                <c:pt idx="3">
                  <c:v>4.6941999999999998E-2</c:v>
                </c:pt>
                <c:pt idx="4">
                  <c:v>4.8729000000000001E-2</c:v>
                </c:pt>
                <c:pt idx="5">
                  <c:v>5.2114000000000001E-2</c:v>
                </c:pt>
                <c:pt idx="6">
                  <c:v>5.3304999999999998E-2</c:v>
                </c:pt>
                <c:pt idx="7">
                  <c:v>4.3470000000000002E-2</c:v>
                </c:pt>
                <c:pt idx="8">
                  <c:v>3.9699999999999999E-2</c:v>
                </c:pt>
                <c:pt idx="9">
                  <c:v>4.1889000000000003E-2</c:v>
                </c:pt>
                <c:pt idx="10">
                  <c:v>4.5298999999999999E-2</c:v>
                </c:pt>
                <c:pt idx="11">
                  <c:v>3.9420999999999998E-2</c:v>
                </c:pt>
                <c:pt idx="12">
                  <c:v>3.2728E-2</c:v>
                </c:pt>
                <c:pt idx="13">
                  <c:v>3.2890999999999997E-2</c:v>
                </c:pt>
                <c:pt idx="14">
                  <c:v>3.6797999999999997E-2</c:v>
                </c:pt>
                <c:pt idx="15">
                  <c:v>3.0804999999999999E-2</c:v>
                </c:pt>
                <c:pt idx="16">
                  <c:v>2.7451E-2</c:v>
                </c:pt>
                <c:pt idx="17">
                  <c:v>3.0016999999999999E-2</c:v>
                </c:pt>
                <c:pt idx="18">
                  <c:v>3.4986000000000003E-2</c:v>
                </c:pt>
                <c:pt idx="19">
                  <c:v>2.7813000000000001E-2</c:v>
                </c:pt>
                <c:pt idx="20">
                  <c:v>2.6072999999999999E-2</c:v>
                </c:pt>
                <c:pt idx="21">
                  <c:v>2.8584999999999999E-2</c:v>
                </c:pt>
                <c:pt idx="22">
                  <c:v>3.0015E-2</c:v>
                </c:pt>
                <c:pt idx="23">
                  <c:v>2.8017E-2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6.9528353094745143E-2"/>
          <c:y val="0.13483130599767085"/>
          <c:w val="0.21369024302278031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tabSelected="1" zoomScale="130" workbookViewId="0"/>
  </sheetViews>
  <pageMargins left="0.7" right="0.7" top="3.1760000000000002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3971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0.08254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6147" cy="341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Rates for </a:t>
          </a:r>
          <a:r>
            <a:rPr lang="el-G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β-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Lactamase-Resistant Penicillins (J01CF) by Age Group</a:t>
          </a:r>
          <a:b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endParaRPr lang="en-US" sz="800">
            <a:solidFill>
              <a:srgbClr val="FF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0.03866</cdr:x>
      <cdr:y>0.92901</cdr:y>
    </cdr:from>
    <cdr:to>
      <cdr:x>1</cdr:x>
      <cdr:y>0.99332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246502" y="3846636"/>
          <a:ext cx="6129645" cy="2662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Data suppressed due to small numbers are shown as zeroes.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(Q1,2,3,4) - Indicates statistically significant differences between corresponding quarters in 2011 and 2016 (p&lt;0.05).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Analyses/Prescriptions/Subclass/Pres_rate_subclass_q_age_J01CF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workbookViewId="0">
      <selection activeCell="B8" sqref="B8"/>
    </sheetView>
  </sheetViews>
  <sheetFormatPr defaultRowHeight="12" x14ac:dyDescent="0.2"/>
  <cols>
    <col min="4" max="4" width="12.6640625" customWidth="1"/>
    <col min="12" max="12" width="11.83203125" customWidth="1"/>
  </cols>
  <sheetData>
    <row r="1" spans="1:13" x14ac:dyDescent="0.2">
      <c r="A1" s="42" t="s">
        <v>55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x14ac:dyDescent="0.2">
      <c r="A2" s="24" t="s">
        <v>51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">
      <c r="A3" s="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x14ac:dyDescent="0.2">
      <c r="A4" s="50" t="s">
        <v>52</v>
      </c>
      <c r="B4" s="53" t="s">
        <v>56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4"/>
    </row>
    <row r="5" spans="1:13" x14ac:dyDescent="0.2">
      <c r="A5" s="51"/>
      <c r="B5" s="55" t="s">
        <v>35</v>
      </c>
      <c r="C5" s="55"/>
      <c r="D5" s="55" t="s">
        <v>57</v>
      </c>
      <c r="E5" s="55"/>
      <c r="F5" s="55" t="s">
        <v>58</v>
      </c>
      <c r="G5" s="55"/>
      <c r="H5" s="55" t="s">
        <v>59</v>
      </c>
      <c r="I5" s="55"/>
      <c r="J5" s="55" t="s">
        <v>60</v>
      </c>
      <c r="K5" s="55"/>
      <c r="L5" s="55" t="s">
        <v>16</v>
      </c>
      <c r="M5" s="56"/>
    </row>
    <row r="6" spans="1:13" x14ac:dyDescent="0.2">
      <c r="A6" s="52"/>
      <c r="B6" s="25" t="s">
        <v>53</v>
      </c>
      <c r="C6" s="25" t="s">
        <v>54</v>
      </c>
      <c r="D6" s="25" t="s">
        <v>53</v>
      </c>
      <c r="E6" s="25" t="s">
        <v>54</v>
      </c>
      <c r="F6" s="25" t="s">
        <v>53</v>
      </c>
      <c r="G6" s="25" t="s">
        <v>54</v>
      </c>
      <c r="H6" s="25" t="s">
        <v>53</v>
      </c>
      <c r="I6" s="25" t="s">
        <v>54</v>
      </c>
      <c r="J6" s="25" t="s">
        <v>53</v>
      </c>
      <c r="K6" s="25" t="s">
        <v>54</v>
      </c>
      <c r="L6" s="25" t="s">
        <v>53</v>
      </c>
      <c r="M6" s="26" t="s">
        <v>54</v>
      </c>
    </row>
    <row r="7" spans="1:13" x14ac:dyDescent="0.2">
      <c r="A7" s="43">
        <v>2011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5"/>
    </row>
    <row r="8" spans="1:13" x14ac:dyDescent="0.2">
      <c r="A8" s="27">
        <v>1</v>
      </c>
      <c r="B8" s="28">
        <f>fig_Data!D5</f>
        <v>28</v>
      </c>
      <c r="C8" s="29">
        <f>fig_Data!E5</f>
        <v>1.9654999999999999E-2</v>
      </c>
      <c r="D8" s="30">
        <f>fig_Data!F5</f>
        <v>160</v>
      </c>
      <c r="E8" s="31">
        <f>fig_Data!G5</f>
        <v>2.7626999999999999E-2</v>
      </c>
      <c r="F8" s="30">
        <f>fig_Data!H5</f>
        <v>176</v>
      </c>
      <c r="G8" s="31">
        <f>fig_Data!I5</f>
        <v>2.5741E-2</v>
      </c>
      <c r="H8" s="30">
        <f>fig_Data!J5</f>
        <v>208</v>
      </c>
      <c r="I8" s="31">
        <f>fig_Data!K5</f>
        <v>2.8983999999999999E-2</v>
      </c>
      <c r="J8" s="30">
        <f>fig_Data!L5</f>
        <v>3039</v>
      </c>
      <c r="K8" s="31">
        <f>fig_Data!M5</f>
        <v>4.0217999999999997E-2</v>
      </c>
      <c r="L8" s="30">
        <f>fig_Data!N5</f>
        <v>742</v>
      </c>
      <c r="M8" s="31">
        <f>fig_Data!O5</f>
        <v>5.0658000000000002E-2</v>
      </c>
    </row>
    <row r="9" spans="1:13" x14ac:dyDescent="0.2">
      <c r="A9" s="32">
        <v>2</v>
      </c>
      <c r="B9" s="33">
        <f>fig_Data!D6</f>
        <v>20</v>
      </c>
      <c r="C9" s="34">
        <f>fig_Data!E6</f>
        <v>1.3904E-2</v>
      </c>
      <c r="D9" s="35">
        <f>fig_Data!F6</f>
        <v>160</v>
      </c>
      <c r="E9" s="36">
        <f>fig_Data!G6</f>
        <v>2.7094E-2</v>
      </c>
      <c r="F9" s="35">
        <f>fig_Data!H6</f>
        <v>155</v>
      </c>
      <c r="G9" s="36">
        <f>fig_Data!I6</f>
        <v>2.2343999999999999E-2</v>
      </c>
      <c r="H9" s="35">
        <f>fig_Data!J6</f>
        <v>240</v>
      </c>
      <c r="I9" s="36">
        <f>fig_Data!K6</f>
        <v>3.3005E-2</v>
      </c>
      <c r="J9" s="35">
        <f>fig_Data!L6</f>
        <v>3503</v>
      </c>
      <c r="K9" s="36">
        <f>fig_Data!M6</f>
        <v>4.5538000000000002E-2</v>
      </c>
      <c r="L9" s="35">
        <f>fig_Data!N6</f>
        <v>887</v>
      </c>
      <c r="M9" s="36">
        <f>fig_Data!O6</f>
        <v>5.9133999999999999E-2</v>
      </c>
    </row>
    <row r="10" spans="1:13" x14ac:dyDescent="0.2">
      <c r="A10" s="27">
        <v>3</v>
      </c>
      <c r="B10" s="28">
        <f>fig_Data!D7</f>
        <v>25</v>
      </c>
      <c r="C10" s="29">
        <f>fig_Data!E7</f>
        <v>1.7260999999999999E-2</v>
      </c>
      <c r="D10" s="30">
        <f>fig_Data!F7</f>
        <v>228</v>
      </c>
      <c r="E10" s="31">
        <f>fig_Data!G7</f>
        <v>3.8136000000000003E-2</v>
      </c>
      <c r="F10" s="30">
        <f>fig_Data!H7</f>
        <v>243</v>
      </c>
      <c r="G10" s="31">
        <f>fig_Data!I7</f>
        <v>3.4640999999999998E-2</v>
      </c>
      <c r="H10" s="30">
        <f>fig_Data!J7</f>
        <v>261</v>
      </c>
      <c r="I10" s="31">
        <f>fig_Data!K7</f>
        <v>3.5639999999999998E-2</v>
      </c>
      <c r="J10" s="30">
        <f>fig_Data!L7</f>
        <v>3730</v>
      </c>
      <c r="K10" s="31">
        <f>fig_Data!M7</f>
        <v>4.8023000000000003E-2</v>
      </c>
      <c r="L10" s="30">
        <f>fig_Data!N7</f>
        <v>963</v>
      </c>
      <c r="M10" s="31">
        <f>fig_Data!O7</f>
        <v>6.3769000000000006E-2</v>
      </c>
    </row>
    <row r="11" spans="1:13" x14ac:dyDescent="0.2">
      <c r="A11" s="32">
        <v>4</v>
      </c>
      <c r="B11" s="33">
        <f>fig_Data!D8</f>
        <v>13</v>
      </c>
      <c r="C11" s="34">
        <f>fig_Data!E8</f>
        <v>8.8640000000000004E-3</v>
      </c>
      <c r="D11" s="35">
        <f>fig_Data!F8</f>
        <v>94</v>
      </c>
      <c r="E11" s="36">
        <f>fig_Data!G8</f>
        <v>1.5626999999999999E-2</v>
      </c>
      <c r="F11" s="35">
        <f>fig_Data!H8</f>
        <v>115</v>
      </c>
      <c r="G11" s="36">
        <f>fig_Data!I8</f>
        <v>1.6191000000000001E-2</v>
      </c>
      <c r="H11" s="35">
        <f>fig_Data!J8</f>
        <v>187</v>
      </c>
      <c r="I11" s="36">
        <f>fig_Data!K8</f>
        <v>2.5430000000000001E-2</v>
      </c>
      <c r="J11" s="35">
        <f>fig_Data!L8</f>
        <v>3101</v>
      </c>
      <c r="K11" s="36">
        <f>fig_Data!M8</f>
        <v>3.9572999999999997E-2</v>
      </c>
      <c r="L11" s="35">
        <f>fig_Data!N8</f>
        <v>721</v>
      </c>
      <c r="M11" s="36">
        <f>fig_Data!O8</f>
        <v>4.6941999999999998E-2</v>
      </c>
    </row>
    <row r="12" spans="1:13" x14ac:dyDescent="0.2">
      <c r="A12" s="46">
        <v>2012</v>
      </c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8"/>
    </row>
    <row r="13" spans="1:13" x14ac:dyDescent="0.2">
      <c r="A13" s="27">
        <v>1</v>
      </c>
      <c r="B13" s="28">
        <f>fig_Data!D9</f>
        <v>15</v>
      </c>
      <c r="C13" s="29">
        <f>fig_Data!E9</f>
        <v>1.0409E-2</v>
      </c>
      <c r="D13" s="30">
        <f>fig_Data!F9</f>
        <v>102</v>
      </c>
      <c r="E13" s="31">
        <f>fig_Data!G9</f>
        <v>1.7051E-2</v>
      </c>
      <c r="F13" s="30">
        <f>fig_Data!H9</f>
        <v>122</v>
      </c>
      <c r="G13" s="31">
        <f>fig_Data!I9</f>
        <v>1.7305000000000001E-2</v>
      </c>
      <c r="H13" s="30">
        <f>fig_Data!J9</f>
        <v>154</v>
      </c>
      <c r="I13" s="31">
        <f>fig_Data!K9</f>
        <v>2.1260999999999999E-2</v>
      </c>
      <c r="J13" s="30">
        <f>fig_Data!L9</f>
        <v>2758</v>
      </c>
      <c r="K13" s="31">
        <f>fig_Data!M9</f>
        <v>3.5559E-2</v>
      </c>
      <c r="L13" s="30">
        <f>fig_Data!N9</f>
        <v>739</v>
      </c>
      <c r="M13" s="31">
        <f>fig_Data!O9</f>
        <v>4.8729000000000001E-2</v>
      </c>
    </row>
    <row r="14" spans="1:13" x14ac:dyDescent="0.2">
      <c r="A14" s="32">
        <v>2</v>
      </c>
      <c r="B14" s="33">
        <f>fig_Data!D10</f>
        <v>8</v>
      </c>
      <c r="C14" s="34">
        <f>fig_Data!E10</f>
        <v>5.4999999999999997E-3</v>
      </c>
      <c r="D14" s="35">
        <f>fig_Data!F10</f>
        <v>72</v>
      </c>
      <c r="E14" s="36">
        <f>fig_Data!G10</f>
        <v>1.1991E-2</v>
      </c>
      <c r="F14" s="35">
        <f>fig_Data!H10</f>
        <v>105</v>
      </c>
      <c r="G14" s="36">
        <f>fig_Data!I10</f>
        <v>1.4789E-2</v>
      </c>
      <c r="H14" s="35">
        <f>fig_Data!J10</f>
        <v>159</v>
      </c>
      <c r="I14" s="36">
        <f>fig_Data!K10</f>
        <v>2.1874999999999999E-2</v>
      </c>
      <c r="J14" s="35">
        <f>fig_Data!L10</f>
        <v>3037</v>
      </c>
      <c r="K14" s="36">
        <f>fig_Data!M10</f>
        <v>3.8793000000000001E-2</v>
      </c>
      <c r="L14" s="35">
        <f>fig_Data!N10</f>
        <v>803</v>
      </c>
      <c r="M14" s="36">
        <f>fig_Data!O10</f>
        <v>5.2114000000000001E-2</v>
      </c>
    </row>
    <row r="15" spans="1:13" x14ac:dyDescent="0.2">
      <c r="A15" s="27">
        <v>3</v>
      </c>
      <c r="B15" s="28" t="str">
        <f>fig_Data!D11</f>
        <v>.</v>
      </c>
      <c r="C15" s="29" t="str">
        <f>fig_Data!E11</f>
        <v>.</v>
      </c>
      <c r="D15" s="30">
        <f>fig_Data!F11</f>
        <v>51</v>
      </c>
      <c r="E15" s="31">
        <f>fig_Data!G11</f>
        <v>8.4259999999999995E-3</v>
      </c>
      <c r="F15" s="30">
        <f>fig_Data!H11</f>
        <v>91</v>
      </c>
      <c r="G15" s="31">
        <f>fig_Data!I11</f>
        <v>1.2670000000000001E-2</v>
      </c>
      <c r="H15" s="30">
        <f>fig_Data!J11</f>
        <v>192</v>
      </c>
      <c r="I15" s="31">
        <f>fig_Data!K11</f>
        <v>2.6280999999999999E-2</v>
      </c>
      <c r="J15" s="30">
        <f>fig_Data!L11</f>
        <v>3068</v>
      </c>
      <c r="K15" s="31">
        <f>fig_Data!M11</f>
        <v>3.8882E-2</v>
      </c>
      <c r="L15" s="30">
        <f>fig_Data!N11</f>
        <v>831</v>
      </c>
      <c r="M15" s="31">
        <f>fig_Data!O11</f>
        <v>5.3304999999999998E-2</v>
      </c>
    </row>
    <row r="16" spans="1:13" x14ac:dyDescent="0.2">
      <c r="A16" s="32">
        <v>4</v>
      </c>
      <c r="B16" s="33" t="str">
        <f>fig_Data!D12</f>
        <v>.</v>
      </c>
      <c r="C16" s="34" t="str">
        <f>fig_Data!E12</f>
        <v>.</v>
      </c>
      <c r="D16" s="35" t="str">
        <f>fig_Data!F12</f>
        <v>.</v>
      </c>
      <c r="E16" s="36" t="str">
        <f>fig_Data!G12</f>
        <v>.</v>
      </c>
      <c r="F16" s="35">
        <f>fig_Data!H12</f>
        <v>45</v>
      </c>
      <c r="G16" s="36">
        <f>fig_Data!I12</f>
        <v>6.1869999999999998E-3</v>
      </c>
      <c r="H16" s="35">
        <f>fig_Data!J12</f>
        <v>113</v>
      </c>
      <c r="I16" s="36">
        <f>fig_Data!K12</f>
        <v>1.5377E-2</v>
      </c>
      <c r="J16" s="35">
        <f>fig_Data!L12</f>
        <v>2351</v>
      </c>
      <c r="K16" s="36">
        <f>fig_Data!M12</f>
        <v>2.9500999999999999E-2</v>
      </c>
      <c r="L16" s="35">
        <f>fig_Data!N12</f>
        <v>690</v>
      </c>
      <c r="M16" s="36">
        <f>fig_Data!O12</f>
        <v>4.3470000000000002E-2</v>
      </c>
    </row>
    <row r="17" spans="1:13" x14ac:dyDescent="0.2">
      <c r="A17" s="46">
        <v>2013</v>
      </c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8"/>
    </row>
    <row r="18" spans="1:13" x14ac:dyDescent="0.2">
      <c r="A18" s="27">
        <v>1</v>
      </c>
      <c r="B18" s="28">
        <f>fig_Data!D13</f>
        <v>0</v>
      </c>
      <c r="C18" s="29">
        <f>fig_Data!E13</f>
        <v>0</v>
      </c>
      <c r="D18" s="30" t="str">
        <f>fig_Data!F13</f>
        <v>.</v>
      </c>
      <c r="E18" s="31" t="str">
        <f>fig_Data!G13</f>
        <v>.</v>
      </c>
      <c r="F18" s="30">
        <f>fig_Data!H13</f>
        <v>29</v>
      </c>
      <c r="G18" s="31">
        <f>fig_Data!I13</f>
        <v>4.0600000000000002E-3</v>
      </c>
      <c r="H18" s="30">
        <f>fig_Data!J13</f>
        <v>106</v>
      </c>
      <c r="I18" s="31">
        <f>fig_Data!K13</f>
        <v>1.4781000000000001E-2</v>
      </c>
      <c r="J18" s="30">
        <f>fig_Data!L13</f>
        <v>2042</v>
      </c>
      <c r="K18" s="31">
        <f>fig_Data!M13</f>
        <v>2.6172999999999998E-2</v>
      </c>
      <c r="L18" s="30">
        <f>fig_Data!N13</f>
        <v>617</v>
      </c>
      <c r="M18" s="31">
        <f>fig_Data!O13</f>
        <v>3.9699999999999999E-2</v>
      </c>
    </row>
    <row r="19" spans="1:13" x14ac:dyDescent="0.2">
      <c r="A19" s="32">
        <v>2</v>
      </c>
      <c r="B19" s="33">
        <f>fig_Data!D14</f>
        <v>0</v>
      </c>
      <c r="C19" s="34">
        <f>fig_Data!E14</f>
        <v>0</v>
      </c>
      <c r="D19" s="35" t="str">
        <f>fig_Data!F14</f>
        <v>.</v>
      </c>
      <c r="E19" s="36" t="str">
        <f>fig_Data!G14</f>
        <v>.</v>
      </c>
      <c r="F19" s="35">
        <f>fig_Data!H14</f>
        <v>25</v>
      </c>
      <c r="G19" s="36">
        <f>fig_Data!I14</f>
        <v>3.4350000000000001E-3</v>
      </c>
      <c r="H19" s="35">
        <f>fig_Data!J14</f>
        <v>131</v>
      </c>
      <c r="I19" s="36">
        <f>fig_Data!K14</f>
        <v>1.8041000000000001E-2</v>
      </c>
      <c r="J19" s="35">
        <f>fig_Data!L14</f>
        <v>2376</v>
      </c>
      <c r="K19" s="36">
        <f>fig_Data!M14</f>
        <v>2.9907E-2</v>
      </c>
      <c r="L19" s="35">
        <f>fig_Data!N14</f>
        <v>668</v>
      </c>
      <c r="M19" s="36">
        <f>fig_Data!O14</f>
        <v>4.1889000000000003E-2</v>
      </c>
    </row>
    <row r="20" spans="1:13" x14ac:dyDescent="0.2">
      <c r="A20" s="27">
        <v>3</v>
      </c>
      <c r="B20" s="28">
        <f>fig_Data!D15</f>
        <v>0</v>
      </c>
      <c r="C20" s="29">
        <f>fig_Data!E15</f>
        <v>0</v>
      </c>
      <c r="D20" s="30">
        <f>fig_Data!F15</f>
        <v>7</v>
      </c>
      <c r="E20" s="31">
        <f>fig_Data!G15</f>
        <v>1.1490000000000001E-3</v>
      </c>
      <c r="F20" s="30">
        <f>fig_Data!H15</f>
        <v>53</v>
      </c>
      <c r="G20" s="31">
        <f>fig_Data!I15</f>
        <v>7.1939999999999999E-3</v>
      </c>
      <c r="H20" s="30">
        <f>fig_Data!J15</f>
        <v>174</v>
      </c>
      <c r="I20" s="31">
        <f>fig_Data!K15</f>
        <v>2.3855999999999999E-2</v>
      </c>
      <c r="J20" s="30">
        <f>fig_Data!L15</f>
        <v>2476</v>
      </c>
      <c r="K20" s="31">
        <f>fig_Data!M15</f>
        <v>3.0945E-2</v>
      </c>
      <c r="L20" s="30">
        <f>fig_Data!N15</f>
        <v>730</v>
      </c>
      <c r="M20" s="31">
        <f>fig_Data!O15</f>
        <v>4.5298999999999999E-2</v>
      </c>
    </row>
    <row r="21" spans="1:13" x14ac:dyDescent="0.2">
      <c r="A21" s="32">
        <v>4</v>
      </c>
      <c r="B21" s="33">
        <f>fig_Data!D16</f>
        <v>0</v>
      </c>
      <c r="C21" s="34">
        <f>fig_Data!E16</f>
        <v>0</v>
      </c>
      <c r="D21" s="35" t="str">
        <f>fig_Data!F16</f>
        <v>.</v>
      </c>
      <c r="E21" s="36" t="str">
        <f>fig_Data!G16</f>
        <v>.</v>
      </c>
      <c r="F21" s="35">
        <f>fig_Data!H16</f>
        <v>46</v>
      </c>
      <c r="G21" s="36">
        <f>fig_Data!I16</f>
        <v>6.1679999999999999E-3</v>
      </c>
      <c r="H21" s="35">
        <f>fig_Data!J16</f>
        <v>118</v>
      </c>
      <c r="I21" s="36">
        <f>fig_Data!K16</f>
        <v>1.6086E-2</v>
      </c>
      <c r="J21" s="35">
        <f>fig_Data!L16</f>
        <v>1965</v>
      </c>
      <c r="K21" s="36">
        <f>fig_Data!M16</f>
        <v>2.4346E-2</v>
      </c>
      <c r="L21" s="35">
        <f>fig_Data!N16</f>
        <v>646</v>
      </c>
      <c r="M21" s="36">
        <f>fig_Data!O16</f>
        <v>3.9420999999999998E-2</v>
      </c>
    </row>
    <row r="22" spans="1:13" x14ac:dyDescent="0.2">
      <c r="A22" s="46">
        <v>2014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8"/>
    </row>
    <row r="23" spans="1:13" x14ac:dyDescent="0.2">
      <c r="A23" s="27">
        <v>1</v>
      </c>
      <c r="B23" s="28">
        <f>fig_Data!D17</f>
        <v>0</v>
      </c>
      <c r="C23" s="29">
        <f>fig_Data!E17</f>
        <v>0</v>
      </c>
      <c r="D23" s="30" t="str">
        <f>fig_Data!F17</f>
        <v>.</v>
      </c>
      <c r="E23" s="31" t="str">
        <f>fig_Data!G17</f>
        <v>.</v>
      </c>
      <c r="F23" s="30">
        <f>fig_Data!H17</f>
        <v>17</v>
      </c>
      <c r="G23" s="31">
        <f>fig_Data!I17</f>
        <v>2.3249999999999998E-3</v>
      </c>
      <c r="H23" s="30">
        <f>fig_Data!J17</f>
        <v>102</v>
      </c>
      <c r="I23" s="31">
        <f>fig_Data!K17</f>
        <v>1.4234E-2</v>
      </c>
      <c r="J23" s="30">
        <f>fig_Data!L17</f>
        <v>1804</v>
      </c>
      <c r="K23" s="31">
        <f>fig_Data!M17</f>
        <v>2.2880999999999999E-2</v>
      </c>
      <c r="L23" s="30">
        <f>fig_Data!N17</f>
        <v>525</v>
      </c>
      <c r="M23" s="31">
        <f>fig_Data!O17</f>
        <v>3.2728E-2</v>
      </c>
    </row>
    <row r="24" spans="1:13" x14ac:dyDescent="0.2">
      <c r="A24" s="32">
        <v>2</v>
      </c>
      <c r="B24" s="33" t="str">
        <f>fig_Data!D18</f>
        <v>.</v>
      </c>
      <c r="C24" s="34" t="str">
        <f>fig_Data!E18</f>
        <v>.</v>
      </c>
      <c r="D24" s="35">
        <f>fig_Data!F18</f>
        <v>15</v>
      </c>
      <c r="E24" s="36">
        <f>fig_Data!G18</f>
        <v>2.4659999999999999E-3</v>
      </c>
      <c r="F24" s="35">
        <f>fig_Data!H18</f>
        <v>26</v>
      </c>
      <c r="G24" s="36">
        <f>fig_Data!I18</f>
        <v>3.4880000000000002E-3</v>
      </c>
      <c r="H24" s="35">
        <f>fig_Data!J18</f>
        <v>104</v>
      </c>
      <c r="I24" s="36">
        <f>fig_Data!K18</f>
        <v>1.4308E-2</v>
      </c>
      <c r="J24" s="35">
        <f>fig_Data!L18</f>
        <v>1924</v>
      </c>
      <c r="K24" s="36">
        <f>fig_Data!M18</f>
        <v>2.3984999999999999E-2</v>
      </c>
      <c r="L24" s="35">
        <f>fig_Data!N18</f>
        <v>541</v>
      </c>
      <c r="M24" s="36">
        <f>fig_Data!O18</f>
        <v>3.2890999999999997E-2</v>
      </c>
    </row>
    <row r="25" spans="1:13" x14ac:dyDescent="0.2">
      <c r="A25" s="27">
        <v>3</v>
      </c>
      <c r="B25" s="28" t="str">
        <f>fig_Data!D19</f>
        <v>.</v>
      </c>
      <c r="C25" s="29" t="str">
        <f>fig_Data!E19</f>
        <v>.</v>
      </c>
      <c r="D25" s="30">
        <f>fig_Data!F19</f>
        <v>38</v>
      </c>
      <c r="E25" s="31">
        <f>fig_Data!G19</f>
        <v>6.1640000000000002E-3</v>
      </c>
      <c r="F25" s="30">
        <f>fig_Data!H19</f>
        <v>64</v>
      </c>
      <c r="G25" s="31">
        <f>fig_Data!I19</f>
        <v>8.4580000000000002E-3</v>
      </c>
      <c r="H25" s="30">
        <f>fig_Data!J19</f>
        <v>107</v>
      </c>
      <c r="I25" s="31">
        <f>fig_Data!K19</f>
        <v>1.4626E-2</v>
      </c>
      <c r="J25" s="30">
        <f>fig_Data!L19</f>
        <v>2024</v>
      </c>
      <c r="K25" s="31">
        <f>fig_Data!M19</f>
        <v>2.5012E-2</v>
      </c>
      <c r="L25" s="30">
        <f>fig_Data!N19</f>
        <v>610</v>
      </c>
      <c r="M25" s="31">
        <f>fig_Data!O19</f>
        <v>3.6797999999999997E-2</v>
      </c>
    </row>
    <row r="26" spans="1:13" x14ac:dyDescent="0.2">
      <c r="A26" s="32">
        <v>4</v>
      </c>
      <c r="B26" s="33" t="str">
        <f>fig_Data!D20</f>
        <v>.</v>
      </c>
      <c r="C26" s="34" t="str">
        <f>fig_Data!E20</f>
        <v>.</v>
      </c>
      <c r="D26" s="35">
        <f>fig_Data!F20</f>
        <v>27</v>
      </c>
      <c r="E26" s="36">
        <f>fig_Data!G20</f>
        <v>4.3480000000000003E-3</v>
      </c>
      <c r="F26" s="35">
        <f>fig_Data!H20</f>
        <v>32</v>
      </c>
      <c r="G26" s="36">
        <f>fig_Data!I20</f>
        <v>4.1780000000000003E-3</v>
      </c>
      <c r="H26" s="35">
        <f>fig_Data!J20</f>
        <v>102</v>
      </c>
      <c r="I26" s="36">
        <f>fig_Data!K20</f>
        <v>1.3845E-2</v>
      </c>
      <c r="J26" s="35">
        <f>fig_Data!L20</f>
        <v>1658</v>
      </c>
      <c r="K26" s="36">
        <f>fig_Data!M20</f>
        <v>2.0315E-2</v>
      </c>
      <c r="L26" s="35">
        <f>fig_Data!N20</f>
        <v>519</v>
      </c>
      <c r="M26" s="36">
        <f>fig_Data!O20</f>
        <v>3.0804999999999999E-2</v>
      </c>
    </row>
    <row r="27" spans="1:13" x14ac:dyDescent="0.2">
      <c r="A27" s="46">
        <v>2015</v>
      </c>
      <c r="B27" s="47"/>
      <c r="C27" s="47"/>
      <c r="D27" s="47"/>
      <c r="E27" s="47"/>
      <c r="F27" s="47"/>
      <c r="G27" s="47"/>
      <c r="H27" s="47"/>
      <c r="I27" s="47"/>
      <c r="J27" s="47"/>
      <c r="K27" s="47"/>
      <c r="L27" s="47"/>
      <c r="M27" s="48"/>
    </row>
    <row r="28" spans="1:13" x14ac:dyDescent="0.2">
      <c r="A28" s="27">
        <v>1</v>
      </c>
      <c r="B28" s="28">
        <f>fig_Data!D21</f>
        <v>9</v>
      </c>
      <c r="C28" s="29">
        <f>fig_Data!E21</f>
        <v>6.0270000000000002E-3</v>
      </c>
      <c r="D28" s="30">
        <f>fig_Data!F21</f>
        <v>45</v>
      </c>
      <c r="E28" s="31">
        <f>fig_Data!G21</f>
        <v>7.437E-3</v>
      </c>
      <c r="F28" s="30">
        <f>fig_Data!H21</f>
        <v>39</v>
      </c>
      <c r="G28" s="31">
        <f>fig_Data!I21</f>
        <v>5.1879999999999999E-3</v>
      </c>
      <c r="H28" s="30">
        <f>fig_Data!J21</f>
        <v>82</v>
      </c>
      <c r="I28" s="31">
        <f>fig_Data!K21</f>
        <v>1.1423000000000001E-2</v>
      </c>
      <c r="J28" s="30">
        <f>fig_Data!L21</f>
        <v>1515</v>
      </c>
      <c r="K28" s="31">
        <f>fig_Data!M21</f>
        <v>1.9029000000000001E-2</v>
      </c>
      <c r="L28" s="30">
        <f>fig_Data!N21</f>
        <v>451</v>
      </c>
      <c r="M28" s="31">
        <f>fig_Data!O21</f>
        <v>2.7451E-2</v>
      </c>
    </row>
    <row r="29" spans="1:13" x14ac:dyDescent="0.2">
      <c r="A29" s="32">
        <v>2</v>
      </c>
      <c r="B29" s="33" t="str">
        <f>fig_Data!D22</f>
        <v>.</v>
      </c>
      <c r="C29" s="34" t="str">
        <f>fig_Data!E22</f>
        <v>.</v>
      </c>
      <c r="D29" s="35">
        <f>fig_Data!F22</f>
        <v>40</v>
      </c>
      <c r="E29" s="36">
        <f>fig_Data!G22</f>
        <v>6.5230000000000002E-3</v>
      </c>
      <c r="F29" s="35">
        <f>fig_Data!H22</f>
        <v>50</v>
      </c>
      <c r="G29" s="36">
        <f>fig_Data!I22</f>
        <v>6.5269999999999998E-3</v>
      </c>
      <c r="H29" s="35">
        <f>fig_Data!J22</f>
        <v>77</v>
      </c>
      <c r="I29" s="36">
        <f>fig_Data!K22</f>
        <v>1.0607999999999999E-2</v>
      </c>
      <c r="J29" s="35">
        <f>fig_Data!L22</f>
        <v>1698</v>
      </c>
      <c r="K29" s="36">
        <f>fig_Data!M22</f>
        <v>2.0981E-2</v>
      </c>
      <c r="L29" s="35">
        <f>fig_Data!N22</f>
        <v>506</v>
      </c>
      <c r="M29" s="36">
        <f>fig_Data!O22</f>
        <v>3.0016999999999999E-2</v>
      </c>
    </row>
    <row r="30" spans="1:13" x14ac:dyDescent="0.2">
      <c r="A30" s="27">
        <v>3</v>
      </c>
      <c r="B30" s="28">
        <f>fig_Data!D23</f>
        <v>25</v>
      </c>
      <c r="C30" s="29">
        <f>fig_Data!E23</f>
        <v>1.6264000000000001E-2</v>
      </c>
      <c r="D30" s="30">
        <f>fig_Data!F23</f>
        <v>118</v>
      </c>
      <c r="E30" s="31">
        <f>fig_Data!G23</f>
        <v>1.9098E-2</v>
      </c>
      <c r="F30" s="30">
        <f>fig_Data!H23</f>
        <v>123</v>
      </c>
      <c r="G30" s="31">
        <f>fig_Data!I23</f>
        <v>1.5871E-2</v>
      </c>
      <c r="H30" s="30">
        <f>fig_Data!J23</f>
        <v>115</v>
      </c>
      <c r="I30" s="31">
        <f>fig_Data!K23</f>
        <v>1.5744000000000001E-2</v>
      </c>
      <c r="J30" s="30">
        <f>fig_Data!L23</f>
        <v>1876</v>
      </c>
      <c r="K30" s="31">
        <f>fig_Data!M23</f>
        <v>2.3029000000000001E-2</v>
      </c>
      <c r="L30" s="30">
        <f>fig_Data!N23</f>
        <v>595</v>
      </c>
      <c r="M30" s="31">
        <f>fig_Data!O23</f>
        <v>3.4986000000000003E-2</v>
      </c>
    </row>
    <row r="31" spans="1:13" x14ac:dyDescent="0.2">
      <c r="A31" s="32">
        <v>4</v>
      </c>
      <c r="B31" s="33">
        <f>fig_Data!D24</f>
        <v>14</v>
      </c>
      <c r="C31" s="34">
        <f>fig_Data!E24</f>
        <v>9.1179999999999994E-3</v>
      </c>
      <c r="D31" s="35">
        <f>fig_Data!F24</f>
        <v>88</v>
      </c>
      <c r="E31" s="36">
        <f>fig_Data!G24</f>
        <v>1.4062E-2</v>
      </c>
      <c r="F31" s="35">
        <f>fig_Data!H24</f>
        <v>107</v>
      </c>
      <c r="G31" s="36">
        <f>fig_Data!I24</f>
        <v>1.3664000000000001E-2</v>
      </c>
      <c r="H31" s="35">
        <f>fig_Data!J24</f>
        <v>73</v>
      </c>
      <c r="I31" s="36">
        <f>fig_Data!K24</f>
        <v>9.9330000000000009E-3</v>
      </c>
      <c r="J31" s="35">
        <f>fig_Data!L24</f>
        <v>1543</v>
      </c>
      <c r="K31" s="36">
        <f>fig_Data!M24</f>
        <v>1.8799E-2</v>
      </c>
      <c r="L31" s="35">
        <f>fig_Data!N24</f>
        <v>481</v>
      </c>
      <c r="M31" s="36">
        <f>fig_Data!O24</f>
        <v>2.7813000000000001E-2</v>
      </c>
    </row>
    <row r="32" spans="1:13" x14ac:dyDescent="0.2">
      <c r="A32" s="46">
        <v>2016</v>
      </c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8"/>
    </row>
    <row r="33" spans="1:13" x14ac:dyDescent="0.2">
      <c r="A33" s="27">
        <v>1</v>
      </c>
      <c r="B33" s="28">
        <f>fig_Data!D25</f>
        <v>6</v>
      </c>
      <c r="C33" s="29">
        <f>fig_Data!E25</f>
        <v>3.9379999999999997E-3</v>
      </c>
      <c r="D33" s="30">
        <f>fig_Data!F25</f>
        <v>24</v>
      </c>
      <c r="E33" s="31">
        <f>fig_Data!G25</f>
        <v>3.875E-3</v>
      </c>
      <c r="F33" s="30">
        <f>fig_Data!H25</f>
        <v>49</v>
      </c>
      <c r="G33" s="31">
        <f>fig_Data!I25</f>
        <v>6.3029999999999996E-3</v>
      </c>
      <c r="H33" s="30">
        <f>fig_Data!J25</f>
        <v>68</v>
      </c>
      <c r="I33" s="31">
        <f>fig_Data!K25</f>
        <v>9.3340000000000003E-3</v>
      </c>
      <c r="J33" s="30">
        <f>fig_Data!L25</f>
        <v>1372</v>
      </c>
      <c r="K33" s="31">
        <f>fig_Data!M25</f>
        <v>1.6924000000000002E-2</v>
      </c>
      <c r="L33" s="30">
        <f>fig_Data!N25</f>
        <v>446</v>
      </c>
      <c r="M33" s="31">
        <f>fig_Data!O25</f>
        <v>2.6072999999999999E-2</v>
      </c>
    </row>
    <row r="34" spans="1:13" x14ac:dyDescent="0.2">
      <c r="A34" s="32">
        <v>2</v>
      </c>
      <c r="B34" s="33" t="str">
        <f>fig_Data!D26</f>
        <v>.</v>
      </c>
      <c r="C34" s="34" t="str">
        <f>fig_Data!E26</f>
        <v>.</v>
      </c>
      <c r="D34" s="35">
        <f>fig_Data!F26</f>
        <v>31</v>
      </c>
      <c r="E34" s="36">
        <f>fig_Data!G26</f>
        <v>4.9750000000000003E-3</v>
      </c>
      <c r="F34" s="35">
        <f>fig_Data!H26</f>
        <v>34</v>
      </c>
      <c r="G34" s="36">
        <f>fig_Data!I26</f>
        <v>4.3410000000000002E-3</v>
      </c>
      <c r="H34" s="35">
        <f>fig_Data!J26</f>
        <v>97</v>
      </c>
      <c r="I34" s="36">
        <f>fig_Data!K26</f>
        <v>1.3285E-2</v>
      </c>
      <c r="J34" s="35">
        <f>fig_Data!L26</f>
        <v>1503</v>
      </c>
      <c r="K34" s="36">
        <f>fig_Data!M26</f>
        <v>1.8429000000000001E-2</v>
      </c>
      <c r="L34" s="35">
        <f>fig_Data!N26</f>
        <v>496</v>
      </c>
      <c r="M34" s="36">
        <f>fig_Data!O26</f>
        <v>2.8584999999999999E-2</v>
      </c>
    </row>
    <row r="35" spans="1:13" x14ac:dyDescent="0.2">
      <c r="A35" s="27">
        <v>3</v>
      </c>
      <c r="B35" s="28">
        <f>fig_Data!D27</f>
        <v>9</v>
      </c>
      <c r="C35" s="29">
        <f>fig_Data!E27</f>
        <v>5.8240000000000002E-3</v>
      </c>
      <c r="D35" s="30">
        <f>fig_Data!F27</f>
        <v>56</v>
      </c>
      <c r="E35" s="31">
        <f>fig_Data!G27</f>
        <v>8.8610000000000008E-3</v>
      </c>
      <c r="F35" s="30">
        <f>fig_Data!H27</f>
        <v>67</v>
      </c>
      <c r="G35" s="31">
        <f>fig_Data!I27</f>
        <v>8.4530000000000004E-3</v>
      </c>
      <c r="H35" s="30">
        <f>fig_Data!J27</f>
        <v>87</v>
      </c>
      <c r="I35" s="31">
        <f>fig_Data!K27</f>
        <v>1.1812E-2</v>
      </c>
      <c r="J35" s="30">
        <f>fig_Data!L27</f>
        <v>1614</v>
      </c>
      <c r="K35" s="31">
        <f>fig_Data!M27</f>
        <v>1.9623999999999999E-2</v>
      </c>
      <c r="L35" s="30">
        <f>fig_Data!N27</f>
        <v>526</v>
      </c>
      <c r="M35" s="31">
        <f>fig_Data!O27</f>
        <v>3.0015E-2</v>
      </c>
    </row>
    <row r="36" spans="1:13" x14ac:dyDescent="0.2">
      <c r="A36" s="37">
        <v>4</v>
      </c>
      <c r="B36" s="38" t="str">
        <f>fig_Data!D28</f>
        <v>.</v>
      </c>
      <c r="C36" s="39" t="str">
        <f>fig_Data!E28</f>
        <v>.</v>
      </c>
      <c r="D36" s="40">
        <f>fig_Data!F28</f>
        <v>29</v>
      </c>
      <c r="E36" s="41">
        <f>fig_Data!G28</f>
        <v>4.5450000000000004E-3</v>
      </c>
      <c r="F36" s="40">
        <f>fig_Data!H28</f>
        <v>37</v>
      </c>
      <c r="G36" s="41">
        <f>fig_Data!I28</f>
        <v>4.6299999999999996E-3</v>
      </c>
      <c r="H36" s="40">
        <f>fig_Data!J28</f>
        <v>63</v>
      </c>
      <c r="I36" s="41">
        <f>fig_Data!K28</f>
        <v>8.4539999999999997E-3</v>
      </c>
      <c r="J36" s="40">
        <f>fig_Data!L28</f>
        <v>1273</v>
      </c>
      <c r="K36" s="41">
        <f>fig_Data!M28</f>
        <v>1.5351E-2</v>
      </c>
      <c r="L36" s="40">
        <f>fig_Data!N28</f>
        <v>499</v>
      </c>
      <c r="M36" s="41">
        <f>fig_Data!O28</f>
        <v>2.8017E-2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9"/>
  <sheetViews>
    <sheetView workbookViewId="0">
      <selection activeCell="D25" sqref="D25:O28"/>
    </sheetView>
  </sheetViews>
  <sheetFormatPr defaultRowHeight="12" x14ac:dyDescent="0.2"/>
  <sheetData>
    <row r="1" spans="1:15" x14ac:dyDescent="0.2">
      <c r="A1">
        <f>orig_data!IDX</f>
        <v>0</v>
      </c>
    </row>
    <row r="2" spans="1:15" x14ac:dyDescent="0.2">
      <c r="E2" t="s">
        <v>17</v>
      </c>
    </row>
    <row r="3" spans="1:15" x14ac:dyDescent="0.2">
      <c r="A3" s="1" t="s">
        <v>5</v>
      </c>
      <c r="C3" t="s">
        <v>6</v>
      </c>
      <c r="E3" t="s">
        <v>35</v>
      </c>
      <c r="G3" s="2" t="s">
        <v>18</v>
      </c>
      <c r="H3" s="2"/>
      <c r="I3" s="2" t="s">
        <v>19</v>
      </c>
      <c r="J3" s="2"/>
      <c r="K3" s="2" t="s">
        <v>14</v>
      </c>
      <c r="L3" s="2"/>
      <c r="M3" s="2" t="s">
        <v>15</v>
      </c>
      <c r="N3" s="2"/>
      <c r="O3" s="2" t="s">
        <v>36</v>
      </c>
    </row>
    <row r="4" spans="1:15" x14ac:dyDescent="0.2">
      <c r="A4" s="1"/>
      <c r="D4" t="s">
        <v>53</v>
      </c>
      <c r="E4" t="s">
        <v>54</v>
      </c>
      <c r="F4" t="s">
        <v>53</v>
      </c>
      <c r="G4" s="2" t="s">
        <v>54</v>
      </c>
      <c r="H4" s="2" t="s">
        <v>53</v>
      </c>
      <c r="I4" s="2" t="s">
        <v>54</v>
      </c>
      <c r="J4" s="2" t="s">
        <v>53</v>
      </c>
      <c r="K4" s="2" t="s">
        <v>54</v>
      </c>
      <c r="L4" s="2" t="s">
        <v>53</v>
      </c>
      <c r="M4" s="2" t="s">
        <v>54</v>
      </c>
      <c r="N4" s="2" t="s">
        <v>53</v>
      </c>
      <c r="O4" s="2" t="s">
        <v>54</v>
      </c>
    </row>
    <row r="5" spans="1:15" x14ac:dyDescent="0.2">
      <c r="A5" s="59">
        <v>2011</v>
      </c>
      <c r="B5" t="s">
        <v>7</v>
      </c>
      <c r="C5" t="s">
        <v>8</v>
      </c>
      <c r="D5">
        <f>orig_data!E7</f>
        <v>28</v>
      </c>
      <c r="E5">
        <f>orig_data!G7</f>
        <v>1.9654999999999999E-2</v>
      </c>
      <c r="F5">
        <f>orig_data!E31</f>
        <v>160</v>
      </c>
      <c r="G5">
        <f>orig_data!G31</f>
        <v>2.7626999999999999E-2</v>
      </c>
      <c r="H5">
        <f>orig_data!E55</f>
        <v>176</v>
      </c>
      <c r="I5">
        <f>orig_data!G55</f>
        <v>2.5741E-2</v>
      </c>
      <c r="J5">
        <f>orig_data!E79</f>
        <v>208</v>
      </c>
      <c r="K5">
        <f>orig_data!G79</f>
        <v>2.8983999999999999E-2</v>
      </c>
      <c r="L5">
        <f>orig_data!E103</f>
        <v>3039</v>
      </c>
      <c r="M5">
        <f>orig_data!G103</f>
        <v>4.0217999999999997E-2</v>
      </c>
      <c r="N5">
        <f>orig_data!E127</f>
        <v>742</v>
      </c>
      <c r="O5">
        <f>orig_data!G127</f>
        <v>5.0658000000000002E-2</v>
      </c>
    </row>
    <row r="6" spans="1:15" x14ac:dyDescent="0.2">
      <c r="A6" s="59"/>
      <c r="B6" t="s">
        <v>7</v>
      </c>
      <c r="C6" t="s">
        <v>9</v>
      </c>
      <c r="D6">
        <f>orig_data!E8</f>
        <v>20</v>
      </c>
      <c r="E6">
        <f>orig_data!G8</f>
        <v>1.3904E-2</v>
      </c>
      <c r="F6">
        <f>orig_data!E32</f>
        <v>160</v>
      </c>
      <c r="G6">
        <f>orig_data!G32</f>
        <v>2.7094E-2</v>
      </c>
      <c r="H6">
        <f>orig_data!E56</f>
        <v>155</v>
      </c>
      <c r="I6">
        <f>orig_data!G56</f>
        <v>2.2343999999999999E-2</v>
      </c>
      <c r="J6">
        <f>orig_data!E80</f>
        <v>240</v>
      </c>
      <c r="K6">
        <f>orig_data!G80</f>
        <v>3.3005E-2</v>
      </c>
      <c r="L6">
        <f>orig_data!E104</f>
        <v>3503</v>
      </c>
      <c r="M6">
        <f>orig_data!G104</f>
        <v>4.5538000000000002E-2</v>
      </c>
      <c r="N6">
        <f>orig_data!E128</f>
        <v>887</v>
      </c>
      <c r="O6">
        <f>orig_data!G128</f>
        <v>5.9133999999999999E-2</v>
      </c>
    </row>
    <row r="7" spans="1:15" x14ac:dyDescent="0.2">
      <c r="A7" s="59"/>
      <c r="B7" t="s">
        <v>7</v>
      </c>
      <c r="C7" t="s">
        <v>10</v>
      </c>
      <c r="D7">
        <f>orig_data!E9</f>
        <v>25</v>
      </c>
      <c r="E7">
        <f>orig_data!G9</f>
        <v>1.7260999999999999E-2</v>
      </c>
      <c r="F7">
        <f>orig_data!E33</f>
        <v>228</v>
      </c>
      <c r="G7">
        <f>orig_data!G33</f>
        <v>3.8136000000000003E-2</v>
      </c>
      <c r="H7">
        <f>orig_data!E57</f>
        <v>243</v>
      </c>
      <c r="I7">
        <f>orig_data!G57</f>
        <v>3.4640999999999998E-2</v>
      </c>
      <c r="J7">
        <f>orig_data!E81</f>
        <v>261</v>
      </c>
      <c r="K7">
        <f>orig_data!G81</f>
        <v>3.5639999999999998E-2</v>
      </c>
      <c r="L7">
        <f>orig_data!E105</f>
        <v>3730</v>
      </c>
      <c r="M7">
        <f>orig_data!G105</f>
        <v>4.8023000000000003E-2</v>
      </c>
      <c r="N7">
        <f>orig_data!E129</f>
        <v>963</v>
      </c>
      <c r="O7">
        <f>orig_data!G129</f>
        <v>6.3769000000000006E-2</v>
      </c>
    </row>
    <row r="8" spans="1:15" x14ac:dyDescent="0.2">
      <c r="A8" s="59"/>
      <c r="B8" t="s">
        <v>7</v>
      </c>
      <c r="C8" t="s">
        <v>11</v>
      </c>
      <c r="D8">
        <f>orig_data!E10</f>
        <v>13</v>
      </c>
      <c r="E8">
        <f>orig_data!G10</f>
        <v>8.8640000000000004E-3</v>
      </c>
      <c r="F8">
        <f>orig_data!E34</f>
        <v>94</v>
      </c>
      <c r="G8">
        <f>orig_data!G34</f>
        <v>1.5626999999999999E-2</v>
      </c>
      <c r="H8">
        <f>orig_data!E58</f>
        <v>115</v>
      </c>
      <c r="I8">
        <f>orig_data!G58</f>
        <v>1.6191000000000001E-2</v>
      </c>
      <c r="J8">
        <f>orig_data!E82</f>
        <v>187</v>
      </c>
      <c r="K8">
        <f>orig_data!G82</f>
        <v>2.5430000000000001E-2</v>
      </c>
      <c r="L8">
        <f>orig_data!E106</f>
        <v>3101</v>
      </c>
      <c r="M8">
        <f>orig_data!G106</f>
        <v>3.9572999999999997E-2</v>
      </c>
      <c r="N8">
        <f>orig_data!E130</f>
        <v>721</v>
      </c>
      <c r="O8">
        <f>orig_data!G130</f>
        <v>4.6941999999999998E-2</v>
      </c>
    </row>
    <row r="9" spans="1:15" x14ac:dyDescent="0.2">
      <c r="A9" s="59">
        <v>2012</v>
      </c>
      <c r="B9" t="s">
        <v>7</v>
      </c>
      <c r="C9" t="s">
        <v>8</v>
      </c>
      <c r="D9">
        <f>orig_data!E11</f>
        <v>15</v>
      </c>
      <c r="E9">
        <f>orig_data!G11</f>
        <v>1.0409E-2</v>
      </c>
      <c r="F9">
        <f>orig_data!E35</f>
        <v>102</v>
      </c>
      <c r="G9">
        <f>orig_data!G35</f>
        <v>1.7051E-2</v>
      </c>
      <c r="H9">
        <f>orig_data!E59</f>
        <v>122</v>
      </c>
      <c r="I9">
        <f>orig_data!G59</f>
        <v>1.7305000000000001E-2</v>
      </c>
      <c r="J9">
        <f>orig_data!E83</f>
        <v>154</v>
      </c>
      <c r="K9">
        <f>orig_data!G83</f>
        <v>2.1260999999999999E-2</v>
      </c>
      <c r="L9">
        <f>orig_data!E107</f>
        <v>2758</v>
      </c>
      <c r="M9">
        <f>orig_data!G107</f>
        <v>3.5559E-2</v>
      </c>
      <c r="N9">
        <f>orig_data!E131</f>
        <v>739</v>
      </c>
      <c r="O9">
        <f>orig_data!G131</f>
        <v>4.8729000000000001E-2</v>
      </c>
    </row>
    <row r="10" spans="1:15" x14ac:dyDescent="0.2">
      <c r="A10" s="59"/>
      <c r="B10" t="s">
        <v>7</v>
      </c>
      <c r="C10" t="s">
        <v>9</v>
      </c>
      <c r="D10">
        <f>orig_data!E12</f>
        <v>8</v>
      </c>
      <c r="E10">
        <f>orig_data!G12</f>
        <v>5.4999999999999997E-3</v>
      </c>
      <c r="F10">
        <f>orig_data!E36</f>
        <v>72</v>
      </c>
      <c r="G10">
        <f>orig_data!G36</f>
        <v>1.1991E-2</v>
      </c>
      <c r="H10">
        <f>orig_data!E60</f>
        <v>105</v>
      </c>
      <c r="I10">
        <f>orig_data!G60</f>
        <v>1.4789E-2</v>
      </c>
      <c r="J10">
        <f>orig_data!E84</f>
        <v>159</v>
      </c>
      <c r="K10">
        <f>orig_data!G84</f>
        <v>2.1874999999999999E-2</v>
      </c>
      <c r="L10">
        <f>orig_data!E108</f>
        <v>3037</v>
      </c>
      <c r="M10">
        <f>orig_data!G108</f>
        <v>3.8793000000000001E-2</v>
      </c>
      <c r="N10">
        <f>orig_data!E132</f>
        <v>803</v>
      </c>
      <c r="O10">
        <f>orig_data!G132</f>
        <v>5.2114000000000001E-2</v>
      </c>
    </row>
    <row r="11" spans="1:15" x14ac:dyDescent="0.2">
      <c r="A11" s="59"/>
      <c r="B11" t="s">
        <v>7</v>
      </c>
      <c r="C11" t="s">
        <v>10</v>
      </c>
      <c r="D11" t="str">
        <f>orig_data!E13</f>
        <v>.</v>
      </c>
      <c r="E11" t="str">
        <f>orig_data!G13</f>
        <v>.</v>
      </c>
      <c r="F11">
        <f>orig_data!E37</f>
        <v>51</v>
      </c>
      <c r="G11">
        <f>orig_data!G37</f>
        <v>8.4259999999999995E-3</v>
      </c>
      <c r="H11">
        <f>orig_data!E61</f>
        <v>91</v>
      </c>
      <c r="I11">
        <f>orig_data!G61</f>
        <v>1.2670000000000001E-2</v>
      </c>
      <c r="J11">
        <f>orig_data!E85</f>
        <v>192</v>
      </c>
      <c r="K11">
        <f>orig_data!G85</f>
        <v>2.6280999999999999E-2</v>
      </c>
      <c r="L11">
        <f>orig_data!E109</f>
        <v>3068</v>
      </c>
      <c r="M11">
        <f>orig_data!G109</f>
        <v>3.8882E-2</v>
      </c>
      <c r="N11">
        <f>orig_data!E133</f>
        <v>831</v>
      </c>
      <c r="O11">
        <f>orig_data!G133</f>
        <v>5.3304999999999998E-2</v>
      </c>
    </row>
    <row r="12" spans="1:15" x14ac:dyDescent="0.2">
      <c r="A12" s="59"/>
      <c r="B12" t="s">
        <v>7</v>
      </c>
      <c r="C12" t="s">
        <v>11</v>
      </c>
      <c r="D12" t="str">
        <f>orig_data!E14</f>
        <v>.</v>
      </c>
      <c r="E12" t="str">
        <f>orig_data!G14</f>
        <v>.</v>
      </c>
      <c r="F12" t="str">
        <f>orig_data!E38</f>
        <v>.</v>
      </c>
      <c r="G12" t="str">
        <f>orig_data!G38</f>
        <v>.</v>
      </c>
      <c r="H12">
        <f>orig_data!E62</f>
        <v>45</v>
      </c>
      <c r="I12">
        <f>orig_data!G62</f>
        <v>6.1869999999999998E-3</v>
      </c>
      <c r="J12">
        <f>orig_data!E86</f>
        <v>113</v>
      </c>
      <c r="K12">
        <f>orig_data!G86</f>
        <v>1.5377E-2</v>
      </c>
      <c r="L12">
        <f>orig_data!E110</f>
        <v>2351</v>
      </c>
      <c r="M12">
        <f>orig_data!G110</f>
        <v>2.9500999999999999E-2</v>
      </c>
      <c r="N12">
        <f>orig_data!E134</f>
        <v>690</v>
      </c>
      <c r="O12">
        <f>orig_data!G134</f>
        <v>4.3470000000000002E-2</v>
      </c>
    </row>
    <row r="13" spans="1:15" x14ac:dyDescent="0.2">
      <c r="A13" s="59">
        <v>2013</v>
      </c>
      <c r="B13" t="s">
        <v>7</v>
      </c>
      <c r="C13" t="s">
        <v>8</v>
      </c>
      <c r="D13">
        <f>orig_data!E15</f>
        <v>0</v>
      </c>
      <c r="E13">
        <f>orig_data!G15</f>
        <v>0</v>
      </c>
      <c r="F13" t="str">
        <f>orig_data!E39</f>
        <v>.</v>
      </c>
      <c r="G13" t="str">
        <f>orig_data!G39</f>
        <v>.</v>
      </c>
      <c r="H13">
        <f>orig_data!E63</f>
        <v>29</v>
      </c>
      <c r="I13">
        <f>orig_data!G63</f>
        <v>4.0600000000000002E-3</v>
      </c>
      <c r="J13">
        <f>orig_data!E87</f>
        <v>106</v>
      </c>
      <c r="K13">
        <f>orig_data!G87</f>
        <v>1.4781000000000001E-2</v>
      </c>
      <c r="L13">
        <f>orig_data!E111</f>
        <v>2042</v>
      </c>
      <c r="M13">
        <f>orig_data!G111</f>
        <v>2.6172999999999998E-2</v>
      </c>
      <c r="N13">
        <f>orig_data!E135</f>
        <v>617</v>
      </c>
      <c r="O13">
        <f>orig_data!G135</f>
        <v>3.9699999999999999E-2</v>
      </c>
    </row>
    <row r="14" spans="1:15" x14ac:dyDescent="0.2">
      <c r="A14" s="59"/>
      <c r="B14" t="s">
        <v>7</v>
      </c>
      <c r="C14" t="s">
        <v>9</v>
      </c>
      <c r="D14">
        <f>orig_data!E16</f>
        <v>0</v>
      </c>
      <c r="E14">
        <f>orig_data!G16</f>
        <v>0</v>
      </c>
      <c r="F14" t="str">
        <f>orig_data!E40</f>
        <v>.</v>
      </c>
      <c r="G14" t="str">
        <f>orig_data!G40</f>
        <v>.</v>
      </c>
      <c r="H14">
        <f>orig_data!E64</f>
        <v>25</v>
      </c>
      <c r="I14">
        <f>orig_data!G64</f>
        <v>3.4350000000000001E-3</v>
      </c>
      <c r="J14">
        <f>orig_data!E88</f>
        <v>131</v>
      </c>
      <c r="K14">
        <f>orig_data!G88</f>
        <v>1.8041000000000001E-2</v>
      </c>
      <c r="L14">
        <f>orig_data!E112</f>
        <v>2376</v>
      </c>
      <c r="M14">
        <f>orig_data!G112</f>
        <v>2.9907E-2</v>
      </c>
      <c r="N14">
        <f>orig_data!E136</f>
        <v>668</v>
      </c>
      <c r="O14">
        <f>orig_data!G136</f>
        <v>4.1889000000000003E-2</v>
      </c>
    </row>
    <row r="15" spans="1:15" x14ac:dyDescent="0.2">
      <c r="A15" s="59"/>
      <c r="B15" t="s">
        <v>7</v>
      </c>
      <c r="C15" t="s">
        <v>10</v>
      </c>
      <c r="D15">
        <f>orig_data!E17</f>
        <v>0</v>
      </c>
      <c r="E15">
        <f>orig_data!G17</f>
        <v>0</v>
      </c>
      <c r="F15">
        <f>orig_data!E41</f>
        <v>7</v>
      </c>
      <c r="G15">
        <f>orig_data!G41</f>
        <v>1.1490000000000001E-3</v>
      </c>
      <c r="H15">
        <f>orig_data!E65</f>
        <v>53</v>
      </c>
      <c r="I15">
        <f>orig_data!G65</f>
        <v>7.1939999999999999E-3</v>
      </c>
      <c r="J15">
        <f>orig_data!E89</f>
        <v>174</v>
      </c>
      <c r="K15">
        <f>orig_data!G89</f>
        <v>2.3855999999999999E-2</v>
      </c>
      <c r="L15">
        <f>orig_data!E113</f>
        <v>2476</v>
      </c>
      <c r="M15">
        <f>orig_data!G113</f>
        <v>3.0945E-2</v>
      </c>
      <c r="N15">
        <f>orig_data!E137</f>
        <v>730</v>
      </c>
      <c r="O15">
        <f>orig_data!G137</f>
        <v>4.5298999999999999E-2</v>
      </c>
    </row>
    <row r="16" spans="1:15" x14ac:dyDescent="0.2">
      <c r="A16" s="59"/>
      <c r="B16" t="s">
        <v>7</v>
      </c>
      <c r="C16" t="s">
        <v>11</v>
      </c>
      <c r="D16">
        <f>orig_data!E18</f>
        <v>0</v>
      </c>
      <c r="E16">
        <f>orig_data!G18</f>
        <v>0</v>
      </c>
      <c r="F16" t="str">
        <f>orig_data!E42</f>
        <v>.</v>
      </c>
      <c r="G16" t="str">
        <f>orig_data!G42</f>
        <v>.</v>
      </c>
      <c r="H16">
        <f>orig_data!E66</f>
        <v>46</v>
      </c>
      <c r="I16">
        <f>orig_data!G66</f>
        <v>6.1679999999999999E-3</v>
      </c>
      <c r="J16">
        <f>orig_data!E90</f>
        <v>118</v>
      </c>
      <c r="K16">
        <f>orig_data!G90</f>
        <v>1.6086E-2</v>
      </c>
      <c r="L16">
        <f>orig_data!E114</f>
        <v>1965</v>
      </c>
      <c r="M16">
        <f>orig_data!G114</f>
        <v>2.4346E-2</v>
      </c>
      <c r="N16">
        <f>orig_data!E138</f>
        <v>646</v>
      </c>
      <c r="O16">
        <f>orig_data!G138</f>
        <v>3.9420999999999998E-2</v>
      </c>
    </row>
    <row r="17" spans="1:15" x14ac:dyDescent="0.2">
      <c r="A17" s="59">
        <v>2014</v>
      </c>
      <c r="B17" t="s">
        <v>7</v>
      </c>
      <c r="C17" t="s">
        <v>8</v>
      </c>
      <c r="D17">
        <f>orig_data!E19</f>
        <v>0</v>
      </c>
      <c r="E17">
        <f>orig_data!G19</f>
        <v>0</v>
      </c>
      <c r="F17" t="str">
        <f>orig_data!E43</f>
        <v>.</v>
      </c>
      <c r="G17" t="str">
        <f>orig_data!G43</f>
        <v>.</v>
      </c>
      <c r="H17">
        <f>orig_data!E67</f>
        <v>17</v>
      </c>
      <c r="I17">
        <f>orig_data!G67</f>
        <v>2.3249999999999998E-3</v>
      </c>
      <c r="J17">
        <f>orig_data!E91</f>
        <v>102</v>
      </c>
      <c r="K17">
        <f>orig_data!G91</f>
        <v>1.4234E-2</v>
      </c>
      <c r="L17">
        <f>orig_data!E115</f>
        <v>1804</v>
      </c>
      <c r="M17">
        <f>orig_data!G115</f>
        <v>2.2880999999999999E-2</v>
      </c>
      <c r="N17">
        <f>orig_data!E139</f>
        <v>525</v>
      </c>
      <c r="O17">
        <f>orig_data!G139</f>
        <v>3.2728E-2</v>
      </c>
    </row>
    <row r="18" spans="1:15" x14ac:dyDescent="0.2">
      <c r="A18" s="59"/>
      <c r="B18" t="s">
        <v>7</v>
      </c>
      <c r="C18" t="s">
        <v>9</v>
      </c>
      <c r="D18" t="str">
        <f>orig_data!E20</f>
        <v>.</v>
      </c>
      <c r="E18" t="str">
        <f>orig_data!G20</f>
        <v>.</v>
      </c>
      <c r="F18">
        <f>orig_data!E44</f>
        <v>15</v>
      </c>
      <c r="G18">
        <f>orig_data!G44</f>
        <v>2.4659999999999999E-3</v>
      </c>
      <c r="H18">
        <f>orig_data!E68</f>
        <v>26</v>
      </c>
      <c r="I18">
        <f>orig_data!G68</f>
        <v>3.4880000000000002E-3</v>
      </c>
      <c r="J18">
        <f>orig_data!E92</f>
        <v>104</v>
      </c>
      <c r="K18">
        <f>orig_data!G92</f>
        <v>1.4308E-2</v>
      </c>
      <c r="L18">
        <f>orig_data!E116</f>
        <v>1924</v>
      </c>
      <c r="M18">
        <f>orig_data!G116</f>
        <v>2.3984999999999999E-2</v>
      </c>
      <c r="N18">
        <f>orig_data!E140</f>
        <v>541</v>
      </c>
      <c r="O18">
        <f>orig_data!G140</f>
        <v>3.2890999999999997E-2</v>
      </c>
    </row>
    <row r="19" spans="1:15" x14ac:dyDescent="0.2">
      <c r="A19" s="59"/>
      <c r="B19" t="s">
        <v>7</v>
      </c>
      <c r="C19" t="s">
        <v>10</v>
      </c>
      <c r="D19" t="str">
        <f>orig_data!E21</f>
        <v>.</v>
      </c>
      <c r="E19" t="str">
        <f>orig_data!G21</f>
        <v>.</v>
      </c>
      <c r="F19">
        <f>orig_data!E45</f>
        <v>38</v>
      </c>
      <c r="G19">
        <f>orig_data!G45</f>
        <v>6.1640000000000002E-3</v>
      </c>
      <c r="H19">
        <f>orig_data!E69</f>
        <v>64</v>
      </c>
      <c r="I19">
        <f>orig_data!G69</f>
        <v>8.4580000000000002E-3</v>
      </c>
      <c r="J19">
        <f>orig_data!E93</f>
        <v>107</v>
      </c>
      <c r="K19">
        <f>orig_data!G93</f>
        <v>1.4626E-2</v>
      </c>
      <c r="L19">
        <f>orig_data!E117</f>
        <v>2024</v>
      </c>
      <c r="M19">
        <f>orig_data!G117</f>
        <v>2.5012E-2</v>
      </c>
      <c r="N19">
        <f>orig_data!E141</f>
        <v>610</v>
      </c>
      <c r="O19">
        <f>orig_data!G141</f>
        <v>3.6797999999999997E-2</v>
      </c>
    </row>
    <row r="20" spans="1:15" x14ac:dyDescent="0.2">
      <c r="A20" s="59"/>
      <c r="B20" t="s">
        <v>7</v>
      </c>
      <c r="C20" t="s">
        <v>11</v>
      </c>
      <c r="D20" t="str">
        <f>orig_data!E22</f>
        <v>.</v>
      </c>
      <c r="E20" t="str">
        <f>orig_data!G22</f>
        <v>.</v>
      </c>
      <c r="F20">
        <f>orig_data!E46</f>
        <v>27</v>
      </c>
      <c r="G20">
        <f>orig_data!G46</f>
        <v>4.3480000000000003E-3</v>
      </c>
      <c r="H20">
        <f>orig_data!E70</f>
        <v>32</v>
      </c>
      <c r="I20">
        <f>orig_data!G70</f>
        <v>4.1780000000000003E-3</v>
      </c>
      <c r="J20">
        <f>orig_data!E94</f>
        <v>102</v>
      </c>
      <c r="K20">
        <f>orig_data!G94</f>
        <v>1.3845E-2</v>
      </c>
      <c r="L20">
        <f>orig_data!E118</f>
        <v>1658</v>
      </c>
      <c r="M20">
        <f>orig_data!G118</f>
        <v>2.0315E-2</v>
      </c>
      <c r="N20">
        <f>orig_data!E142</f>
        <v>519</v>
      </c>
      <c r="O20">
        <f>orig_data!G142</f>
        <v>3.0804999999999999E-2</v>
      </c>
    </row>
    <row r="21" spans="1:15" x14ac:dyDescent="0.2">
      <c r="A21" s="59">
        <v>2015</v>
      </c>
      <c r="B21" t="s">
        <v>7</v>
      </c>
      <c r="C21" t="s">
        <v>8</v>
      </c>
      <c r="D21">
        <f>orig_data!E23</f>
        <v>9</v>
      </c>
      <c r="E21">
        <f>orig_data!G23</f>
        <v>6.0270000000000002E-3</v>
      </c>
      <c r="F21">
        <f>orig_data!E47</f>
        <v>45</v>
      </c>
      <c r="G21">
        <f>orig_data!G47</f>
        <v>7.437E-3</v>
      </c>
      <c r="H21">
        <f>orig_data!E71</f>
        <v>39</v>
      </c>
      <c r="I21">
        <f>orig_data!G71</f>
        <v>5.1879999999999999E-3</v>
      </c>
      <c r="J21">
        <f>orig_data!E95</f>
        <v>82</v>
      </c>
      <c r="K21">
        <f>orig_data!G95</f>
        <v>1.1423000000000001E-2</v>
      </c>
      <c r="L21">
        <f>orig_data!E119</f>
        <v>1515</v>
      </c>
      <c r="M21">
        <f>orig_data!G119</f>
        <v>1.9029000000000001E-2</v>
      </c>
      <c r="N21">
        <f>orig_data!E143</f>
        <v>451</v>
      </c>
      <c r="O21">
        <f>orig_data!G143</f>
        <v>2.7451E-2</v>
      </c>
    </row>
    <row r="22" spans="1:15" x14ac:dyDescent="0.2">
      <c r="A22" s="59"/>
      <c r="B22" t="s">
        <v>7</v>
      </c>
      <c r="C22" t="s">
        <v>9</v>
      </c>
      <c r="D22" t="str">
        <f>orig_data!E24</f>
        <v>.</v>
      </c>
      <c r="E22" t="str">
        <f>orig_data!G24</f>
        <v>.</v>
      </c>
      <c r="F22">
        <f>orig_data!E48</f>
        <v>40</v>
      </c>
      <c r="G22">
        <f>orig_data!G48</f>
        <v>6.5230000000000002E-3</v>
      </c>
      <c r="H22">
        <f>orig_data!E72</f>
        <v>50</v>
      </c>
      <c r="I22">
        <f>orig_data!G72</f>
        <v>6.5269999999999998E-3</v>
      </c>
      <c r="J22">
        <f>orig_data!E96</f>
        <v>77</v>
      </c>
      <c r="K22">
        <f>orig_data!G96</f>
        <v>1.0607999999999999E-2</v>
      </c>
      <c r="L22">
        <f>orig_data!E120</f>
        <v>1698</v>
      </c>
      <c r="M22">
        <f>orig_data!G120</f>
        <v>2.0981E-2</v>
      </c>
      <c r="N22">
        <f>orig_data!E144</f>
        <v>506</v>
      </c>
      <c r="O22">
        <f>orig_data!G144</f>
        <v>3.0016999999999999E-2</v>
      </c>
    </row>
    <row r="23" spans="1:15" x14ac:dyDescent="0.2">
      <c r="A23" s="59"/>
      <c r="B23" t="s">
        <v>7</v>
      </c>
      <c r="C23" t="s">
        <v>10</v>
      </c>
      <c r="D23">
        <f>orig_data!E25</f>
        <v>25</v>
      </c>
      <c r="E23">
        <f>orig_data!G25</f>
        <v>1.6264000000000001E-2</v>
      </c>
      <c r="F23">
        <f>orig_data!E49</f>
        <v>118</v>
      </c>
      <c r="G23">
        <f>orig_data!G49</f>
        <v>1.9098E-2</v>
      </c>
      <c r="H23">
        <f>orig_data!E73</f>
        <v>123</v>
      </c>
      <c r="I23">
        <f>orig_data!G73</f>
        <v>1.5871E-2</v>
      </c>
      <c r="J23">
        <f>orig_data!E97</f>
        <v>115</v>
      </c>
      <c r="K23">
        <f>orig_data!G97</f>
        <v>1.5744000000000001E-2</v>
      </c>
      <c r="L23">
        <f>orig_data!E121</f>
        <v>1876</v>
      </c>
      <c r="M23">
        <f>orig_data!G121</f>
        <v>2.3029000000000001E-2</v>
      </c>
      <c r="N23">
        <f>orig_data!E145</f>
        <v>595</v>
      </c>
      <c r="O23">
        <f>orig_data!G145</f>
        <v>3.4986000000000003E-2</v>
      </c>
    </row>
    <row r="24" spans="1:15" x14ac:dyDescent="0.2">
      <c r="A24" s="59"/>
      <c r="B24" t="s">
        <v>7</v>
      </c>
      <c r="C24" t="s">
        <v>11</v>
      </c>
      <c r="D24">
        <f>orig_data!E26</f>
        <v>14</v>
      </c>
      <c r="E24">
        <f>orig_data!G26</f>
        <v>9.1179999999999994E-3</v>
      </c>
      <c r="F24">
        <f>orig_data!E50</f>
        <v>88</v>
      </c>
      <c r="G24">
        <f>orig_data!G50</f>
        <v>1.4062E-2</v>
      </c>
      <c r="H24">
        <f>orig_data!E74</f>
        <v>107</v>
      </c>
      <c r="I24">
        <f>orig_data!G74</f>
        <v>1.3664000000000001E-2</v>
      </c>
      <c r="J24">
        <f>orig_data!E98</f>
        <v>73</v>
      </c>
      <c r="K24">
        <f>orig_data!G98</f>
        <v>9.9330000000000009E-3</v>
      </c>
      <c r="L24">
        <f>orig_data!E122</f>
        <v>1543</v>
      </c>
      <c r="M24">
        <f>orig_data!G122</f>
        <v>1.8799E-2</v>
      </c>
      <c r="N24">
        <f>orig_data!E146</f>
        <v>481</v>
      </c>
      <c r="O24">
        <f>orig_data!G146</f>
        <v>2.7813000000000001E-2</v>
      </c>
    </row>
    <row r="25" spans="1:15" x14ac:dyDescent="0.2">
      <c r="A25" s="59">
        <v>2016</v>
      </c>
      <c r="B25" t="s">
        <v>12</v>
      </c>
      <c r="C25" t="s">
        <v>8</v>
      </c>
      <c r="D25">
        <f>orig_data!E27</f>
        <v>6</v>
      </c>
      <c r="E25">
        <f>orig_data!G27</f>
        <v>3.9379999999999997E-3</v>
      </c>
      <c r="F25">
        <f>orig_data!E51</f>
        <v>24</v>
      </c>
      <c r="G25">
        <f>orig_data!G51</f>
        <v>3.875E-3</v>
      </c>
      <c r="H25">
        <f>orig_data!E75</f>
        <v>49</v>
      </c>
      <c r="I25">
        <f>orig_data!G75</f>
        <v>6.3029999999999996E-3</v>
      </c>
      <c r="J25">
        <f>orig_data!E99</f>
        <v>68</v>
      </c>
      <c r="K25">
        <f>orig_data!G99</f>
        <v>9.3340000000000003E-3</v>
      </c>
      <c r="L25">
        <f>orig_data!E123</f>
        <v>1372</v>
      </c>
      <c r="M25">
        <f>orig_data!G123</f>
        <v>1.6924000000000002E-2</v>
      </c>
      <c r="N25">
        <f>orig_data!E147</f>
        <v>446</v>
      </c>
      <c r="O25">
        <f>orig_data!G147</f>
        <v>2.6072999999999999E-2</v>
      </c>
    </row>
    <row r="26" spans="1:15" x14ac:dyDescent="0.2">
      <c r="A26" s="59"/>
      <c r="B26" t="s">
        <v>7</v>
      </c>
      <c r="C26" t="s">
        <v>9</v>
      </c>
      <c r="D26" t="str">
        <f>orig_data!E28</f>
        <v>.</v>
      </c>
      <c r="E26" t="str">
        <f>orig_data!G28</f>
        <v>.</v>
      </c>
      <c r="F26">
        <f>orig_data!E52</f>
        <v>31</v>
      </c>
      <c r="G26">
        <f>orig_data!G52</f>
        <v>4.9750000000000003E-3</v>
      </c>
      <c r="H26">
        <f>orig_data!E76</f>
        <v>34</v>
      </c>
      <c r="I26">
        <f>orig_data!G76</f>
        <v>4.3410000000000002E-3</v>
      </c>
      <c r="J26">
        <f>orig_data!E100</f>
        <v>97</v>
      </c>
      <c r="K26">
        <f>orig_data!G100</f>
        <v>1.3285E-2</v>
      </c>
      <c r="L26">
        <f>orig_data!E124</f>
        <v>1503</v>
      </c>
      <c r="M26">
        <f>orig_data!G124</f>
        <v>1.8429000000000001E-2</v>
      </c>
      <c r="N26">
        <f>orig_data!E148</f>
        <v>496</v>
      </c>
      <c r="O26">
        <f>orig_data!G148</f>
        <v>2.8584999999999999E-2</v>
      </c>
    </row>
    <row r="27" spans="1:15" x14ac:dyDescent="0.2">
      <c r="A27" s="59"/>
      <c r="B27" t="s">
        <v>7</v>
      </c>
      <c r="C27" t="s">
        <v>10</v>
      </c>
      <c r="D27">
        <f>orig_data!E29</f>
        <v>9</v>
      </c>
      <c r="E27">
        <f>orig_data!G29</f>
        <v>5.8240000000000002E-3</v>
      </c>
      <c r="F27">
        <f>orig_data!E53</f>
        <v>56</v>
      </c>
      <c r="G27">
        <f>orig_data!G53</f>
        <v>8.8610000000000008E-3</v>
      </c>
      <c r="H27">
        <f>orig_data!E77</f>
        <v>67</v>
      </c>
      <c r="I27">
        <f>orig_data!G77</f>
        <v>8.4530000000000004E-3</v>
      </c>
      <c r="J27">
        <f>orig_data!E101</f>
        <v>87</v>
      </c>
      <c r="K27">
        <f>orig_data!G101</f>
        <v>1.1812E-2</v>
      </c>
      <c r="L27">
        <f>orig_data!E125</f>
        <v>1614</v>
      </c>
      <c r="M27">
        <f>orig_data!G125</f>
        <v>1.9623999999999999E-2</v>
      </c>
      <c r="N27">
        <f>orig_data!E149</f>
        <v>526</v>
      </c>
      <c r="O27">
        <f>orig_data!G149</f>
        <v>3.0015E-2</v>
      </c>
    </row>
    <row r="28" spans="1:15" x14ac:dyDescent="0.2">
      <c r="A28" s="59"/>
      <c r="B28" t="s">
        <v>7</v>
      </c>
      <c r="C28" t="s">
        <v>11</v>
      </c>
      <c r="D28" t="str">
        <f>orig_data!E30</f>
        <v>.</v>
      </c>
      <c r="E28" t="str">
        <f>orig_data!G30</f>
        <v>.</v>
      </c>
      <c r="F28">
        <f>orig_data!E54</f>
        <v>29</v>
      </c>
      <c r="G28">
        <f>orig_data!G54</f>
        <v>4.5450000000000004E-3</v>
      </c>
      <c r="H28">
        <f>orig_data!E78</f>
        <v>37</v>
      </c>
      <c r="I28">
        <f>orig_data!G78</f>
        <v>4.6299999999999996E-3</v>
      </c>
      <c r="J28">
        <f>orig_data!E102</f>
        <v>63</v>
      </c>
      <c r="K28">
        <f>orig_data!G102</f>
        <v>8.4539999999999997E-3</v>
      </c>
      <c r="L28">
        <f>orig_data!E126</f>
        <v>1273</v>
      </c>
      <c r="M28">
        <f>orig_data!G126</f>
        <v>1.5351E-2</v>
      </c>
      <c r="N28">
        <f>orig_data!E150</f>
        <v>499</v>
      </c>
      <c r="O28">
        <f>orig_data!G150</f>
        <v>2.8017E-2</v>
      </c>
    </row>
    <row r="29" spans="1:15" x14ac:dyDescent="0.2">
      <c r="A29" s="57" t="s">
        <v>46</v>
      </c>
      <c r="B29" s="19"/>
      <c r="C29" s="19" t="s">
        <v>8</v>
      </c>
      <c r="D29" s="19"/>
      <c r="E29" s="19" t="str">
        <f>orig_data!Q27</f>
        <v>t</v>
      </c>
      <c r="F29" s="19"/>
      <c r="G29" s="19" t="str">
        <f>orig_data!Q51</f>
        <v>t</v>
      </c>
      <c r="H29" s="19"/>
      <c r="I29" s="19" t="str">
        <f>orig_data!Q75</f>
        <v>t</v>
      </c>
      <c r="J29" s="19"/>
      <c r="K29" s="19" t="str">
        <f>orig_data!Q99</f>
        <v>t</v>
      </c>
      <c r="L29" s="19"/>
      <c r="M29" s="19" t="str">
        <f>orig_data!Q123</f>
        <v>t</v>
      </c>
      <c r="N29" s="19"/>
      <c r="O29" s="19" t="str">
        <f>orig_data!Q147</f>
        <v>t</v>
      </c>
    </row>
    <row r="30" spans="1:15" x14ac:dyDescent="0.2">
      <c r="A30" s="57"/>
      <c r="B30" s="19"/>
      <c r="C30" s="19" t="s">
        <v>9</v>
      </c>
      <c r="D30" s="19"/>
      <c r="E30" s="19" t="str">
        <f>orig_data!Q28</f>
        <v>t</v>
      </c>
      <c r="F30" s="19"/>
      <c r="G30" s="19" t="str">
        <f>orig_data!Q52</f>
        <v>t</v>
      </c>
      <c r="H30" s="19"/>
      <c r="I30" s="19" t="str">
        <f>orig_data!Q76</f>
        <v>t</v>
      </c>
      <c r="J30" s="19"/>
      <c r="K30" s="19" t="str">
        <f>orig_data!Q100</f>
        <v>t</v>
      </c>
      <c r="L30" s="19"/>
      <c r="M30" s="19" t="str">
        <f>orig_data!Q124</f>
        <v>t</v>
      </c>
      <c r="N30" s="19"/>
      <c r="O30" s="19" t="str">
        <f>orig_data!Q148</f>
        <v>t</v>
      </c>
    </row>
    <row r="31" spans="1:15" x14ac:dyDescent="0.2">
      <c r="A31" s="57"/>
      <c r="B31" s="19"/>
      <c r="C31" s="19" t="s">
        <v>10</v>
      </c>
      <c r="D31" s="19"/>
      <c r="E31" s="19" t="str">
        <f>orig_data!Q29</f>
        <v>t</v>
      </c>
      <c r="F31" s="19"/>
      <c r="G31" s="19" t="str">
        <f>orig_data!Q53</f>
        <v>t</v>
      </c>
      <c r="H31" s="19"/>
      <c r="I31" s="19" t="str">
        <f>orig_data!Q77</f>
        <v>t</v>
      </c>
      <c r="J31" s="19"/>
      <c r="K31" s="19" t="str">
        <f>orig_data!Q101</f>
        <v>t</v>
      </c>
      <c r="L31" s="19"/>
      <c r="M31" s="19" t="str">
        <f>orig_data!Q125</f>
        <v>t</v>
      </c>
      <c r="N31" s="19"/>
      <c r="O31" s="19" t="str">
        <f>orig_data!Q149</f>
        <v>t</v>
      </c>
    </row>
    <row r="32" spans="1:15" x14ac:dyDescent="0.2">
      <c r="A32" s="57"/>
      <c r="B32" s="19"/>
      <c r="C32" s="19" t="s">
        <v>11</v>
      </c>
      <c r="D32" s="19"/>
      <c r="E32" s="19" t="str">
        <f>orig_data!Q30</f>
        <v>t</v>
      </c>
      <c r="F32" s="19"/>
      <c r="G32" s="19" t="str">
        <f>orig_data!Q54</f>
        <v>t</v>
      </c>
      <c r="H32" s="19"/>
      <c r="I32" s="19" t="str">
        <f>orig_data!Q78</f>
        <v>t</v>
      </c>
      <c r="J32" s="19"/>
      <c r="K32" s="19" t="str">
        <f>orig_data!Q102</f>
        <v>t</v>
      </c>
      <c r="L32" s="19"/>
      <c r="M32" s="19" t="str">
        <f>orig_data!Q126</f>
        <v>t</v>
      </c>
      <c r="N32" s="19"/>
      <c r="O32" s="19" t="str">
        <f>orig_data!Q150</f>
        <v>t</v>
      </c>
    </row>
    <row r="33" spans="1:15" x14ac:dyDescent="0.2">
      <c r="A33" s="58" t="s">
        <v>47</v>
      </c>
      <c r="B33" s="19"/>
      <c r="C33" s="19" t="s">
        <v>8</v>
      </c>
      <c r="D33" s="19"/>
      <c r="E33" s="19" t="str">
        <f>IF(E29="t","1","")</f>
        <v>1</v>
      </c>
      <c r="F33" s="19"/>
      <c r="G33" s="19" t="str">
        <f t="shared" ref="G33:O33" si="0">IF(G29="t","1","")</f>
        <v>1</v>
      </c>
      <c r="H33" s="19"/>
      <c r="I33" s="19" t="str">
        <f t="shared" si="0"/>
        <v>1</v>
      </c>
      <c r="J33" s="19"/>
      <c r="K33" s="19" t="str">
        <f t="shared" si="0"/>
        <v>1</v>
      </c>
      <c r="L33" s="19"/>
      <c r="M33" s="19" t="str">
        <f t="shared" si="0"/>
        <v>1</v>
      </c>
      <c r="N33" s="19"/>
      <c r="O33" s="19" t="str">
        <f t="shared" si="0"/>
        <v>1</v>
      </c>
    </row>
    <row r="34" spans="1:15" x14ac:dyDescent="0.2">
      <c r="A34" s="58"/>
      <c r="B34" s="19"/>
      <c r="C34" s="19" t="s">
        <v>9</v>
      </c>
      <c r="D34" s="19"/>
      <c r="E34" s="19" t="str">
        <f>IF(E30="t","2","")</f>
        <v>2</v>
      </c>
      <c r="F34" s="19"/>
      <c r="G34" s="19" t="str">
        <f t="shared" ref="G34:O34" si="1">IF(G30="t","2","")</f>
        <v>2</v>
      </c>
      <c r="H34" s="19"/>
      <c r="I34" s="19" t="str">
        <f t="shared" si="1"/>
        <v>2</v>
      </c>
      <c r="J34" s="19"/>
      <c r="K34" s="19" t="str">
        <f t="shared" si="1"/>
        <v>2</v>
      </c>
      <c r="L34" s="19"/>
      <c r="M34" s="19" t="str">
        <f t="shared" si="1"/>
        <v>2</v>
      </c>
      <c r="N34" s="19"/>
      <c r="O34" s="19" t="str">
        <f t="shared" si="1"/>
        <v>2</v>
      </c>
    </row>
    <row r="35" spans="1:15" x14ac:dyDescent="0.2">
      <c r="A35" s="58"/>
      <c r="B35" s="19"/>
      <c r="C35" s="19" t="s">
        <v>10</v>
      </c>
      <c r="D35" s="19"/>
      <c r="E35" s="19" t="str">
        <f>IF(E31="t","3","")</f>
        <v>3</v>
      </c>
      <c r="F35" s="19"/>
      <c r="G35" s="19" t="str">
        <f t="shared" ref="G35:O35" si="2">IF(G31="t","3","")</f>
        <v>3</v>
      </c>
      <c r="H35" s="19"/>
      <c r="I35" s="19" t="str">
        <f t="shared" si="2"/>
        <v>3</v>
      </c>
      <c r="J35" s="19"/>
      <c r="K35" s="19" t="str">
        <f t="shared" si="2"/>
        <v>3</v>
      </c>
      <c r="L35" s="19"/>
      <c r="M35" s="19" t="str">
        <f t="shared" si="2"/>
        <v>3</v>
      </c>
      <c r="N35" s="19"/>
      <c r="O35" s="19" t="str">
        <f t="shared" si="2"/>
        <v>3</v>
      </c>
    </row>
    <row r="36" spans="1:15" x14ac:dyDescent="0.2">
      <c r="A36" s="58"/>
      <c r="B36" s="19"/>
      <c r="C36" s="19" t="s">
        <v>11</v>
      </c>
      <c r="D36" s="19"/>
      <c r="E36" s="19" t="str">
        <f>IF(E32="t","4","")</f>
        <v>4</v>
      </c>
      <c r="F36" s="19"/>
      <c r="G36" s="19" t="str">
        <f t="shared" ref="G36:O36" si="3">IF(G32="t","4","")</f>
        <v>4</v>
      </c>
      <c r="H36" s="19"/>
      <c r="I36" s="19" t="str">
        <f t="shared" si="3"/>
        <v>4</v>
      </c>
      <c r="J36" s="19"/>
      <c r="K36" s="19" t="str">
        <f t="shared" si="3"/>
        <v>4</v>
      </c>
      <c r="L36" s="19"/>
      <c r="M36" s="19" t="str">
        <f t="shared" si="3"/>
        <v>4</v>
      </c>
      <c r="N36" s="19"/>
      <c r="O36" s="19" t="str">
        <f t="shared" si="3"/>
        <v>4</v>
      </c>
    </row>
    <row r="37" spans="1:15" ht="24" x14ac:dyDescent="0.2">
      <c r="A37" s="20" t="s">
        <v>48</v>
      </c>
      <c r="B37" s="19"/>
      <c r="C37" s="19"/>
      <c r="D37" s="19"/>
      <c r="E37" s="21" t="str">
        <f>IF(AND(E29=0,E30=0,E31=0,E32=0),"",IF(AND(E29="t",E30="t",E31="t",E32="t"),"(Q1-4)",IF(AND(E29="t",E30="t",E31="t"),"(Q1-3)",IF(AND(E30="t",E31="t",E32="t"),"(Q2-4)",CONCATENATE("(Q",E33,",",E34,",",E35,",",E36,")")))))</f>
        <v>(Q1-4)</v>
      </c>
      <c r="F37" s="21"/>
      <c r="G37" s="21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>(Q1-4)</v>
      </c>
      <c r="H37" s="21"/>
      <c r="I37" s="21" t="str">
        <f t="shared" si="4"/>
        <v>(Q1-4)</v>
      </c>
      <c r="J37" s="21"/>
      <c r="K37" s="21" t="str">
        <f t="shared" si="4"/>
        <v>(Q1-4)</v>
      </c>
      <c r="L37" s="21"/>
      <c r="M37" s="21" t="str">
        <f t="shared" si="4"/>
        <v>(Q1-4)</v>
      </c>
      <c r="N37" s="21"/>
      <c r="O37" s="21" t="str">
        <f t="shared" si="4"/>
        <v>(Q1-4)</v>
      </c>
    </row>
    <row r="38" spans="1:15" ht="36" x14ac:dyDescent="0.2">
      <c r="A38" s="20" t="s">
        <v>49</v>
      </c>
      <c r="B38" s="19"/>
      <c r="C38" s="19"/>
      <c r="D38" s="19"/>
      <c r="E38" s="19" t="str">
        <f>SUBSTITUTE(SUBSTITUTE(SUBSTITUTE(SUBSTITUTE(SUBSTITUTE(SUBSTITUTE(E37,"(Q,,","(Q"),"(Q,","(Q"),",,)",")"),"(,","("),",)",")"),",,",",")</f>
        <v>(Q1-4)</v>
      </c>
      <c r="F38" s="19"/>
      <c r="G38" s="19" t="str">
        <f t="shared" ref="G38:O38" si="5">SUBSTITUTE(SUBSTITUTE(SUBSTITUTE(SUBSTITUTE(SUBSTITUTE(SUBSTITUTE(G37,"(Q,,","(Q"),"(Q,","(Q"),",,)",")"),"(,","("),",)",")"),",,",",")</f>
        <v>(Q1-4)</v>
      </c>
      <c r="H38" s="19"/>
      <c r="I38" s="19" t="str">
        <f t="shared" si="5"/>
        <v>(Q1-4)</v>
      </c>
      <c r="J38" s="19"/>
      <c r="K38" s="19" t="str">
        <f t="shared" si="5"/>
        <v>(Q1-4)</v>
      </c>
      <c r="L38" s="19"/>
      <c r="M38" s="19" t="str">
        <f t="shared" si="5"/>
        <v>(Q1-4)</v>
      </c>
      <c r="N38" s="19"/>
      <c r="O38" s="19" t="str">
        <f t="shared" si="5"/>
        <v>(Q1-4)</v>
      </c>
    </row>
    <row r="39" spans="1:15" x14ac:dyDescent="0.2">
      <c r="A39" s="22" t="s">
        <v>50</v>
      </c>
      <c r="B39" s="19"/>
      <c r="C39" s="19"/>
      <c r="D39" s="19"/>
      <c r="E39" s="19" t="str">
        <f>CONCATENATE(E3," ",E38)</f>
        <v>Under 1 (Q1-4)</v>
      </c>
      <c r="F39" s="19"/>
      <c r="G39" s="19" t="str">
        <f t="shared" ref="G39:O39" si="6">CONCATENATE(G3," ",G38)</f>
        <v>1-4 (Q1-4)</v>
      </c>
      <c r="H39" s="19"/>
      <c r="I39" s="19" t="str">
        <f t="shared" si="6"/>
        <v>5-9 (Q1-4)</v>
      </c>
      <c r="J39" s="19"/>
      <c r="K39" s="19" t="str">
        <f t="shared" si="6"/>
        <v>10-14 (Q1-4)</v>
      </c>
      <c r="L39" s="19"/>
      <c r="M39" s="19" t="str">
        <f t="shared" si="6"/>
        <v>15-64 (Q1-4)</v>
      </c>
      <c r="N39" s="19"/>
      <c r="O39" s="19" t="str">
        <f t="shared" si="6"/>
        <v>65 and Older (Q1-4)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52"/>
  <sheetViews>
    <sheetView workbookViewId="0">
      <selection activeCell="Q147" sqref="Q147"/>
    </sheetView>
  </sheetViews>
  <sheetFormatPr defaultRowHeight="12" x14ac:dyDescent="0.2"/>
  <cols>
    <col min="2" max="2" width="21.1640625" customWidth="1"/>
    <col min="3" max="3" width="15.6640625" style="2" customWidth="1"/>
    <col min="7" max="7" width="9.33203125" style="8"/>
    <col min="14" max="14" width="10.5" bestFit="1" customWidth="1"/>
    <col min="17" max="17" width="9.33203125" style="8"/>
  </cols>
  <sheetData>
    <row r="1" spans="1:17" x14ac:dyDescent="0.2">
      <c r="A1" t="s">
        <v>20</v>
      </c>
      <c r="B1" s="6">
        <v>43469</v>
      </c>
      <c r="C1"/>
      <c r="G1"/>
    </row>
    <row r="2" spans="1:17" x14ac:dyDescent="0.2">
      <c r="A2" t="s">
        <v>21</v>
      </c>
      <c r="B2" s="9" t="s">
        <v>37</v>
      </c>
      <c r="C2"/>
      <c r="G2"/>
    </row>
    <row r="3" spans="1:17" x14ac:dyDescent="0.2">
      <c r="C3"/>
      <c r="G3"/>
    </row>
    <row r="4" spans="1:17" ht="13.5" thickBot="1" x14ac:dyDescent="0.25">
      <c r="A4" t="s">
        <v>38</v>
      </c>
      <c r="B4" s="10"/>
      <c r="N4" s="3"/>
    </row>
    <row r="5" spans="1:17" ht="13.5" customHeight="1" thickBot="1" x14ac:dyDescent="0.25">
      <c r="A5" s="1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5"/>
    </row>
    <row r="6" spans="1:17" x14ac:dyDescent="0.2">
      <c r="A6" s="11" t="s">
        <v>26</v>
      </c>
      <c r="B6" s="12" t="s">
        <v>27</v>
      </c>
      <c r="C6" s="13" t="s">
        <v>13</v>
      </c>
      <c r="D6" s="14" t="s">
        <v>28</v>
      </c>
      <c r="E6" s="14" t="s">
        <v>0</v>
      </c>
      <c r="F6" s="14" t="s">
        <v>1</v>
      </c>
      <c r="G6" s="15" t="s">
        <v>2</v>
      </c>
      <c r="H6" s="14" t="s">
        <v>3</v>
      </c>
      <c r="I6" s="14" t="s">
        <v>4</v>
      </c>
      <c r="J6" s="14" t="s">
        <v>29</v>
      </c>
      <c r="K6" s="11" t="s">
        <v>22</v>
      </c>
      <c r="L6" s="11" t="s">
        <v>30</v>
      </c>
      <c r="M6" t="s">
        <v>39</v>
      </c>
      <c r="N6" t="s">
        <v>40</v>
      </c>
      <c r="O6" t="s">
        <v>41</v>
      </c>
      <c r="P6" t="s">
        <v>42</v>
      </c>
      <c r="Q6" s="8" t="s">
        <v>43</v>
      </c>
    </row>
    <row r="7" spans="1:17" x14ac:dyDescent="0.2">
      <c r="A7" s="11" t="s">
        <v>31</v>
      </c>
      <c r="B7" s="16" t="s">
        <v>32</v>
      </c>
      <c r="C7" s="7" t="s">
        <v>23</v>
      </c>
      <c r="D7" s="17">
        <v>20111</v>
      </c>
      <c r="E7" s="17">
        <v>28</v>
      </c>
      <c r="F7" s="17">
        <v>15829</v>
      </c>
      <c r="G7" s="18">
        <v>1.9654999999999999E-2</v>
      </c>
      <c r="H7" s="17">
        <v>1.3571E-2</v>
      </c>
      <c r="I7" s="17">
        <v>2.8466000000000002E-2</v>
      </c>
      <c r="J7" s="17">
        <v>0</v>
      </c>
      <c r="K7" s="11">
        <v>90</v>
      </c>
      <c r="L7" s="11"/>
      <c r="M7" t="s">
        <v>33</v>
      </c>
      <c r="N7" t="s">
        <v>33</v>
      </c>
      <c r="O7" t="s">
        <v>33</v>
      </c>
      <c r="P7" t="s">
        <v>33</v>
      </c>
    </row>
    <row r="8" spans="1:17" x14ac:dyDescent="0.2">
      <c r="A8" s="11" t="s">
        <v>31</v>
      </c>
      <c r="B8" s="16" t="s">
        <v>32</v>
      </c>
      <c r="C8" s="7" t="s">
        <v>23</v>
      </c>
      <c r="D8" s="17">
        <v>20112</v>
      </c>
      <c r="E8" s="17">
        <v>20</v>
      </c>
      <c r="F8" s="17">
        <v>15807</v>
      </c>
      <c r="G8" s="18">
        <v>1.3904E-2</v>
      </c>
      <c r="H8" s="17">
        <v>8.9700000000000005E-3</v>
      </c>
      <c r="I8" s="17">
        <v>2.1551000000000001E-2</v>
      </c>
      <c r="J8" s="17">
        <v>0</v>
      </c>
      <c r="K8" s="11">
        <v>91</v>
      </c>
      <c r="L8" s="11"/>
      <c r="M8" t="s">
        <v>33</v>
      </c>
      <c r="N8" t="s">
        <v>33</v>
      </c>
      <c r="O8" t="s">
        <v>33</v>
      </c>
      <c r="P8" t="s">
        <v>33</v>
      </c>
    </row>
    <row r="9" spans="1:17" x14ac:dyDescent="0.2">
      <c r="A9" s="11" t="s">
        <v>31</v>
      </c>
      <c r="B9" s="16" t="s">
        <v>32</v>
      </c>
      <c r="C9" s="7" t="s">
        <v>23</v>
      </c>
      <c r="D9" s="17">
        <v>20113</v>
      </c>
      <c r="E9" s="17">
        <v>25</v>
      </c>
      <c r="F9" s="17">
        <v>15743</v>
      </c>
      <c r="G9" s="18">
        <v>1.7260999999999999E-2</v>
      </c>
      <c r="H9" s="17">
        <v>1.1663E-2</v>
      </c>
      <c r="I9" s="17">
        <v>2.5545000000000002E-2</v>
      </c>
      <c r="J9" s="17">
        <v>0</v>
      </c>
      <c r="K9" s="11">
        <v>92</v>
      </c>
      <c r="L9" s="11"/>
      <c r="M9" t="s">
        <v>33</v>
      </c>
      <c r="N9" t="s">
        <v>33</v>
      </c>
      <c r="O9" t="s">
        <v>33</v>
      </c>
      <c r="P9" t="s">
        <v>33</v>
      </c>
    </row>
    <row r="10" spans="1:17" x14ac:dyDescent="0.2">
      <c r="A10" s="11" t="s">
        <v>31</v>
      </c>
      <c r="B10" s="16" t="s">
        <v>32</v>
      </c>
      <c r="C10" s="7" t="s">
        <v>23</v>
      </c>
      <c r="D10" s="17">
        <v>20114</v>
      </c>
      <c r="E10" s="17">
        <v>13</v>
      </c>
      <c r="F10" s="17">
        <v>15942</v>
      </c>
      <c r="G10" s="18">
        <v>8.8640000000000004E-3</v>
      </c>
      <c r="H10" s="17">
        <v>5.1469999999999997E-3</v>
      </c>
      <c r="I10" s="17">
        <v>1.5265000000000001E-2</v>
      </c>
      <c r="J10" s="17">
        <v>0</v>
      </c>
      <c r="K10" s="11">
        <v>92</v>
      </c>
      <c r="L10" s="11"/>
      <c r="M10" t="s">
        <v>33</v>
      </c>
      <c r="N10" t="s">
        <v>33</v>
      </c>
      <c r="O10" t="s">
        <v>33</v>
      </c>
      <c r="P10" t="s">
        <v>33</v>
      </c>
    </row>
    <row r="11" spans="1:17" x14ac:dyDescent="0.2">
      <c r="A11" s="11" t="s">
        <v>31</v>
      </c>
      <c r="B11" s="16" t="s">
        <v>32</v>
      </c>
      <c r="C11" s="7" t="s">
        <v>23</v>
      </c>
      <c r="D11" s="17">
        <v>20121</v>
      </c>
      <c r="E11" s="17">
        <v>15</v>
      </c>
      <c r="F11" s="17">
        <v>15836</v>
      </c>
      <c r="G11" s="18">
        <v>1.0409E-2</v>
      </c>
      <c r="H11" s="17">
        <v>6.2750000000000002E-3</v>
      </c>
      <c r="I11" s="17">
        <v>1.7266E-2</v>
      </c>
      <c r="J11" s="17">
        <v>0</v>
      </c>
      <c r="K11" s="11">
        <v>91</v>
      </c>
      <c r="L11" s="11"/>
      <c r="M11" t="s">
        <v>33</v>
      </c>
      <c r="N11" t="s">
        <v>33</v>
      </c>
      <c r="O11" t="s">
        <v>33</v>
      </c>
      <c r="P11" t="s">
        <v>33</v>
      </c>
    </row>
    <row r="12" spans="1:17" x14ac:dyDescent="0.2">
      <c r="A12" s="11" t="s">
        <v>31</v>
      </c>
      <c r="B12" s="16" t="s">
        <v>32</v>
      </c>
      <c r="C12" s="7" t="s">
        <v>23</v>
      </c>
      <c r="D12" s="17">
        <v>20122</v>
      </c>
      <c r="E12" s="17">
        <v>8</v>
      </c>
      <c r="F12" s="17">
        <v>15984</v>
      </c>
      <c r="G12" s="18">
        <v>5.4999999999999997E-3</v>
      </c>
      <c r="H12" s="17">
        <v>2.751E-3</v>
      </c>
      <c r="I12" s="17">
        <v>1.0998000000000001E-2</v>
      </c>
      <c r="J12" s="17">
        <v>0</v>
      </c>
      <c r="K12" s="11">
        <v>91</v>
      </c>
      <c r="L12" s="11"/>
      <c r="M12" t="s">
        <v>33</v>
      </c>
      <c r="N12" t="s">
        <v>33</v>
      </c>
      <c r="O12" t="s">
        <v>33</v>
      </c>
      <c r="P12" t="s">
        <v>33</v>
      </c>
    </row>
    <row r="13" spans="1:17" x14ac:dyDescent="0.2">
      <c r="A13" s="11" t="s">
        <v>31</v>
      </c>
      <c r="B13" s="16" t="s">
        <v>32</v>
      </c>
      <c r="C13" s="7" t="s">
        <v>23</v>
      </c>
      <c r="D13" s="17">
        <v>20123</v>
      </c>
      <c r="E13" s="17" t="s">
        <v>33</v>
      </c>
      <c r="F13" s="17">
        <v>15999</v>
      </c>
      <c r="G13" s="18" t="s">
        <v>33</v>
      </c>
      <c r="H13" s="17" t="s">
        <v>33</v>
      </c>
      <c r="I13" s="17" t="s">
        <v>33</v>
      </c>
      <c r="J13" s="17" t="s">
        <v>33</v>
      </c>
      <c r="K13" s="11">
        <v>92</v>
      </c>
      <c r="L13" s="11" t="s">
        <v>34</v>
      </c>
      <c r="M13" t="s">
        <v>33</v>
      </c>
      <c r="N13" t="s">
        <v>33</v>
      </c>
      <c r="O13" t="s">
        <v>33</v>
      </c>
      <c r="P13" t="s">
        <v>33</v>
      </c>
    </row>
    <row r="14" spans="1:17" x14ac:dyDescent="0.2">
      <c r="A14" s="11" t="s">
        <v>31</v>
      </c>
      <c r="B14" s="16" t="s">
        <v>32</v>
      </c>
      <c r="C14" s="7" t="s">
        <v>23</v>
      </c>
      <c r="D14" s="17">
        <v>20124</v>
      </c>
      <c r="E14" s="17" t="s">
        <v>33</v>
      </c>
      <c r="F14" s="17">
        <v>16349</v>
      </c>
      <c r="G14" s="18" t="s">
        <v>33</v>
      </c>
      <c r="H14" s="17" t="s">
        <v>33</v>
      </c>
      <c r="I14" s="17" t="s">
        <v>33</v>
      </c>
      <c r="J14" s="17" t="s">
        <v>33</v>
      </c>
      <c r="K14" s="11">
        <v>92</v>
      </c>
      <c r="L14" s="11" t="s">
        <v>34</v>
      </c>
      <c r="M14" t="s">
        <v>33</v>
      </c>
      <c r="N14" t="s">
        <v>33</v>
      </c>
      <c r="O14" t="s">
        <v>33</v>
      </c>
      <c r="P14" t="s">
        <v>33</v>
      </c>
    </row>
    <row r="15" spans="1:17" x14ac:dyDescent="0.2">
      <c r="A15" s="11" t="s">
        <v>31</v>
      </c>
      <c r="B15" s="16" t="s">
        <v>32</v>
      </c>
      <c r="C15" s="7" t="s">
        <v>23</v>
      </c>
      <c r="D15" s="17">
        <v>20131</v>
      </c>
      <c r="E15" s="17">
        <v>0</v>
      </c>
      <c r="F15" s="17">
        <v>16394</v>
      </c>
      <c r="G15" s="18">
        <v>0</v>
      </c>
      <c r="H15" s="17" t="s">
        <v>33</v>
      </c>
      <c r="I15" s="17" t="s">
        <v>33</v>
      </c>
      <c r="J15" s="17" t="s">
        <v>33</v>
      </c>
      <c r="K15" s="11">
        <v>90</v>
      </c>
      <c r="L15" s="11"/>
      <c r="M15" t="s">
        <v>33</v>
      </c>
      <c r="N15" t="s">
        <v>33</v>
      </c>
      <c r="O15" t="s">
        <v>33</v>
      </c>
      <c r="P15" t="s">
        <v>33</v>
      </c>
    </row>
    <row r="16" spans="1:17" x14ac:dyDescent="0.2">
      <c r="A16" s="11" t="s">
        <v>31</v>
      </c>
      <c r="B16" s="16" t="s">
        <v>32</v>
      </c>
      <c r="C16" s="7" t="s">
        <v>23</v>
      </c>
      <c r="D16" s="17">
        <v>20132</v>
      </c>
      <c r="E16" s="17">
        <v>0</v>
      </c>
      <c r="F16" s="17">
        <v>16442</v>
      </c>
      <c r="G16" s="18">
        <v>0</v>
      </c>
      <c r="H16" s="17" t="s">
        <v>33</v>
      </c>
      <c r="I16" s="17" t="s">
        <v>33</v>
      </c>
      <c r="J16" s="17" t="s">
        <v>33</v>
      </c>
      <c r="K16" s="11">
        <v>91</v>
      </c>
      <c r="L16" s="11"/>
      <c r="M16" t="s">
        <v>33</v>
      </c>
      <c r="N16" t="s">
        <v>33</v>
      </c>
      <c r="O16" t="s">
        <v>33</v>
      </c>
      <c r="P16" t="s">
        <v>33</v>
      </c>
    </row>
    <row r="17" spans="1:17" x14ac:dyDescent="0.2">
      <c r="A17" s="11" t="s">
        <v>31</v>
      </c>
      <c r="B17" s="16" t="s">
        <v>32</v>
      </c>
      <c r="C17" s="7" t="s">
        <v>23</v>
      </c>
      <c r="D17" s="17">
        <v>20133</v>
      </c>
      <c r="E17" s="17">
        <v>0</v>
      </c>
      <c r="F17" s="17">
        <v>16586</v>
      </c>
      <c r="G17" s="18">
        <v>0</v>
      </c>
      <c r="H17" s="17" t="s">
        <v>33</v>
      </c>
      <c r="I17" s="17" t="s">
        <v>33</v>
      </c>
      <c r="J17" s="17" t="s">
        <v>33</v>
      </c>
      <c r="K17" s="11">
        <v>92</v>
      </c>
      <c r="L17" s="11"/>
      <c r="M17" t="s">
        <v>33</v>
      </c>
      <c r="N17" t="s">
        <v>33</v>
      </c>
      <c r="O17" t="s">
        <v>33</v>
      </c>
      <c r="P17" t="s">
        <v>33</v>
      </c>
    </row>
    <row r="18" spans="1:17" x14ac:dyDescent="0.2">
      <c r="A18" s="11" t="s">
        <v>31</v>
      </c>
      <c r="B18" s="16" t="s">
        <v>32</v>
      </c>
      <c r="C18" s="7" t="s">
        <v>23</v>
      </c>
      <c r="D18" s="17">
        <v>20134</v>
      </c>
      <c r="E18" s="17">
        <v>0</v>
      </c>
      <c r="F18" s="17">
        <v>16513</v>
      </c>
      <c r="G18" s="18">
        <v>0</v>
      </c>
      <c r="H18" s="17" t="s">
        <v>33</v>
      </c>
      <c r="I18" s="17" t="s">
        <v>33</v>
      </c>
      <c r="J18" s="17" t="s">
        <v>33</v>
      </c>
      <c r="K18" s="11">
        <v>92</v>
      </c>
      <c r="L18" s="11"/>
      <c r="M18" t="s">
        <v>33</v>
      </c>
      <c r="N18" t="s">
        <v>33</v>
      </c>
      <c r="O18" t="s">
        <v>33</v>
      </c>
      <c r="P18" t="s">
        <v>33</v>
      </c>
    </row>
    <row r="19" spans="1:17" x14ac:dyDescent="0.2">
      <c r="A19" s="11" t="s">
        <v>31</v>
      </c>
      <c r="B19" s="16" t="s">
        <v>32</v>
      </c>
      <c r="C19" s="7" t="s">
        <v>23</v>
      </c>
      <c r="D19" s="17">
        <v>20141</v>
      </c>
      <c r="E19" s="17">
        <v>0</v>
      </c>
      <c r="F19" s="17">
        <v>16550</v>
      </c>
      <c r="G19" s="18">
        <v>0</v>
      </c>
      <c r="H19" s="17" t="s">
        <v>33</v>
      </c>
      <c r="I19" s="17" t="s">
        <v>33</v>
      </c>
      <c r="J19" s="17" t="s">
        <v>33</v>
      </c>
      <c r="K19" s="11">
        <v>90</v>
      </c>
      <c r="L19" s="11"/>
      <c r="M19" t="s">
        <v>33</v>
      </c>
      <c r="N19" t="s">
        <v>33</v>
      </c>
      <c r="O19" t="s">
        <v>33</v>
      </c>
      <c r="P19" t="s">
        <v>33</v>
      </c>
    </row>
    <row r="20" spans="1:17" x14ac:dyDescent="0.2">
      <c r="A20" s="11" t="s">
        <v>31</v>
      </c>
      <c r="B20" s="16" t="s">
        <v>32</v>
      </c>
      <c r="C20" s="7" t="s">
        <v>23</v>
      </c>
      <c r="D20" s="17">
        <v>20142</v>
      </c>
      <c r="E20" s="17" t="s">
        <v>33</v>
      </c>
      <c r="F20" s="17">
        <v>16488</v>
      </c>
      <c r="G20" s="18" t="s">
        <v>33</v>
      </c>
      <c r="H20" s="17" t="s">
        <v>33</v>
      </c>
      <c r="I20" s="17" t="s">
        <v>33</v>
      </c>
      <c r="J20" s="17" t="s">
        <v>33</v>
      </c>
      <c r="K20" s="11">
        <v>91</v>
      </c>
      <c r="L20" s="11" t="s">
        <v>34</v>
      </c>
      <c r="M20" t="s">
        <v>33</v>
      </c>
      <c r="N20" t="s">
        <v>33</v>
      </c>
      <c r="O20" t="s">
        <v>33</v>
      </c>
      <c r="P20" t="s">
        <v>33</v>
      </c>
    </row>
    <row r="21" spans="1:17" x14ac:dyDescent="0.2">
      <c r="A21" s="11" t="s">
        <v>31</v>
      </c>
      <c r="B21" s="16" t="s">
        <v>32</v>
      </c>
      <c r="C21" s="7" t="s">
        <v>23</v>
      </c>
      <c r="D21" s="17">
        <v>20143</v>
      </c>
      <c r="E21" s="17" t="s">
        <v>33</v>
      </c>
      <c r="F21" s="17">
        <v>16417</v>
      </c>
      <c r="G21" s="18" t="s">
        <v>33</v>
      </c>
      <c r="H21" s="17" t="s">
        <v>33</v>
      </c>
      <c r="I21" s="17" t="s">
        <v>33</v>
      </c>
      <c r="J21" s="17" t="s">
        <v>33</v>
      </c>
      <c r="K21" s="11">
        <v>92</v>
      </c>
      <c r="L21" s="11" t="s">
        <v>34</v>
      </c>
      <c r="M21" t="s">
        <v>33</v>
      </c>
      <c r="N21" t="s">
        <v>33</v>
      </c>
      <c r="O21" t="s">
        <v>33</v>
      </c>
      <c r="P21" t="s">
        <v>33</v>
      </c>
    </row>
    <row r="22" spans="1:17" x14ac:dyDescent="0.2">
      <c r="A22" s="11" t="s">
        <v>31</v>
      </c>
      <c r="B22" s="16" t="s">
        <v>32</v>
      </c>
      <c r="C22" s="7" t="s">
        <v>23</v>
      </c>
      <c r="D22" s="17">
        <v>20144</v>
      </c>
      <c r="E22" s="17" t="s">
        <v>33</v>
      </c>
      <c r="F22" s="17">
        <v>16608</v>
      </c>
      <c r="G22" s="18" t="s">
        <v>33</v>
      </c>
      <c r="H22" s="17" t="s">
        <v>33</v>
      </c>
      <c r="I22" s="17" t="s">
        <v>33</v>
      </c>
      <c r="J22" s="17" t="s">
        <v>33</v>
      </c>
      <c r="K22" s="11">
        <v>92</v>
      </c>
      <c r="L22" s="11" t="s">
        <v>34</v>
      </c>
      <c r="M22" t="s">
        <v>33</v>
      </c>
      <c r="N22" t="s">
        <v>33</v>
      </c>
      <c r="O22" t="s">
        <v>33</v>
      </c>
      <c r="P22" t="s">
        <v>33</v>
      </c>
    </row>
    <row r="23" spans="1:17" x14ac:dyDescent="0.2">
      <c r="A23" s="11" t="s">
        <v>31</v>
      </c>
      <c r="B23" s="16" t="s">
        <v>32</v>
      </c>
      <c r="C23" s="7" t="s">
        <v>23</v>
      </c>
      <c r="D23" s="17">
        <v>20151</v>
      </c>
      <c r="E23" s="17">
        <v>9</v>
      </c>
      <c r="F23" s="17">
        <v>16591</v>
      </c>
      <c r="G23" s="18">
        <v>6.0270000000000002E-3</v>
      </c>
      <c r="H23" s="17">
        <v>3.1359999999999999E-3</v>
      </c>
      <c r="I23" s="17">
        <v>1.1584000000000001E-2</v>
      </c>
      <c r="J23" s="17">
        <v>0</v>
      </c>
      <c r="K23" s="11">
        <v>90</v>
      </c>
      <c r="L23" s="11"/>
      <c r="M23" t="s">
        <v>33</v>
      </c>
      <c r="N23" t="s">
        <v>33</v>
      </c>
      <c r="O23" t="s">
        <v>33</v>
      </c>
      <c r="P23" t="s">
        <v>33</v>
      </c>
    </row>
    <row r="24" spans="1:17" x14ac:dyDescent="0.2">
      <c r="A24" s="11" t="s">
        <v>31</v>
      </c>
      <c r="B24" s="16" t="s">
        <v>32</v>
      </c>
      <c r="C24" s="7" t="s">
        <v>23</v>
      </c>
      <c r="D24" s="17">
        <v>20152</v>
      </c>
      <c r="E24" s="17" t="s">
        <v>33</v>
      </c>
      <c r="F24" s="17">
        <v>16624</v>
      </c>
      <c r="G24" s="18" t="s">
        <v>33</v>
      </c>
      <c r="H24" s="17" t="s">
        <v>33</v>
      </c>
      <c r="I24" s="17" t="s">
        <v>33</v>
      </c>
      <c r="J24" s="17" t="s">
        <v>33</v>
      </c>
      <c r="K24" s="11">
        <v>91</v>
      </c>
      <c r="L24" s="11" t="s">
        <v>34</v>
      </c>
      <c r="M24" t="s">
        <v>33</v>
      </c>
      <c r="N24" t="s">
        <v>33</v>
      </c>
      <c r="O24" t="s">
        <v>33</v>
      </c>
      <c r="P24" t="s">
        <v>33</v>
      </c>
    </row>
    <row r="25" spans="1:17" x14ac:dyDescent="0.2">
      <c r="A25" s="11" t="s">
        <v>31</v>
      </c>
      <c r="B25" s="16" t="s">
        <v>32</v>
      </c>
      <c r="C25" s="7" t="s">
        <v>23</v>
      </c>
      <c r="D25" s="17">
        <v>20153</v>
      </c>
      <c r="E25" s="17">
        <v>25</v>
      </c>
      <c r="F25" s="17">
        <v>16708</v>
      </c>
      <c r="G25" s="18">
        <v>1.6264000000000001E-2</v>
      </c>
      <c r="H25" s="17">
        <v>1.099E-2</v>
      </c>
      <c r="I25" s="17">
        <v>2.4070000000000001E-2</v>
      </c>
      <c r="J25" s="17">
        <v>0</v>
      </c>
      <c r="K25" s="11">
        <v>92</v>
      </c>
      <c r="L25" s="11"/>
      <c r="M25" t="s">
        <v>33</v>
      </c>
      <c r="N25" t="s">
        <v>33</v>
      </c>
      <c r="O25" t="s">
        <v>33</v>
      </c>
      <c r="P25" t="s">
        <v>33</v>
      </c>
    </row>
    <row r="26" spans="1:17" x14ac:dyDescent="0.2">
      <c r="A26" s="11" t="s">
        <v>31</v>
      </c>
      <c r="B26" s="16" t="s">
        <v>32</v>
      </c>
      <c r="C26" s="7" t="s">
        <v>23</v>
      </c>
      <c r="D26" s="17">
        <v>20154</v>
      </c>
      <c r="E26" s="17">
        <v>14</v>
      </c>
      <c r="F26" s="17">
        <v>16690</v>
      </c>
      <c r="G26" s="18">
        <v>9.1179999999999994E-3</v>
      </c>
      <c r="H26" s="17">
        <v>5.4000000000000003E-3</v>
      </c>
      <c r="I26" s="17">
        <v>1.5395000000000001E-2</v>
      </c>
      <c r="J26" s="17">
        <v>0</v>
      </c>
      <c r="K26" s="11">
        <v>92</v>
      </c>
      <c r="L26" s="11"/>
      <c r="M26" t="s">
        <v>33</v>
      </c>
      <c r="N26" t="s">
        <v>33</v>
      </c>
      <c r="O26" t="s">
        <v>33</v>
      </c>
      <c r="P26" t="s">
        <v>33</v>
      </c>
    </row>
    <row r="27" spans="1:17" x14ac:dyDescent="0.2">
      <c r="A27" s="11" t="s">
        <v>31</v>
      </c>
      <c r="B27" s="16" t="s">
        <v>32</v>
      </c>
      <c r="C27" s="7" t="s">
        <v>23</v>
      </c>
      <c r="D27" s="17">
        <v>20161</v>
      </c>
      <c r="E27" s="17">
        <v>6</v>
      </c>
      <c r="F27" s="17">
        <v>16745</v>
      </c>
      <c r="G27" s="18">
        <v>3.9379999999999997E-3</v>
      </c>
      <c r="H27" s="17">
        <v>1.769E-3</v>
      </c>
      <c r="I27" s="17">
        <v>8.7639999999999992E-3</v>
      </c>
      <c r="J27" s="17">
        <v>0</v>
      </c>
      <c r="K27" s="11">
        <v>91</v>
      </c>
      <c r="L27" s="11"/>
      <c r="M27">
        <v>0.20030000000000001</v>
      </c>
      <c r="N27">
        <v>8.2949999999999996E-2</v>
      </c>
      <c r="O27">
        <v>0.48380000000000001</v>
      </c>
      <c r="P27">
        <v>3.5199999999999999E-4</v>
      </c>
      <c r="Q27" s="8" t="s">
        <v>44</v>
      </c>
    </row>
    <row r="28" spans="1:17" x14ac:dyDescent="0.2">
      <c r="A28" s="11" t="s">
        <v>31</v>
      </c>
      <c r="B28" s="16" t="s">
        <v>32</v>
      </c>
      <c r="C28" s="7" t="s">
        <v>23</v>
      </c>
      <c r="D28" s="17">
        <v>20162</v>
      </c>
      <c r="E28" s="17" t="s">
        <v>33</v>
      </c>
      <c r="F28" s="17">
        <v>16942</v>
      </c>
      <c r="G28" s="18" t="s">
        <v>33</v>
      </c>
      <c r="H28" s="17" t="s">
        <v>33</v>
      </c>
      <c r="I28" s="17" t="s">
        <v>33</v>
      </c>
      <c r="J28" s="17" t="s">
        <v>33</v>
      </c>
      <c r="K28" s="11">
        <v>91</v>
      </c>
      <c r="L28" s="11" t="s">
        <v>34</v>
      </c>
      <c r="M28">
        <v>0.18659999999999999</v>
      </c>
      <c r="N28">
        <v>6.3780000000000003E-2</v>
      </c>
      <c r="O28">
        <v>0.54590000000000005</v>
      </c>
      <c r="P28">
        <v>2.1770000000000001E-3</v>
      </c>
      <c r="Q28" s="8" t="s">
        <v>44</v>
      </c>
    </row>
    <row r="29" spans="1:17" x14ac:dyDescent="0.2">
      <c r="A29" s="11" t="s">
        <v>31</v>
      </c>
      <c r="B29" s="16" t="s">
        <v>32</v>
      </c>
      <c r="C29" s="7" t="s">
        <v>23</v>
      </c>
      <c r="D29" s="17">
        <v>20163</v>
      </c>
      <c r="E29" s="17">
        <v>9</v>
      </c>
      <c r="F29" s="17">
        <v>16797</v>
      </c>
      <c r="G29" s="18">
        <v>5.8240000000000002E-3</v>
      </c>
      <c r="H29" s="17">
        <v>3.0300000000000001E-3</v>
      </c>
      <c r="I29" s="17">
        <v>1.1193E-2</v>
      </c>
      <c r="J29" s="17">
        <v>0</v>
      </c>
      <c r="K29" s="11">
        <v>92</v>
      </c>
      <c r="L29" s="11"/>
      <c r="M29">
        <v>0.33739999999999998</v>
      </c>
      <c r="N29">
        <v>0.1575</v>
      </c>
      <c r="O29">
        <v>0.7228</v>
      </c>
      <c r="P29">
        <v>5.1919999999999996E-3</v>
      </c>
      <c r="Q29" s="8" t="s">
        <v>44</v>
      </c>
    </row>
    <row r="30" spans="1:17" x14ac:dyDescent="0.2">
      <c r="A30" s="11" t="s">
        <v>31</v>
      </c>
      <c r="B30" s="16" t="s">
        <v>32</v>
      </c>
      <c r="C30" s="7" t="s">
        <v>23</v>
      </c>
      <c r="D30" s="17">
        <v>20164</v>
      </c>
      <c r="E30" s="17" t="s">
        <v>33</v>
      </c>
      <c r="F30" s="17">
        <v>16950</v>
      </c>
      <c r="G30" s="18" t="s">
        <v>33</v>
      </c>
      <c r="H30" s="17" t="s">
        <v>33</v>
      </c>
      <c r="I30" s="17" t="s">
        <v>33</v>
      </c>
      <c r="J30" s="17" t="s">
        <v>33</v>
      </c>
      <c r="K30" s="11">
        <v>92</v>
      </c>
      <c r="L30" s="11" t="s">
        <v>34</v>
      </c>
      <c r="M30">
        <v>0.217</v>
      </c>
      <c r="N30">
        <v>6.1850000000000002E-2</v>
      </c>
      <c r="O30">
        <v>0.76170000000000004</v>
      </c>
      <c r="P30">
        <v>1.7076999999999998E-2</v>
      </c>
      <c r="Q30" s="8" t="s">
        <v>44</v>
      </c>
    </row>
    <row r="31" spans="1:17" x14ac:dyDescent="0.2">
      <c r="A31" s="11" t="s">
        <v>31</v>
      </c>
      <c r="B31" s="16" t="s">
        <v>32</v>
      </c>
      <c r="C31" s="7" t="s">
        <v>24</v>
      </c>
      <c r="D31" s="17">
        <v>20111</v>
      </c>
      <c r="E31" s="17">
        <v>160</v>
      </c>
      <c r="F31" s="17">
        <v>64349</v>
      </c>
      <c r="G31" s="18">
        <v>2.7626999999999999E-2</v>
      </c>
      <c r="H31" s="17">
        <v>2.3661999999999999E-2</v>
      </c>
      <c r="I31" s="17">
        <v>3.2257000000000001E-2</v>
      </c>
      <c r="J31" s="17">
        <v>0</v>
      </c>
      <c r="K31" s="11">
        <v>90</v>
      </c>
      <c r="L31" s="11"/>
      <c r="M31" t="s">
        <v>33</v>
      </c>
      <c r="N31" t="s">
        <v>33</v>
      </c>
      <c r="O31" t="s">
        <v>33</v>
      </c>
      <c r="P31" t="s">
        <v>33</v>
      </c>
    </row>
    <row r="32" spans="1:17" x14ac:dyDescent="0.2">
      <c r="A32" s="11" t="s">
        <v>31</v>
      </c>
      <c r="B32" s="16" t="s">
        <v>32</v>
      </c>
      <c r="C32" s="7" t="s">
        <v>24</v>
      </c>
      <c r="D32" s="17">
        <v>20112</v>
      </c>
      <c r="E32" s="17">
        <v>160</v>
      </c>
      <c r="F32" s="17">
        <v>64893</v>
      </c>
      <c r="G32" s="18">
        <v>2.7094E-2</v>
      </c>
      <c r="H32" s="17">
        <v>2.3205E-2</v>
      </c>
      <c r="I32" s="17">
        <v>3.1635000000000003E-2</v>
      </c>
      <c r="J32" s="17">
        <v>0</v>
      </c>
      <c r="K32" s="11">
        <v>91</v>
      </c>
      <c r="L32" s="11"/>
      <c r="M32" t="s">
        <v>33</v>
      </c>
      <c r="N32" t="s">
        <v>33</v>
      </c>
      <c r="O32" t="s">
        <v>33</v>
      </c>
      <c r="P32" t="s">
        <v>33</v>
      </c>
    </row>
    <row r="33" spans="1:16" x14ac:dyDescent="0.2">
      <c r="A33" s="11" t="s">
        <v>31</v>
      </c>
      <c r="B33" s="16" t="s">
        <v>32</v>
      </c>
      <c r="C33" s="7" t="s">
        <v>24</v>
      </c>
      <c r="D33" s="17">
        <v>20113</v>
      </c>
      <c r="E33" s="17">
        <v>228</v>
      </c>
      <c r="F33" s="17">
        <v>64985</v>
      </c>
      <c r="G33" s="18">
        <v>3.8136000000000003E-2</v>
      </c>
      <c r="H33" s="17">
        <v>3.3494000000000003E-2</v>
      </c>
      <c r="I33" s="17">
        <v>4.3422000000000002E-2</v>
      </c>
      <c r="J33" s="17">
        <v>0</v>
      </c>
      <c r="K33" s="11">
        <v>92</v>
      </c>
      <c r="L33" s="11"/>
      <c r="M33" t="s">
        <v>33</v>
      </c>
      <c r="N33" t="s">
        <v>33</v>
      </c>
      <c r="O33" t="s">
        <v>33</v>
      </c>
      <c r="P33" t="s">
        <v>33</v>
      </c>
    </row>
    <row r="34" spans="1:16" x14ac:dyDescent="0.2">
      <c r="A34" s="11" t="s">
        <v>31</v>
      </c>
      <c r="B34" s="16" t="s">
        <v>32</v>
      </c>
      <c r="C34" s="7" t="s">
        <v>24</v>
      </c>
      <c r="D34" s="17">
        <v>20114</v>
      </c>
      <c r="E34" s="17">
        <v>94</v>
      </c>
      <c r="F34" s="17">
        <v>65381</v>
      </c>
      <c r="G34" s="18">
        <v>1.5626999999999999E-2</v>
      </c>
      <c r="H34" s="17">
        <v>1.2767000000000001E-2</v>
      </c>
      <c r="I34" s="17">
        <v>1.9129E-2</v>
      </c>
      <c r="J34" s="17">
        <v>0</v>
      </c>
      <c r="K34" s="11">
        <v>92</v>
      </c>
      <c r="L34" s="11"/>
      <c r="M34" t="s">
        <v>33</v>
      </c>
      <c r="N34" t="s">
        <v>33</v>
      </c>
      <c r="O34" t="s">
        <v>33</v>
      </c>
      <c r="P34" t="s">
        <v>33</v>
      </c>
    </row>
    <row r="35" spans="1:16" x14ac:dyDescent="0.2">
      <c r="A35" s="11" t="s">
        <v>31</v>
      </c>
      <c r="B35" s="16" t="s">
        <v>32</v>
      </c>
      <c r="C35" s="7" t="s">
        <v>24</v>
      </c>
      <c r="D35" s="17">
        <v>20121</v>
      </c>
      <c r="E35" s="17">
        <v>102</v>
      </c>
      <c r="F35" s="17">
        <v>65738</v>
      </c>
      <c r="G35" s="18">
        <v>1.7051E-2</v>
      </c>
      <c r="H35" s="17">
        <v>1.4043E-2</v>
      </c>
      <c r="I35" s="17">
        <v>2.0702999999999999E-2</v>
      </c>
      <c r="J35" s="17">
        <v>0</v>
      </c>
      <c r="K35" s="11">
        <v>91</v>
      </c>
      <c r="L35" s="11"/>
      <c r="M35" t="s">
        <v>33</v>
      </c>
      <c r="N35" t="s">
        <v>33</v>
      </c>
      <c r="O35" t="s">
        <v>33</v>
      </c>
      <c r="P35" t="s">
        <v>33</v>
      </c>
    </row>
    <row r="36" spans="1:16" x14ac:dyDescent="0.2">
      <c r="A36" s="11" t="s">
        <v>31</v>
      </c>
      <c r="B36" s="16" t="s">
        <v>32</v>
      </c>
      <c r="C36" s="7" t="s">
        <v>24</v>
      </c>
      <c r="D36" s="17">
        <v>20122</v>
      </c>
      <c r="E36" s="17">
        <v>72</v>
      </c>
      <c r="F36" s="17">
        <v>65983</v>
      </c>
      <c r="G36" s="18">
        <v>1.1991E-2</v>
      </c>
      <c r="H36" s="17">
        <v>9.5180000000000004E-3</v>
      </c>
      <c r="I36" s="17">
        <v>1.5107000000000001E-2</v>
      </c>
      <c r="J36" s="17">
        <v>0</v>
      </c>
      <c r="K36" s="11">
        <v>91</v>
      </c>
      <c r="L36" s="11"/>
      <c r="M36" t="s">
        <v>33</v>
      </c>
      <c r="N36" t="s">
        <v>33</v>
      </c>
      <c r="O36" t="s">
        <v>33</v>
      </c>
      <c r="P36" t="s">
        <v>33</v>
      </c>
    </row>
    <row r="37" spans="1:16" x14ac:dyDescent="0.2">
      <c r="A37" s="11" t="s">
        <v>31</v>
      </c>
      <c r="B37" s="16" t="s">
        <v>32</v>
      </c>
      <c r="C37" s="7" t="s">
        <v>24</v>
      </c>
      <c r="D37" s="17">
        <v>20123</v>
      </c>
      <c r="E37" s="17">
        <v>51</v>
      </c>
      <c r="F37" s="17">
        <v>65793</v>
      </c>
      <c r="G37" s="18">
        <v>8.4259999999999995E-3</v>
      </c>
      <c r="H37" s="17">
        <v>6.4029999999999998E-3</v>
      </c>
      <c r="I37" s="17">
        <v>1.1087E-2</v>
      </c>
      <c r="J37" s="17">
        <v>0</v>
      </c>
      <c r="K37" s="11">
        <v>92</v>
      </c>
      <c r="L37" s="11"/>
      <c r="M37" t="s">
        <v>33</v>
      </c>
      <c r="N37" t="s">
        <v>33</v>
      </c>
      <c r="O37" t="s">
        <v>33</v>
      </c>
      <c r="P37" t="s">
        <v>33</v>
      </c>
    </row>
    <row r="38" spans="1:16" x14ac:dyDescent="0.2">
      <c r="A38" s="11" t="s">
        <v>31</v>
      </c>
      <c r="B38" s="16" t="s">
        <v>32</v>
      </c>
      <c r="C38" s="7" t="s">
        <v>24</v>
      </c>
      <c r="D38" s="17">
        <v>20124</v>
      </c>
      <c r="E38" s="17" t="s">
        <v>33</v>
      </c>
      <c r="F38" s="17">
        <v>66070</v>
      </c>
      <c r="G38" s="18" t="s">
        <v>33</v>
      </c>
      <c r="H38" s="17" t="s">
        <v>33</v>
      </c>
      <c r="I38" s="17" t="s">
        <v>33</v>
      </c>
      <c r="J38" s="17" t="s">
        <v>33</v>
      </c>
      <c r="K38" s="11">
        <v>92</v>
      </c>
      <c r="L38" s="11" t="s">
        <v>34</v>
      </c>
      <c r="M38" t="s">
        <v>33</v>
      </c>
      <c r="N38" t="s">
        <v>33</v>
      </c>
      <c r="O38" t="s">
        <v>33</v>
      </c>
      <c r="P38" t="s">
        <v>33</v>
      </c>
    </row>
    <row r="39" spans="1:16" x14ac:dyDescent="0.2">
      <c r="A39" s="11" t="s">
        <v>31</v>
      </c>
      <c r="B39" s="16" t="s">
        <v>32</v>
      </c>
      <c r="C39" s="7" t="s">
        <v>24</v>
      </c>
      <c r="D39" s="17">
        <v>20131</v>
      </c>
      <c r="E39" s="17" t="s">
        <v>33</v>
      </c>
      <c r="F39" s="17">
        <v>66028</v>
      </c>
      <c r="G39" s="18" t="s">
        <v>33</v>
      </c>
      <c r="H39" s="17" t="s">
        <v>33</v>
      </c>
      <c r="I39" s="17" t="s">
        <v>33</v>
      </c>
      <c r="J39" s="17" t="s">
        <v>33</v>
      </c>
      <c r="K39" s="11">
        <v>90</v>
      </c>
      <c r="L39" s="11" t="s">
        <v>34</v>
      </c>
      <c r="M39" t="s">
        <v>33</v>
      </c>
      <c r="N39" t="s">
        <v>33</v>
      </c>
      <c r="O39" t="s">
        <v>33</v>
      </c>
      <c r="P39" t="s">
        <v>33</v>
      </c>
    </row>
    <row r="40" spans="1:16" x14ac:dyDescent="0.2">
      <c r="A40" s="11" t="s">
        <v>31</v>
      </c>
      <c r="B40" s="16" t="s">
        <v>32</v>
      </c>
      <c r="C40" s="7" t="s">
        <v>24</v>
      </c>
      <c r="D40" s="17">
        <v>20132</v>
      </c>
      <c r="E40" s="17" t="s">
        <v>33</v>
      </c>
      <c r="F40" s="17">
        <v>66367</v>
      </c>
      <c r="G40" s="18" t="s">
        <v>33</v>
      </c>
      <c r="H40" s="17" t="s">
        <v>33</v>
      </c>
      <c r="I40" s="17" t="s">
        <v>33</v>
      </c>
      <c r="J40" s="17" t="s">
        <v>33</v>
      </c>
      <c r="K40" s="11">
        <v>91</v>
      </c>
      <c r="L40" s="11" t="s">
        <v>34</v>
      </c>
      <c r="M40" t="s">
        <v>33</v>
      </c>
      <c r="N40" t="s">
        <v>33</v>
      </c>
      <c r="O40" t="s">
        <v>33</v>
      </c>
      <c r="P40" t="s">
        <v>33</v>
      </c>
    </row>
    <row r="41" spans="1:16" x14ac:dyDescent="0.2">
      <c r="A41" s="11" t="s">
        <v>31</v>
      </c>
      <c r="B41" s="16" t="s">
        <v>32</v>
      </c>
      <c r="C41" s="7" t="s">
        <v>24</v>
      </c>
      <c r="D41" s="17">
        <v>20133</v>
      </c>
      <c r="E41" s="17">
        <v>7</v>
      </c>
      <c r="F41" s="17">
        <v>66210</v>
      </c>
      <c r="G41" s="18">
        <v>1.1490000000000001E-3</v>
      </c>
      <c r="H41" s="17">
        <v>5.4799999999999998E-4</v>
      </c>
      <c r="I41" s="17">
        <v>2.4109999999999999E-3</v>
      </c>
      <c r="J41" s="17">
        <v>0</v>
      </c>
      <c r="K41" s="11">
        <v>92</v>
      </c>
      <c r="L41" s="11"/>
      <c r="M41" t="s">
        <v>33</v>
      </c>
      <c r="N41" t="s">
        <v>33</v>
      </c>
      <c r="O41" t="s">
        <v>33</v>
      </c>
      <c r="P41" t="s">
        <v>33</v>
      </c>
    </row>
    <row r="42" spans="1:16" x14ac:dyDescent="0.2">
      <c r="A42" s="11" t="s">
        <v>31</v>
      </c>
      <c r="B42" s="16" t="s">
        <v>32</v>
      </c>
      <c r="C42" s="7" t="s">
        <v>24</v>
      </c>
      <c r="D42" s="17">
        <v>20134</v>
      </c>
      <c r="E42" s="17" t="s">
        <v>33</v>
      </c>
      <c r="F42" s="17">
        <v>66757</v>
      </c>
      <c r="G42" s="18" t="s">
        <v>33</v>
      </c>
      <c r="H42" s="17" t="s">
        <v>33</v>
      </c>
      <c r="I42" s="17" t="s">
        <v>33</v>
      </c>
      <c r="J42" s="17" t="s">
        <v>33</v>
      </c>
      <c r="K42" s="11">
        <v>92</v>
      </c>
      <c r="L42" s="11" t="s">
        <v>34</v>
      </c>
      <c r="M42" t="s">
        <v>33</v>
      </c>
      <c r="N42" t="s">
        <v>33</v>
      </c>
      <c r="O42" t="s">
        <v>33</v>
      </c>
      <c r="P42" t="s">
        <v>33</v>
      </c>
    </row>
    <row r="43" spans="1:16" x14ac:dyDescent="0.2">
      <c r="A43" s="11" t="s">
        <v>31</v>
      </c>
      <c r="B43" s="16" t="s">
        <v>32</v>
      </c>
      <c r="C43" s="7" t="s">
        <v>24</v>
      </c>
      <c r="D43" s="17">
        <v>20141</v>
      </c>
      <c r="E43" s="17" t="s">
        <v>33</v>
      </c>
      <c r="F43" s="17">
        <v>66594</v>
      </c>
      <c r="G43" s="18" t="s">
        <v>33</v>
      </c>
      <c r="H43" s="17" t="s">
        <v>33</v>
      </c>
      <c r="I43" s="17" t="s">
        <v>33</v>
      </c>
      <c r="J43" s="17" t="s">
        <v>33</v>
      </c>
      <c r="K43" s="11">
        <v>90</v>
      </c>
      <c r="L43" s="11" t="s">
        <v>34</v>
      </c>
      <c r="M43" t="s">
        <v>33</v>
      </c>
      <c r="N43" t="s">
        <v>33</v>
      </c>
      <c r="O43" t="s">
        <v>33</v>
      </c>
      <c r="P43" t="s">
        <v>33</v>
      </c>
    </row>
    <row r="44" spans="1:16" x14ac:dyDescent="0.2">
      <c r="A44" s="11" t="s">
        <v>31</v>
      </c>
      <c r="B44" s="16" t="s">
        <v>32</v>
      </c>
      <c r="C44" s="7" t="s">
        <v>24</v>
      </c>
      <c r="D44" s="17">
        <v>20142</v>
      </c>
      <c r="E44" s="17">
        <v>15</v>
      </c>
      <c r="F44" s="17">
        <v>66848</v>
      </c>
      <c r="G44" s="18">
        <v>2.4659999999999999E-3</v>
      </c>
      <c r="H44" s="17">
        <v>1.487E-3</v>
      </c>
      <c r="I44" s="17">
        <v>4.0899999999999999E-3</v>
      </c>
      <c r="J44" s="17">
        <v>0</v>
      </c>
      <c r="K44" s="11">
        <v>91</v>
      </c>
      <c r="L44" s="11"/>
      <c r="M44" t="s">
        <v>33</v>
      </c>
      <c r="N44" t="s">
        <v>33</v>
      </c>
      <c r="O44" t="s">
        <v>33</v>
      </c>
      <c r="P44" t="s">
        <v>33</v>
      </c>
    </row>
    <row r="45" spans="1:16" x14ac:dyDescent="0.2">
      <c r="A45" s="11" t="s">
        <v>31</v>
      </c>
      <c r="B45" s="16" t="s">
        <v>32</v>
      </c>
      <c r="C45" s="7" t="s">
        <v>24</v>
      </c>
      <c r="D45" s="17">
        <v>20143</v>
      </c>
      <c r="E45" s="17">
        <v>38</v>
      </c>
      <c r="F45" s="17">
        <v>67005</v>
      </c>
      <c r="G45" s="18">
        <v>6.1640000000000002E-3</v>
      </c>
      <c r="H45" s="17">
        <v>4.4850000000000003E-3</v>
      </c>
      <c r="I45" s="17">
        <v>8.4720000000000004E-3</v>
      </c>
      <c r="J45" s="17">
        <v>0</v>
      </c>
      <c r="K45" s="11">
        <v>92</v>
      </c>
      <c r="L45" s="11"/>
      <c r="M45" t="s">
        <v>33</v>
      </c>
      <c r="N45" t="s">
        <v>33</v>
      </c>
      <c r="O45" t="s">
        <v>33</v>
      </c>
      <c r="P45" t="s">
        <v>33</v>
      </c>
    </row>
    <row r="46" spans="1:16" x14ac:dyDescent="0.2">
      <c r="A46" s="11" t="s">
        <v>31</v>
      </c>
      <c r="B46" s="16" t="s">
        <v>32</v>
      </c>
      <c r="C46" s="7" t="s">
        <v>24</v>
      </c>
      <c r="D46" s="17">
        <v>20144</v>
      </c>
      <c r="E46" s="17">
        <v>27</v>
      </c>
      <c r="F46" s="17">
        <v>67493</v>
      </c>
      <c r="G46" s="18">
        <v>4.3480000000000003E-3</v>
      </c>
      <c r="H46" s="17">
        <v>2.9819999999999998E-3</v>
      </c>
      <c r="I46" s="17">
        <v>6.3410000000000003E-3</v>
      </c>
      <c r="J46" s="17">
        <v>0</v>
      </c>
      <c r="K46" s="11">
        <v>92</v>
      </c>
      <c r="L46" s="11"/>
      <c r="M46" t="s">
        <v>33</v>
      </c>
      <c r="N46" t="s">
        <v>33</v>
      </c>
      <c r="O46" t="s">
        <v>33</v>
      </c>
      <c r="P46" t="s">
        <v>33</v>
      </c>
    </row>
    <row r="47" spans="1:16" x14ac:dyDescent="0.2">
      <c r="A47" s="11" t="s">
        <v>31</v>
      </c>
      <c r="B47" s="16" t="s">
        <v>32</v>
      </c>
      <c r="C47" s="7" t="s">
        <v>24</v>
      </c>
      <c r="D47" s="17">
        <v>20151</v>
      </c>
      <c r="E47" s="17">
        <v>45</v>
      </c>
      <c r="F47" s="17">
        <v>67235</v>
      </c>
      <c r="G47" s="18">
        <v>7.437E-3</v>
      </c>
      <c r="H47" s="17">
        <v>5.5519999999999996E-3</v>
      </c>
      <c r="I47" s="17">
        <v>9.9600000000000001E-3</v>
      </c>
      <c r="J47" s="17">
        <v>0</v>
      </c>
      <c r="K47" s="11">
        <v>90</v>
      </c>
      <c r="L47" s="11"/>
      <c r="M47" t="s">
        <v>33</v>
      </c>
      <c r="N47" t="s">
        <v>33</v>
      </c>
      <c r="O47" t="s">
        <v>33</v>
      </c>
      <c r="P47" t="s">
        <v>33</v>
      </c>
    </row>
    <row r="48" spans="1:16" x14ac:dyDescent="0.2">
      <c r="A48" s="11" t="s">
        <v>31</v>
      </c>
      <c r="B48" s="16" t="s">
        <v>32</v>
      </c>
      <c r="C48" s="7" t="s">
        <v>24</v>
      </c>
      <c r="D48" s="17">
        <v>20152</v>
      </c>
      <c r="E48" s="17">
        <v>40</v>
      </c>
      <c r="F48" s="17">
        <v>67391</v>
      </c>
      <c r="G48" s="18">
        <v>6.5230000000000002E-3</v>
      </c>
      <c r="H48" s="17">
        <v>4.7840000000000001E-3</v>
      </c>
      <c r="I48" s="17">
        <v>8.8920000000000006E-3</v>
      </c>
      <c r="J48" s="17">
        <v>0</v>
      </c>
      <c r="K48" s="11">
        <v>91</v>
      </c>
      <c r="L48" s="11"/>
      <c r="M48" t="s">
        <v>33</v>
      </c>
      <c r="N48" t="s">
        <v>33</v>
      </c>
      <c r="O48" t="s">
        <v>33</v>
      </c>
      <c r="P48" t="s">
        <v>33</v>
      </c>
    </row>
    <row r="49" spans="1:17" x14ac:dyDescent="0.2">
      <c r="A49" s="11" t="s">
        <v>31</v>
      </c>
      <c r="B49" s="16" t="s">
        <v>32</v>
      </c>
      <c r="C49" s="7" t="s">
        <v>24</v>
      </c>
      <c r="D49" s="17">
        <v>20153</v>
      </c>
      <c r="E49" s="17">
        <v>118</v>
      </c>
      <c r="F49" s="17">
        <v>67160</v>
      </c>
      <c r="G49" s="18">
        <v>1.9098E-2</v>
      </c>
      <c r="H49" s="17">
        <v>1.5945000000000001E-2</v>
      </c>
      <c r="I49" s="17">
        <v>2.2873999999999999E-2</v>
      </c>
      <c r="J49" s="17">
        <v>0</v>
      </c>
      <c r="K49" s="11">
        <v>92</v>
      </c>
      <c r="L49" s="11"/>
      <c r="M49" t="s">
        <v>33</v>
      </c>
      <c r="N49" t="s">
        <v>33</v>
      </c>
      <c r="O49" t="s">
        <v>33</v>
      </c>
      <c r="P49" t="s">
        <v>33</v>
      </c>
    </row>
    <row r="50" spans="1:17" x14ac:dyDescent="0.2">
      <c r="A50" s="11" t="s">
        <v>31</v>
      </c>
      <c r="B50" s="16" t="s">
        <v>32</v>
      </c>
      <c r="C50" s="7" t="s">
        <v>24</v>
      </c>
      <c r="D50" s="17">
        <v>20154</v>
      </c>
      <c r="E50" s="17">
        <v>88</v>
      </c>
      <c r="F50" s="17">
        <v>68024</v>
      </c>
      <c r="G50" s="18">
        <v>1.4062E-2</v>
      </c>
      <c r="H50" s="17">
        <v>1.141E-2</v>
      </c>
      <c r="I50" s="17">
        <v>1.7329000000000001E-2</v>
      </c>
      <c r="J50" s="17">
        <v>0</v>
      </c>
      <c r="K50" s="11">
        <v>92</v>
      </c>
      <c r="L50" s="11"/>
      <c r="M50" t="s">
        <v>33</v>
      </c>
      <c r="N50" t="s">
        <v>33</v>
      </c>
      <c r="O50" t="s">
        <v>33</v>
      </c>
      <c r="P50" t="s">
        <v>33</v>
      </c>
    </row>
    <row r="51" spans="1:17" x14ac:dyDescent="0.2">
      <c r="A51" s="11" t="s">
        <v>31</v>
      </c>
      <c r="B51" s="16" t="s">
        <v>32</v>
      </c>
      <c r="C51" s="7" t="s">
        <v>24</v>
      </c>
      <c r="D51" s="17">
        <v>20161</v>
      </c>
      <c r="E51" s="17">
        <v>24</v>
      </c>
      <c r="F51" s="17">
        <v>68067</v>
      </c>
      <c r="G51" s="18">
        <v>3.875E-3</v>
      </c>
      <c r="H51" s="17">
        <v>2.5969999999999999E-3</v>
      </c>
      <c r="I51" s="17">
        <v>5.7809999999999997E-3</v>
      </c>
      <c r="J51" s="17">
        <v>0</v>
      </c>
      <c r="K51" s="11">
        <v>91</v>
      </c>
      <c r="L51" s="11"/>
      <c r="M51">
        <v>0.14019999999999999</v>
      </c>
      <c r="N51">
        <v>9.1319999999999998E-2</v>
      </c>
      <c r="O51">
        <v>0.21540000000000001</v>
      </c>
      <c r="P51">
        <v>0</v>
      </c>
      <c r="Q51" s="8" t="s">
        <v>44</v>
      </c>
    </row>
    <row r="52" spans="1:17" x14ac:dyDescent="0.2">
      <c r="A52" s="11" t="s">
        <v>31</v>
      </c>
      <c r="B52" s="16" t="s">
        <v>32</v>
      </c>
      <c r="C52" s="7" t="s">
        <v>24</v>
      </c>
      <c r="D52" s="17">
        <v>20162</v>
      </c>
      <c r="E52" s="17">
        <v>31</v>
      </c>
      <c r="F52" s="17">
        <v>68476</v>
      </c>
      <c r="G52" s="18">
        <v>4.9750000000000003E-3</v>
      </c>
      <c r="H52" s="17">
        <v>3.4989999999999999E-3</v>
      </c>
      <c r="I52" s="17">
        <v>7.0740000000000004E-3</v>
      </c>
      <c r="J52" s="17">
        <v>0</v>
      </c>
      <c r="K52" s="11">
        <v>91</v>
      </c>
      <c r="L52" s="11"/>
      <c r="M52">
        <v>0.18360000000000001</v>
      </c>
      <c r="N52">
        <v>0.125</v>
      </c>
      <c r="O52">
        <v>0.2697</v>
      </c>
      <c r="P52">
        <v>0</v>
      </c>
      <c r="Q52" s="8" t="s">
        <v>44</v>
      </c>
    </row>
    <row r="53" spans="1:17" x14ac:dyDescent="0.2">
      <c r="A53" s="11" t="s">
        <v>31</v>
      </c>
      <c r="B53" s="16" t="s">
        <v>32</v>
      </c>
      <c r="C53" s="7" t="s">
        <v>24</v>
      </c>
      <c r="D53" s="17">
        <v>20163</v>
      </c>
      <c r="E53" s="17">
        <v>56</v>
      </c>
      <c r="F53" s="17">
        <v>68694</v>
      </c>
      <c r="G53" s="18">
        <v>8.8610000000000008E-3</v>
      </c>
      <c r="H53" s="17">
        <v>6.8190000000000004E-3</v>
      </c>
      <c r="I53" s="17">
        <v>1.1514E-2</v>
      </c>
      <c r="J53" s="17">
        <v>0</v>
      </c>
      <c r="K53" s="11">
        <v>92</v>
      </c>
      <c r="L53" s="11"/>
      <c r="M53">
        <v>0.2324</v>
      </c>
      <c r="N53">
        <v>0.17349999999999999</v>
      </c>
      <c r="O53">
        <v>0.31119999999999998</v>
      </c>
      <c r="P53">
        <v>0</v>
      </c>
      <c r="Q53" s="8" t="s">
        <v>44</v>
      </c>
    </row>
    <row r="54" spans="1:17" x14ac:dyDescent="0.2">
      <c r="A54" s="11" t="s">
        <v>31</v>
      </c>
      <c r="B54" s="16" t="s">
        <v>32</v>
      </c>
      <c r="C54" s="7" t="s">
        <v>24</v>
      </c>
      <c r="D54" s="17">
        <v>20164</v>
      </c>
      <c r="E54" s="17">
        <v>29</v>
      </c>
      <c r="F54" s="17">
        <v>69361</v>
      </c>
      <c r="G54" s="18">
        <v>4.5450000000000004E-3</v>
      </c>
      <c r="H54" s="17">
        <v>3.1580000000000002E-3</v>
      </c>
      <c r="I54" s="17">
        <v>6.5399999999999998E-3</v>
      </c>
      <c r="J54" s="17">
        <v>0</v>
      </c>
      <c r="K54" s="11">
        <v>92</v>
      </c>
      <c r="L54" s="11"/>
      <c r="M54">
        <v>0.2908</v>
      </c>
      <c r="N54">
        <v>0.1918</v>
      </c>
      <c r="O54">
        <v>0.441</v>
      </c>
      <c r="P54">
        <v>0</v>
      </c>
      <c r="Q54" s="8" t="s">
        <v>44</v>
      </c>
    </row>
    <row r="55" spans="1:17" x14ac:dyDescent="0.2">
      <c r="A55" s="11" t="s">
        <v>31</v>
      </c>
      <c r="B55" s="16" t="s">
        <v>32</v>
      </c>
      <c r="C55" s="7" t="s">
        <v>25</v>
      </c>
      <c r="D55" s="17">
        <v>20111</v>
      </c>
      <c r="E55" s="17">
        <v>176</v>
      </c>
      <c r="F55" s="17">
        <v>75969</v>
      </c>
      <c r="G55" s="18">
        <v>2.5741E-2</v>
      </c>
      <c r="H55" s="17">
        <v>2.2206E-2</v>
      </c>
      <c r="I55" s="17">
        <v>2.9839999999999998E-2</v>
      </c>
      <c r="J55" s="17">
        <v>0</v>
      </c>
      <c r="K55" s="11">
        <v>90</v>
      </c>
      <c r="L55" s="11"/>
      <c r="M55" t="s">
        <v>33</v>
      </c>
      <c r="N55" t="s">
        <v>33</v>
      </c>
      <c r="O55" t="s">
        <v>33</v>
      </c>
      <c r="P55" t="s">
        <v>33</v>
      </c>
    </row>
    <row r="56" spans="1:17" x14ac:dyDescent="0.2">
      <c r="A56" s="11" t="s">
        <v>31</v>
      </c>
      <c r="B56" s="16" t="s">
        <v>32</v>
      </c>
      <c r="C56" s="7" t="s">
        <v>25</v>
      </c>
      <c r="D56" s="17">
        <v>20112</v>
      </c>
      <c r="E56" s="17">
        <v>155</v>
      </c>
      <c r="F56" s="17">
        <v>76232</v>
      </c>
      <c r="G56" s="18">
        <v>2.2343999999999999E-2</v>
      </c>
      <c r="H56" s="17">
        <v>1.9088999999999998E-2</v>
      </c>
      <c r="I56" s="17">
        <v>2.6152999999999999E-2</v>
      </c>
      <c r="J56" s="17">
        <v>0</v>
      </c>
      <c r="K56" s="11">
        <v>91</v>
      </c>
      <c r="L56" s="11"/>
      <c r="M56" t="s">
        <v>33</v>
      </c>
      <c r="N56" t="s">
        <v>33</v>
      </c>
      <c r="O56" t="s">
        <v>33</v>
      </c>
      <c r="P56" t="s">
        <v>33</v>
      </c>
    </row>
    <row r="57" spans="1:17" x14ac:dyDescent="0.2">
      <c r="A57" s="11" t="s">
        <v>31</v>
      </c>
      <c r="B57" s="16" t="s">
        <v>32</v>
      </c>
      <c r="C57" s="7" t="s">
        <v>25</v>
      </c>
      <c r="D57" s="17">
        <v>20113</v>
      </c>
      <c r="E57" s="17">
        <v>243</v>
      </c>
      <c r="F57" s="17">
        <v>76249</v>
      </c>
      <c r="G57" s="18">
        <v>3.4640999999999998E-2</v>
      </c>
      <c r="H57" s="17">
        <v>3.0547999999999999E-2</v>
      </c>
      <c r="I57" s="17">
        <v>3.9281999999999997E-2</v>
      </c>
      <c r="J57" s="17">
        <v>0</v>
      </c>
      <c r="K57" s="11">
        <v>92</v>
      </c>
      <c r="L57" s="11"/>
      <c r="M57" t="s">
        <v>33</v>
      </c>
      <c r="N57" t="s">
        <v>33</v>
      </c>
      <c r="O57" t="s">
        <v>33</v>
      </c>
      <c r="P57" t="s">
        <v>33</v>
      </c>
    </row>
    <row r="58" spans="1:17" x14ac:dyDescent="0.2">
      <c r="A58" s="11" t="s">
        <v>31</v>
      </c>
      <c r="B58" s="16" t="s">
        <v>32</v>
      </c>
      <c r="C58" s="7" t="s">
        <v>25</v>
      </c>
      <c r="D58" s="17">
        <v>20114</v>
      </c>
      <c r="E58" s="17">
        <v>115</v>
      </c>
      <c r="F58" s="17">
        <v>77203</v>
      </c>
      <c r="G58" s="18">
        <v>1.6191000000000001E-2</v>
      </c>
      <c r="H58" s="17">
        <v>1.3487000000000001E-2</v>
      </c>
      <c r="I58" s="17">
        <v>1.9438E-2</v>
      </c>
      <c r="J58" s="17">
        <v>0</v>
      </c>
      <c r="K58" s="11">
        <v>92</v>
      </c>
      <c r="L58" s="11"/>
      <c r="M58" t="s">
        <v>33</v>
      </c>
      <c r="N58" t="s">
        <v>33</v>
      </c>
      <c r="O58" t="s">
        <v>33</v>
      </c>
      <c r="P58" t="s">
        <v>33</v>
      </c>
    </row>
    <row r="59" spans="1:17" x14ac:dyDescent="0.2">
      <c r="A59" s="11" t="s">
        <v>31</v>
      </c>
      <c r="B59" s="16" t="s">
        <v>32</v>
      </c>
      <c r="C59" s="7" t="s">
        <v>25</v>
      </c>
      <c r="D59" s="17">
        <v>20121</v>
      </c>
      <c r="E59" s="17">
        <v>122</v>
      </c>
      <c r="F59" s="17">
        <v>77472</v>
      </c>
      <c r="G59" s="18">
        <v>1.7305000000000001E-2</v>
      </c>
      <c r="H59" s="17">
        <v>1.4491E-2</v>
      </c>
      <c r="I59" s="17">
        <v>2.0664999999999999E-2</v>
      </c>
      <c r="J59" s="17">
        <v>0</v>
      </c>
      <c r="K59" s="11">
        <v>91</v>
      </c>
      <c r="L59" s="11"/>
      <c r="M59" t="s">
        <v>33</v>
      </c>
      <c r="N59" t="s">
        <v>33</v>
      </c>
      <c r="O59" t="s">
        <v>33</v>
      </c>
      <c r="P59" t="s">
        <v>33</v>
      </c>
    </row>
    <row r="60" spans="1:17" x14ac:dyDescent="0.2">
      <c r="A60" s="11" t="s">
        <v>31</v>
      </c>
      <c r="B60" s="16" t="s">
        <v>32</v>
      </c>
      <c r="C60" s="7" t="s">
        <v>25</v>
      </c>
      <c r="D60" s="17">
        <v>20122</v>
      </c>
      <c r="E60" s="17">
        <v>105</v>
      </c>
      <c r="F60" s="17">
        <v>78023</v>
      </c>
      <c r="G60" s="18">
        <v>1.4789E-2</v>
      </c>
      <c r="H60" s="17">
        <v>1.2213999999999999E-2</v>
      </c>
      <c r="I60" s="17">
        <v>1.7905999999999998E-2</v>
      </c>
      <c r="J60" s="17">
        <v>0</v>
      </c>
      <c r="K60" s="11">
        <v>91</v>
      </c>
      <c r="L60" s="11"/>
      <c r="M60" t="s">
        <v>33</v>
      </c>
      <c r="N60" t="s">
        <v>33</v>
      </c>
      <c r="O60" t="s">
        <v>33</v>
      </c>
      <c r="P60" t="s">
        <v>33</v>
      </c>
    </row>
    <row r="61" spans="1:17" x14ac:dyDescent="0.2">
      <c r="A61" s="11" t="s">
        <v>31</v>
      </c>
      <c r="B61" s="16" t="s">
        <v>32</v>
      </c>
      <c r="C61" s="7" t="s">
        <v>25</v>
      </c>
      <c r="D61" s="17">
        <v>20123</v>
      </c>
      <c r="E61" s="17">
        <v>91</v>
      </c>
      <c r="F61" s="17">
        <v>78070</v>
      </c>
      <c r="G61" s="18">
        <v>1.2670000000000001E-2</v>
      </c>
      <c r="H61" s="17">
        <v>1.0317E-2</v>
      </c>
      <c r="I61" s="17">
        <v>1.5559999999999999E-2</v>
      </c>
      <c r="J61" s="17">
        <v>0</v>
      </c>
      <c r="K61" s="11">
        <v>92</v>
      </c>
      <c r="L61" s="11"/>
      <c r="M61" t="s">
        <v>33</v>
      </c>
      <c r="N61" t="s">
        <v>33</v>
      </c>
      <c r="O61" t="s">
        <v>33</v>
      </c>
      <c r="P61" t="s">
        <v>33</v>
      </c>
    </row>
    <row r="62" spans="1:17" x14ac:dyDescent="0.2">
      <c r="A62" s="11" t="s">
        <v>31</v>
      </c>
      <c r="B62" s="16" t="s">
        <v>32</v>
      </c>
      <c r="C62" s="7" t="s">
        <v>25</v>
      </c>
      <c r="D62" s="17">
        <v>20124</v>
      </c>
      <c r="E62" s="17">
        <v>45</v>
      </c>
      <c r="F62" s="17">
        <v>79055</v>
      </c>
      <c r="G62" s="18">
        <v>6.1869999999999998E-3</v>
      </c>
      <c r="H62" s="17">
        <v>4.62E-3</v>
      </c>
      <c r="I62" s="17">
        <v>8.2869999999999992E-3</v>
      </c>
      <c r="J62" s="17">
        <v>0</v>
      </c>
      <c r="K62" s="11">
        <v>92</v>
      </c>
      <c r="L62" s="11"/>
      <c r="M62" t="s">
        <v>33</v>
      </c>
      <c r="N62" t="s">
        <v>33</v>
      </c>
      <c r="O62" t="s">
        <v>33</v>
      </c>
      <c r="P62" t="s">
        <v>33</v>
      </c>
    </row>
    <row r="63" spans="1:17" x14ac:dyDescent="0.2">
      <c r="A63" s="11" t="s">
        <v>31</v>
      </c>
      <c r="B63" s="16" t="s">
        <v>32</v>
      </c>
      <c r="C63" s="7" t="s">
        <v>25</v>
      </c>
      <c r="D63" s="17">
        <v>20131</v>
      </c>
      <c r="E63" s="17">
        <v>29</v>
      </c>
      <c r="F63" s="17">
        <v>79373</v>
      </c>
      <c r="G63" s="18">
        <v>4.0600000000000002E-3</v>
      </c>
      <c r="H63" s="17">
        <v>2.8210000000000002E-3</v>
      </c>
      <c r="I63" s="17">
        <v>5.842E-3</v>
      </c>
      <c r="J63" s="17">
        <v>0</v>
      </c>
      <c r="K63" s="11">
        <v>90</v>
      </c>
      <c r="L63" s="11"/>
      <c r="M63" t="s">
        <v>33</v>
      </c>
      <c r="N63" t="s">
        <v>33</v>
      </c>
      <c r="O63" t="s">
        <v>33</v>
      </c>
      <c r="P63" t="s">
        <v>33</v>
      </c>
    </row>
    <row r="64" spans="1:17" x14ac:dyDescent="0.2">
      <c r="A64" s="11" t="s">
        <v>31</v>
      </c>
      <c r="B64" s="16" t="s">
        <v>32</v>
      </c>
      <c r="C64" s="7" t="s">
        <v>25</v>
      </c>
      <c r="D64" s="17">
        <v>20132</v>
      </c>
      <c r="E64" s="17">
        <v>25</v>
      </c>
      <c r="F64" s="17">
        <v>79972</v>
      </c>
      <c r="G64" s="18">
        <v>3.4350000000000001E-3</v>
      </c>
      <c r="H64" s="17">
        <v>2.3210000000000001E-3</v>
      </c>
      <c r="I64" s="17">
        <v>5.084E-3</v>
      </c>
      <c r="J64" s="17">
        <v>0</v>
      </c>
      <c r="K64" s="11">
        <v>91</v>
      </c>
      <c r="L64" s="11"/>
      <c r="M64" t="s">
        <v>33</v>
      </c>
      <c r="N64" t="s">
        <v>33</v>
      </c>
      <c r="O64" t="s">
        <v>33</v>
      </c>
      <c r="P64" t="s">
        <v>33</v>
      </c>
    </row>
    <row r="65" spans="1:17" x14ac:dyDescent="0.2">
      <c r="A65" s="11" t="s">
        <v>31</v>
      </c>
      <c r="B65" s="16" t="s">
        <v>32</v>
      </c>
      <c r="C65" s="7" t="s">
        <v>25</v>
      </c>
      <c r="D65" s="17">
        <v>20133</v>
      </c>
      <c r="E65" s="17">
        <v>53</v>
      </c>
      <c r="F65" s="17">
        <v>80077</v>
      </c>
      <c r="G65" s="18">
        <v>7.1939999999999999E-3</v>
      </c>
      <c r="H65" s="17">
        <v>5.496E-3</v>
      </c>
      <c r="I65" s="17">
        <v>9.417E-3</v>
      </c>
      <c r="J65" s="17">
        <v>0</v>
      </c>
      <c r="K65" s="11">
        <v>92</v>
      </c>
      <c r="L65" s="11"/>
      <c r="M65" t="s">
        <v>33</v>
      </c>
      <c r="N65" t="s">
        <v>33</v>
      </c>
      <c r="O65" t="s">
        <v>33</v>
      </c>
      <c r="P65" t="s">
        <v>33</v>
      </c>
    </row>
    <row r="66" spans="1:17" x14ac:dyDescent="0.2">
      <c r="A66" s="11" t="s">
        <v>31</v>
      </c>
      <c r="B66" s="16" t="s">
        <v>32</v>
      </c>
      <c r="C66" s="7" t="s">
        <v>25</v>
      </c>
      <c r="D66" s="17">
        <v>20134</v>
      </c>
      <c r="E66" s="17">
        <v>46</v>
      </c>
      <c r="F66" s="17">
        <v>81058</v>
      </c>
      <c r="G66" s="18">
        <v>6.1679999999999999E-3</v>
      </c>
      <c r="H66" s="17">
        <v>4.62E-3</v>
      </c>
      <c r="I66" s="17">
        <v>8.2349999999999993E-3</v>
      </c>
      <c r="J66" s="17">
        <v>0</v>
      </c>
      <c r="K66" s="11">
        <v>92</v>
      </c>
      <c r="L66" s="11"/>
      <c r="M66" t="s">
        <v>33</v>
      </c>
      <c r="N66" t="s">
        <v>33</v>
      </c>
      <c r="O66" t="s">
        <v>33</v>
      </c>
      <c r="P66" t="s">
        <v>33</v>
      </c>
    </row>
    <row r="67" spans="1:17" x14ac:dyDescent="0.2">
      <c r="A67" s="11" t="s">
        <v>31</v>
      </c>
      <c r="B67" s="16" t="s">
        <v>32</v>
      </c>
      <c r="C67" s="7" t="s">
        <v>25</v>
      </c>
      <c r="D67" s="17">
        <v>20141</v>
      </c>
      <c r="E67" s="17">
        <v>17</v>
      </c>
      <c r="F67" s="17">
        <v>81244</v>
      </c>
      <c r="G67" s="18">
        <v>2.3249999999999998E-3</v>
      </c>
      <c r="H67" s="17">
        <v>1.4450000000000001E-3</v>
      </c>
      <c r="I67" s="17">
        <v>3.7399999999999998E-3</v>
      </c>
      <c r="J67" s="17">
        <v>0</v>
      </c>
      <c r="K67" s="11">
        <v>90</v>
      </c>
      <c r="L67" s="11"/>
      <c r="M67" t="s">
        <v>33</v>
      </c>
      <c r="N67" t="s">
        <v>33</v>
      </c>
      <c r="O67" t="s">
        <v>33</v>
      </c>
      <c r="P67" t="s">
        <v>33</v>
      </c>
    </row>
    <row r="68" spans="1:17" x14ac:dyDescent="0.2">
      <c r="A68" s="11" t="s">
        <v>31</v>
      </c>
      <c r="B68" s="16" t="s">
        <v>32</v>
      </c>
      <c r="C68" s="7" t="s">
        <v>25</v>
      </c>
      <c r="D68" s="17">
        <v>20142</v>
      </c>
      <c r="E68" s="17">
        <v>26</v>
      </c>
      <c r="F68" s="17">
        <v>81907</v>
      </c>
      <c r="G68" s="18">
        <v>3.4880000000000002E-3</v>
      </c>
      <c r="H68" s="17">
        <v>2.3749999999999999E-3</v>
      </c>
      <c r="I68" s="17">
        <v>5.1229999999999999E-3</v>
      </c>
      <c r="J68" s="17">
        <v>0</v>
      </c>
      <c r="K68" s="11">
        <v>91</v>
      </c>
      <c r="L68" s="11"/>
      <c r="M68" t="s">
        <v>33</v>
      </c>
      <c r="N68" t="s">
        <v>33</v>
      </c>
      <c r="O68" t="s">
        <v>33</v>
      </c>
      <c r="P68" t="s">
        <v>33</v>
      </c>
    </row>
    <row r="69" spans="1:17" x14ac:dyDescent="0.2">
      <c r="A69" s="11" t="s">
        <v>31</v>
      </c>
      <c r="B69" s="16" t="s">
        <v>32</v>
      </c>
      <c r="C69" s="7" t="s">
        <v>25</v>
      </c>
      <c r="D69" s="17">
        <v>20143</v>
      </c>
      <c r="E69" s="17">
        <v>64</v>
      </c>
      <c r="F69" s="17">
        <v>82251</v>
      </c>
      <c r="G69" s="18">
        <v>8.4580000000000002E-3</v>
      </c>
      <c r="H69" s="17">
        <v>6.62E-3</v>
      </c>
      <c r="I69" s="17">
        <v>1.0806E-2</v>
      </c>
      <c r="J69" s="17">
        <v>0</v>
      </c>
      <c r="K69" s="11">
        <v>92</v>
      </c>
      <c r="L69" s="11"/>
      <c r="M69" t="s">
        <v>33</v>
      </c>
      <c r="N69" t="s">
        <v>33</v>
      </c>
      <c r="O69" t="s">
        <v>33</v>
      </c>
      <c r="P69" t="s">
        <v>33</v>
      </c>
    </row>
    <row r="70" spans="1:17" x14ac:dyDescent="0.2">
      <c r="A70" s="11" t="s">
        <v>31</v>
      </c>
      <c r="B70" s="16" t="s">
        <v>32</v>
      </c>
      <c r="C70" s="7" t="s">
        <v>25</v>
      </c>
      <c r="D70" s="17">
        <v>20144</v>
      </c>
      <c r="E70" s="17">
        <v>32</v>
      </c>
      <c r="F70" s="17">
        <v>83256</v>
      </c>
      <c r="G70" s="18">
        <v>4.1780000000000003E-3</v>
      </c>
      <c r="H70" s="17">
        <v>2.954E-3</v>
      </c>
      <c r="I70" s="17">
        <v>5.9080000000000001E-3</v>
      </c>
      <c r="J70" s="17">
        <v>0</v>
      </c>
      <c r="K70" s="11">
        <v>92</v>
      </c>
      <c r="L70" s="11"/>
      <c r="M70" t="s">
        <v>33</v>
      </c>
      <c r="N70" t="s">
        <v>33</v>
      </c>
      <c r="O70" t="s">
        <v>33</v>
      </c>
      <c r="P70" t="s">
        <v>33</v>
      </c>
    </row>
    <row r="71" spans="1:17" x14ac:dyDescent="0.2">
      <c r="A71" s="11" t="s">
        <v>31</v>
      </c>
      <c r="B71" s="16" t="s">
        <v>32</v>
      </c>
      <c r="C71" s="7" t="s">
        <v>25</v>
      </c>
      <c r="D71" s="17">
        <v>20151</v>
      </c>
      <c r="E71" s="17">
        <v>39</v>
      </c>
      <c r="F71" s="17">
        <v>83521</v>
      </c>
      <c r="G71" s="18">
        <v>5.1879999999999999E-3</v>
      </c>
      <c r="H71" s="17">
        <v>3.7910000000000001E-3</v>
      </c>
      <c r="I71" s="17">
        <v>7.1009999999999997E-3</v>
      </c>
      <c r="J71" s="17">
        <v>0</v>
      </c>
      <c r="K71" s="11">
        <v>90</v>
      </c>
      <c r="L71" s="11"/>
      <c r="M71" t="s">
        <v>33</v>
      </c>
      <c r="N71" t="s">
        <v>33</v>
      </c>
      <c r="O71" t="s">
        <v>33</v>
      </c>
      <c r="P71" t="s">
        <v>33</v>
      </c>
    </row>
    <row r="72" spans="1:17" x14ac:dyDescent="0.2">
      <c r="A72" s="11" t="s">
        <v>31</v>
      </c>
      <c r="B72" s="16" t="s">
        <v>32</v>
      </c>
      <c r="C72" s="7" t="s">
        <v>25</v>
      </c>
      <c r="D72" s="17">
        <v>20152</v>
      </c>
      <c r="E72" s="17">
        <v>50</v>
      </c>
      <c r="F72" s="17">
        <v>84178</v>
      </c>
      <c r="G72" s="18">
        <v>6.5269999999999998E-3</v>
      </c>
      <c r="H72" s="17">
        <v>4.947E-3</v>
      </c>
      <c r="I72" s="17">
        <v>8.6119999999999999E-3</v>
      </c>
      <c r="J72" s="17">
        <v>0</v>
      </c>
      <c r="K72" s="11">
        <v>91</v>
      </c>
      <c r="L72" s="11"/>
      <c r="M72" t="s">
        <v>33</v>
      </c>
      <c r="N72" t="s">
        <v>33</v>
      </c>
      <c r="O72" t="s">
        <v>33</v>
      </c>
      <c r="P72" t="s">
        <v>33</v>
      </c>
    </row>
    <row r="73" spans="1:17" x14ac:dyDescent="0.2">
      <c r="A73" s="11" t="s">
        <v>31</v>
      </c>
      <c r="B73" s="16" t="s">
        <v>32</v>
      </c>
      <c r="C73" s="7" t="s">
        <v>25</v>
      </c>
      <c r="D73" s="17">
        <v>20153</v>
      </c>
      <c r="E73" s="17">
        <v>123</v>
      </c>
      <c r="F73" s="17">
        <v>84238</v>
      </c>
      <c r="G73" s="18">
        <v>1.5871E-2</v>
      </c>
      <c r="H73" s="17">
        <v>1.3299999999999999E-2</v>
      </c>
      <c r="I73" s="17">
        <v>1.8939000000000001E-2</v>
      </c>
      <c r="J73" s="17">
        <v>0</v>
      </c>
      <c r="K73" s="11">
        <v>92</v>
      </c>
      <c r="L73" s="11"/>
      <c r="M73" t="s">
        <v>33</v>
      </c>
      <c r="N73" t="s">
        <v>33</v>
      </c>
      <c r="O73" t="s">
        <v>33</v>
      </c>
      <c r="P73" t="s">
        <v>33</v>
      </c>
    </row>
    <row r="74" spans="1:17" x14ac:dyDescent="0.2">
      <c r="A74" s="11" t="s">
        <v>31</v>
      </c>
      <c r="B74" s="16" t="s">
        <v>32</v>
      </c>
      <c r="C74" s="7" t="s">
        <v>25</v>
      </c>
      <c r="D74" s="17">
        <v>20154</v>
      </c>
      <c r="E74" s="17">
        <v>107</v>
      </c>
      <c r="F74" s="17">
        <v>85119</v>
      </c>
      <c r="G74" s="18">
        <v>1.3664000000000001E-2</v>
      </c>
      <c r="H74" s="17">
        <v>1.1305000000000001E-2</v>
      </c>
      <c r="I74" s="17">
        <v>1.6514000000000001E-2</v>
      </c>
      <c r="J74" s="17">
        <v>0</v>
      </c>
      <c r="K74" s="11">
        <v>92</v>
      </c>
      <c r="L74" s="11"/>
      <c r="M74" t="s">
        <v>33</v>
      </c>
      <c r="N74" t="s">
        <v>33</v>
      </c>
      <c r="O74" t="s">
        <v>33</v>
      </c>
      <c r="P74" t="s">
        <v>33</v>
      </c>
    </row>
    <row r="75" spans="1:17" x14ac:dyDescent="0.2">
      <c r="A75" s="11" t="s">
        <v>31</v>
      </c>
      <c r="B75" s="16" t="s">
        <v>32</v>
      </c>
      <c r="C75" s="7" t="s">
        <v>25</v>
      </c>
      <c r="D75" s="17">
        <v>20161</v>
      </c>
      <c r="E75" s="17">
        <v>49</v>
      </c>
      <c r="F75" s="17">
        <v>85425</v>
      </c>
      <c r="G75" s="18">
        <v>6.3029999999999996E-3</v>
      </c>
      <c r="H75" s="17">
        <v>4.764E-3</v>
      </c>
      <c r="I75" s="17">
        <v>8.3400000000000002E-3</v>
      </c>
      <c r="J75" s="17">
        <v>0</v>
      </c>
      <c r="K75" s="11">
        <v>91</v>
      </c>
      <c r="L75" s="11"/>
      <c r="M75">
        <v>0.24490000000000001</v>
      </c>
      <c r="N75">
        <v>0.1784</v>
      </c>
      <c r="O75">
        <v>0.33610000000000001</v>
      </c>
      <c r="P75">
        <v>0</v>
      </c>
      <c r="Q75" s="8" t="s">
        <v>44</v>
      </c>
    </row>
    <row r="76" spans="1:17" x14ac:dyDescent="0.2">
      <c r="A76" s="11" t="s">
        <v>31</v>
      </c>
      <c r="B76" s="16" t="s">
        <v>32</v>
      </c>
      <c r="C76" s="7" t="s">
        <v>25</v>
      </c>
      <c r="D76" s="17">
        <v>20162</v>
      </c>
      <c r="E76" s="17">
        <v>34</v>
      </c>
      <c r="F76" s="17">
        <v>86075</v>
      </c>
      <c r="G76" s="18">
        <v>4.3410000000000002E-3</v>
      </c>
      <c r="H76" s="17">
        <v>3.1020000000000002E-3</v>
      </c>
      <c r="I76" s="17">
        <v>6.0749999999999997E-3</v>
      </c>
      <c r="J76" s="17">
        <v>0</v>
      </c>
      <c r="K76" s="11">
        <v>91</v>
      </c>
      <c r="L76" s="11"/>
      <c r="M76">
        <v>0.1943</v>
      </c>
      <c r="N76">
        <v>0.13400000000000001</v>
      </c>
      <c r="O76">
        <v>0.28160000000000002</v>
      </c>
      <c r="P76">
        <v>0</v>
      </c>
      <c r="Q76" s="8" t="s">
        <v>44</v>
      </c>
    </row>
    <row r="77" spans="1:17" x14ac:dyDescent="0.2">
      <c r="A77" s="11" t="s">
        <v>31</v>
      </c>
      <c r="B77" s="16" t="s">
        <v>32</v>
      </c>
      <c r="C77" s="7" t="s">
        <v>25</v>
      </c>
      <c r="D77" s="17">
        <v>20163</v>
      </c>
      <c r="E77" s="17">
        <v>67</v>
      </c>
      <c r="F77" s="17">
        <v>86156</v>
      </c>
      <c r="G77" s="18">
        <v>8.4530000000000004E-3</v>
      </c>
      <c r="H77" s="17">
        <v>6.6530000000000001E-3</v>
      </c>
      <c r="I77" s="17">
        <v>1.074E-2</v>
      </c>
      <c r="J77" s="17">
        <v>0</v>
      </c>
      <c r="K77" s="11">
        <v>92</v>
      </c>
      <c r="L77" s="11"/>
      <c r="M77">
        <v>0.24399999999999999</v>
      </c>
      <c r="N77">
        <v>0.1862</v>
      </c>
      <c r="O77">
        <v>0.31979999999999997</v>
      </c>
      <c r="P77">
        <v>0</v>
      </c>
      <c r="Q77" s="8" t="s">
        <v>44</v>
      </c>
    </row>
    <row r="78" spans="1:17" x14ac:dyDescent="0.2">
      <c r="A78" s="11" t="s">
        <v>31</v>
      </c>
      <c r="B78" s="16" t="s">
        <v>32</v>
      </c>
      <c r="C78" s="7" t="s">
        <v>25</v>
      </c>
      <c r="D78" s="17">
        <v>20164</v>
      </c>
      <c r="E78" s="17">
        <v>37</v>
      </c>
      <c r="F78" s="17">
        <v>86857</v>
      </c>
      <c r="G78" s="18">
        <v>4.6299999999999996E-3</v>
      </c>
      <c r="H78" s="17">
        <v>3.3549999999999999E-3</v>
      </c>
      <c r="I78" s="17">
        <v>6.391E-3</v>
      </c>
      <c r="J78" s="17">
        <v>0</v>
      </c>
      <c r="K78" s="11">
        <v>92</v>
      </c>
      <c r="L78" s="11"/>
      <c r="M78">
        <v>0.28599999999999998</v>
      </c>
      <c r="N78">
        <v>0.19739999999999999</v>
      </c>
      <c r="O78">
        <v>0.41420000000000001</v>
      </c>
      <c r="P78">
        <v>0</v>
      </c>
      <c r="Q78" s="8" t="s">
        <v>44</v>
      </c>
    </row>
    <row r="79" spans="1:17" x14ac:dyDescent="0.2">
      <c r="A79" s="11" t="s">
        <v>31</v>
      </c>
      <c r="B79" s="16" t="s">
        <v>32</v>
      </c>
      <c r="C79" s="7" t="s">
        <v>14</v>
      </c>
      <c r="D79" s="17">
        <v>20111</v>
      </c>
      <c r="E79" s="17">
        <v>208</v>
      </c>
      <c r="F79" s="17">
        <v>79738</v>
      </c>
      <c r="G79" s="18">
        <v>2.8983999999999999E-2</v>
      </c>
      <c r="H79" s="17">
        <v>2.5301000000000001E-2</v>
      </c>
      <c r="I79" s="17">
        <v>3.3203000000000003E-2</v>
      </c>
      <c r="J79" s="17">
        <v>0</v>
      </c>
      <c r="K79" s="11">
        <v>90</v>
      </c>
      <c r="L79" s="11"/>
      <c r="M79" t="s">
        <v>33</v>
      </c>
      <c r="N79" t="s">
        <v>33</v>
      </c>
      <c r="O79" t="s">
        <v>33</v>
      </c>
      <c r="P79" t="s">
        <v>33</v>
      </c>
    </row>
    <row r="80" spans="1:17" x14ac:dyDescent="0.2">
      <c r="A80" s="11" t="s">
        <v>31</v>
      </c>
      <c r="B80" s="16" t="s">
        <v>32</v>
      </c>
      <c r="C80" s="7" t="s">
        <v>14</v>
      </c>
      <c r="D80" s="17">
        <v>20112</v>
      </c>
      <c r="E80" s="17">
        <v>240</v>
      </c>
      <c r="F80" s="17">
        <v>79907</v>
      </c>
      <c r="G80" s="18">
        <v>3.3005E-2</v>
      </c>
      <c r="H80" s="17">
        <v>2.9083000000000001E-2</v>
      </c>
      <c r="I80" s="17">
        <v>3.7456999999999997E-2</v>
      </c>
      <c r="J80" s="17">
        <v>0</v>
      </c>
      <c r="K80" s="11">
        <v>91</v>
      </c>
      <c r="L80" s="11"/>
      <c r="M80" t="s">
        <v>33</v>
      </c>
      <c r="N80" t="s">
        <v>33</v>
      </c>
      <c r="O80" t="s">
        <v>33</v>
      </c>
      <c r="P80" t="s">
        <v>33</v>
      </c>
    </row>
    <row r="81" spans="1:16" x14ac:dyDescent="0.2">
      <c r="A81" s="11" t="s">
        <v>31</v>
      </c>
      <c r="B81" s="16" t="s">
        <v>32</v>
      </c>
      <c r="C81" s="7" t="s">
        <v>14</v>
      </c>
      <c r="D81" s="17">
        <v>20113</v>
      </c>
      <c r="E81" s="17">
        <v>261</v>
      </c>
      <c r="F81" s="17">
        <v>79601</v>
      </c>
      <c r="G81" s="18">
        <v>3.5639999999999998E-2</v>
      </c>
      <c r="H81" s="17">
        <v>3.1567999999999999E-2</v>
      </c>
      <c r="I81" s="17">
        <v>4.0237000000000002E-2</v>
      </c>
      <c r="J81" s="17">
        <v>0</v>
      </c>
      <c r="K81" s="11">
        <v>92</v>
      </c>
      <c r="L81" s="11"/>
      <c r="M81" t="s">
        <v>33</v>
      </c>
      <c r="N81" t="s">
        <v>33</v>
      </c>
      <c r="O81" t="s">
        <v>33</v>
      </c>
      <c r="P81" t="s">
        <v>33</v>
      </c>
    </row>
    <row r="82" spans="1:16" x14ac:dyDescent="0.2">
      <c r="A82" s="11" t="s">
        <v>31</v>
      </c>
      <c r="B82" s="16" t="s">
        <v>32</v>
      </c>
      <c r="C82" s="7" t="s">
        <v>14</v>
      </c>
      <c r="D82" s="17">
        <v>20114</v>
      </c>
      <c r="E82" s="17">
        <v>187</v>
      </c>
      <c r="F82" s="17">
        <v>79928</v>
      </c>
      <c r="G82" s="18">
        <v>2.5430000000000001E-2</v>
      </c>
      <c r="H82" s="17">
        <v>2.2034999999999999E-2</v>
      </c>
      <c r="I82" s="17">
        <v>2.9350000000000001E-2</v>
      </c>
      <c r="J82" s="17">
        <v>0</v>
      </c>
      <c r="K82" s="11">
        <v>92</v>
      </c>
      <c r="L82" s="11"/>
      <c r="M82" t="s">
        <v>33</v>
      </c>
      <c r="N82" t="s">
        <v>33</v>
      </c>
      <c r="O82" t="s">
        <v>33</v>
      </c>
      <c r="P82" t="s">
        <v>33</v>
      </c>
    </row>
    <row r="83" spans="1:16" x14ac:dyDescent="0.2">
      <c r="A83" s="11" t="s">
        <v>31</v>
      </c>
      <c r="B83" s="16" t="s">
        <v>32</v>
      </c>
      <c r="C83" s="7" t="s">
        <v>14</v>
      </c>
      <c r="D83" s="17">
        <v>20121</v>
      </c>
      <c r="E83" s="17">
        <v>154</v>
      </c>
      <c r="F83" s="17">
        <v>79595</v>
      </c>
      <c r="G83" s="18">
        <v>2.1260999999999999E-2</v>
      </c>
      <c r="H83" s="17">
        <v>1.8155000000000001E-2</v>
      </c>
      <c r="I83" s="17">
        <v>2.4899000000000001E-2</v>
      </c>
      <c r="J83" s="17">
        <v>0</v>
      </c>
      <c r="K83" s="11">
        <v>91</v>
      </c>
      <c r="L83" s="11"/>
      <c r="M83" t="s">
        <v>33</v>
      </c>
      <c r="N83" t="s">
        <v>33</v>
      </c>
      <c r="O83" t="s">
        <v>33</v>
      </c>
      <c r="P83" t="s">
        <v>33</v>
      </c>
    </row>
    <row r="84" spans="1:16" x14ac:dyDescent="0.2">
      <c r="A84" s="11" t="s">
        <v>31</v>
      </c>
      <c r="B84" s="16" t="s">
        <v>32</v>
      </c>
      <c r="C84" s="7" t="s">
        <v>14</v>
      </c>
      <c r="D84" s="17">
        <v>20122</v>
      </c>
      <c r="E84" s="17">
        <v>159</v>
      </c>
      <c r="F84" s="17">
        <v>79873</v>
      </c>
      <c r="G84" s="18">
        <v>2.1874999999999999E-2</v>
      </c>
      <c r="H84" s="17">
        <v>1.8726E-2</v>
      </c>
      <c r="I84" s="17">
        <v>2.5554E-2</v>
      </c>
      <c r="J84" s="17">
        <v>0</v>
      </c>
      <c r="K84" s="11">
        <v>91</v>
      </c>
      <c r="L84" s="11"/>
      <c r="M84" t="s">
        <v>33</v>
      </c>
      <c r="N84" t="s">
        <v>33</v>
      </c>
      <c r="O84" t="s">
        <v>33</v>
      </c>
      <c r="P84" t="s">
        <v>33</v>
      </c>
    </row>
    <row r="85" spans="1:16" x14ac:dyDescent="0.2">
      <c r="A85" s="11" t="s">
        <v>31</v>
      </c>
      <c r="B85" s="16" t="s">
        <v>32</v>
      </c>
      <c r="C85" s="7" t="s">
        <v>14</v>
      </c>
      <c r="D85" s="17">
        <v>20123</v>
      </c>
      <c r="E85" s="17">
        <v>192</v>
      </c>
      <c r="F85" s="17">
        <v>79408</v>
      </c>
      <c r="G85" s="18">
        <v>2.6280999999999999E-2</v>
      </c>
      <c r="H85" s="17">
        <v>2.2814999999999998E-2</v>
      </c>
      <c r="I85" s="17">
        <v>3.0275E-2</v>
      </c>
      <c r="J85" s="17">
        <v>0</v>
      </c>
      <c r="K85" s="11">
        <v>92</v>
      </c>
      <c r="L85" s="11"/>
      <c r="M85" t="s">
        <v>33</v>
      </c>
      <c r="N85" t="s">
        <v>33</v>
      </c>
      <c r="O85" t="s">
        <v>33</v>
      </c>
      <c r="P85" t="s">
        <v>33</v>
      </c>
    </row>
    <row r="86" spans="1:16" x14ac:dyDescent="0.2">
      <c r="A86" s="11" t="s">
        <v>31</v>
      </c>
      <c r="B86" s="16" t="s">
        <v>32</v>
      </c>
      <c r="C86" s="7" t="s">
        <v>14</v>
      </c>
      <c r="D86" s="17">
        <v>20124</v>
      </c>
      <c r="E86" s="17">
        <v>113</v>
      </c>
      <c r="F86" s="17">
        <v>79877</v>
      </c>
      <c r="G86" s="18">
        <v>1.5377E-2</v>
      </c>
      <c r="H86" s="17">
        <v>1.2788000000000001E-2</v>
      </c>
      <c r="I86" s="17">
        <v>1.8489999999999999E-2</v>
      </c>
      <c r="J86" s="17">
        <v>0</v>
      </c>
      <c r="K86" s="11">
        <v>92</v>
      </c>
      <c r="L86" s="11"/>
      <c r="M86" t="s">
        <v>33</v>
      </c>
      <c r="N86" t="s">
        <v>33</v>
      </c>
      <c r="O86" t="s">
        <v>33</v>
      </c>
      <c r="P86" t="s">
        <v>33</v>
      </c>
    </row>
    <row r="87" spans="1:16" x14ac:dyDescent="0.2">
      <c r="A87" s="11" t="s">
        <v>31</v>
      </c>
      <c r="B87" s="16" t="s">
        <v>32</v>
      </c>
      <c r="C87" s="7" t="s">
        <v>14</v>
      </c>
      <c r="D87" s="17">
        <v>20131</v>
      </c>
      <c r="E87" s="17">
        <v>106</v>
      </c>
      <c r="F87" s="17">
        <v>79683</v>
      </c>
      <c r="G87" s="18">
        <v>1.4781000000000001E-2</v>
      </c>
      <c r="H87" s="17">
        <v>1.2219000000000001E-2</v>
      </c>
      <c r="I87" s="17">
        <v>1.788E-2</v>
      </c>
      <c r="J87" s="17">
        <v>0</v>
      </c>
      <c r="K87" s="11">
        <v>90</v>
      </c>
      <c r="L87" s="11"/>
      <c r="M87" t="s">
        <v>33</v>
      </c>
      <c r="N87" t="s">
        <v>33</v>
      </c>
      <c r="O87" t="s">
        <v>33</v>
      </c>
      <c r="P87" t="s">
        <v>33</v>
      </c>
    </row>
    <row r="88" spans="1:16" x14ac:dyDescent="0.2">
      <c r="A88" s="11" t="s">
        <v>31</v>
      </c>
      <c r="B88" s="16" t="s">
        <v>32</v>
      </c>
      <c r="C88" s="7" t="s">
        <v>14</v>
      </c>
      <c r="D88" s="17">
        <v>20132</v>
      </c>
      <c r="E88" s="17">
        <v>131</v>
      </c>
      <c r="F88" s="17">
        <v>79794</v>
      </c>
      <c r="G88" s="18">
        <v>1.8041000000000001E-2</v>
      </c>
      <c r="H88" s="17">
        <v>1.5202E-2</v>
      </c>
      <c r="I88" s="17">
        <v>2.1410999999999999E-2</v>
      </c>
      <c r="J88" s="17">
        <v>0</v>
      </c>
      <c r="K88" s="11">
        <v>91</v>
      </c>
      <c r="L88" s="11"/>
      <c r="M88" t="s">
        <v>33</v>
      </c>
      <c r="N88" t="s">
        <v>33</v>
      </c>
      <c r="O88" t="s">
        <v>33</v>
      </c>
      <c r="P88" t="s">
        <v>33</v>
      </c>
    </row>
    <row r="89" spans="1:16" x14ac:dyDescent="0.2">
      <c r="A89" s="11" t="s">
        <v>31</v>
      </c>
      <c r="B89" s="16" t="s">
        <v>32</v>
      </c>
      <c r="C89" s="7" t="s">
        <v>14</v>
      </c>
      <c r="D89" s="17">
        <v>20133</v>
      </c>
      <c r="E89" s="17">
        <v>174</v>
      </c>
      <c r="F89" s="17">
        <v>79279</v>
      </c>
      <c r="G89" s="18">
        <v>2.3855999999999999E-2</v>
      </c>
      <c r="H89" s="17">
        <v>2.0562E-2</v>
      </c>
      <c r="I89" s="17">
        <v>2.7678000000000001E-2</v>
      </c>
      <c r="J89" s="17">
        <v>0</v>
      </c>
      <c r="K89" s="11">
        <v>92</v>
      </c>
      <c r="L89" s="11"/>
      <c r="M89" t="s">
        <v>33</v>
      </c>
      <c r="N89" t="s">
        <v>33</v>
      </c>
      <c r="O89" t="s">
        <v>33</v>
      </c>
      <c r="P89" t="s">
        <v>33</v>
      </c>
    </row>
    <row r="90" spans="1:16" x14ac:dyDescent="0.2">
      <c r="A90" s="11" t="s">
        <v>31</v>
      </c>
      <c r="B90" s="16" t="s">
        <v>32</v>
      </c>
      <c r="C90" s="7" t="s">
        <v>14</v>
      </c>
      <c r="D90" s="17">
        <v>20134</v>
      </c>
      <c r="E90" s="17">
        <v>118</v>
      </c>
      <c r="F90" s="17">
        <v>79735</v>
      </c>
      <c r="G90" s="18">
        <v>1.6086E-2</v>
      </c>
      <c r="H90" s="17">
        <v>1.3429999999999999E-2</v>
      </c>
      <c r="I90" s="17">
        <v>1.9266999999999999E-2</v>
      </c>
      <c r="J90" s="17">
        <v>0</v>
      </c>
      <c r="K90" s="11">
        <v>92</v>
      </c>
      <c r="L90" s="11"/>
      <c r="M90" t="s">
        <v>33</v>
      </c>
      <c r="N90" t="s">
        <v>33</v>
      </c>
      <c r="O90" t="s">
        <v>33</v>
      </c>
      <c r="P90" t="s">
        <v>33</v>
      </c>
    </row>
    <row r="91" spans="1:16" x14ac:dyDescent="0.2">
      <c r="A91" s="11" t="s">
        <v>31</v>
      </c>
      <c r="B91" s="16" t="s">
        <v>32</v>
      </c>
      <c r="C91" s="7" t="s">
        <v>14</v>
      </c>
      <c r="D91" s="17">
        <v>20141</v>
      </c>
      <c r="E91" s="17">
        <v>102</v>
      </c>
      <c r="F91" s="17">
        <v>79621</v>
      </c>
      <c r="G91" s="18">
        <v>1.4234E-2</v>
      </c>
      <c r="H91" s="17">
        <v>1.1723000000000001E-2</v>
      </c>
      <c r="I91" s="17">
        <v>1.7283E-2</v>
      </c>
      <c r="J91" s="17">
        <v>0</v>
      </c>
      <c r="K91" s="11">
        <v>90</v>
      </c>
      <c r="L91" s="11"/>
      <c r="M91" t="s">
        <v>33</v>
      </c>
      <c r="N91" t="s">
        <v>33</v>
      </c>
      <c r="O91" t="s">
        <v>33</v>
      </c>
      <c r="P91" t="s">
        <v>33</v>
      </c>
    </row>
    <row r="92" spans="1:16" x14ac:dyDescent="0.2">
      <c r="A92" s="11" t="s">
        <v>31</v>
      </c>
      <c r="B92" s="16" t="s">
        <v>32</v>
      </c>
      <c r="C92" s="7" t="s">
        <v>14</v>
      </c>
      <c r="D92" s="17">
        <v>20142</v>
      </c>
      <c r="E92" s="17">
        <v>104</v>
      </c>
      <c r="F92" s="17">
        <v>79875</v>
      </c>
      <c r="G92" s="18">
        <v>1.4308E-2</v>
      </c>
      <c r="H92" s="17">
        <v>1.1806000000000001E-2</v>
      </c>
      <c r="I92" s="17">
        <v>1.7340000000000001E-2</v>
      </c>
      <c r="J92" s="17">
        <v>0</v>
      </c>
      <c r="K92" s="11">
        <v>91</v>
      </c>
      <c r="L92" s="11"/>
      <c r="M92" t="s">
        <v>33</v>
      </c>
      <c r="N92" t="s">
        <v>33</v>
      </c>
      <c r="O92" t="s">
        <v>33</v>
      </c>
      <c r="P92" t="s">
        <v>33</v>
      </c>
    </row>
    <row r="93" spans="1:16" x14ac:dyDescent="0.2">
      <c r="A93" s="11" t="s">
        <v>31</v>
      </c>
      <c r="B93" s="16" t="s">
        <v>32</v>
      </c>
      <c r="C93" s="7" t="s">
        <v>14</v>
      </c>
      <c r="D93" s="17">
        <v>20143</v>
      </c>
      <c r="E93" s="17">
        <v>107</v>
      </c>
      <c r="F93" s="17">
        <v>79520</v>
      </c>
      <c r="G93" s="18">
        <v>1.4626E-2</v>
      </c>
      <c r="H93" s="17">
        <v>1.2101000000000001E-2</v>
      </c>
      <c r="I93" s="17">
        <v>1.7676999999999998E-2</v>
      </c>
      <c r="J93" s="17">
        <v>0</v>
      </c>
      <c r="K93" s="11">
        <v>92</v>
      </c>
      <c r="L93" s="11"/>
      <c r="M93" t="s">
        <v>33</v>
      </c>
      <c r="N93" t="s">
        <v>33</v>
      </c>
      <c r="O93" t="s">
        <v>33</v>
      </c>
      <c r="P93" t="s">
        <v>33</v>
      </c>
    </row>
    <row r="94" spans="1:16" x14ac:dyDescent="0.2">
      <c r="A94" s="11" t="s">
        <v>31</v>
      </c>
      <c r="B94" s="16" t="s">
        <v>32</v>
      </c>
      <c r="C94" s="7" t="s">
        <v>14</v>
      </c>
      <c r="D94" s="17">
        <v>20144</v>
      </c>
      <c r="E94" s="17">
        <v>102</v>
      </c>
      <c r="F94" s="17">
        <v>80080</v>
      </c>
      <c r="G94" s="18">
        <v>1.3845E-2</v>
      </c>
      <c r="H94" s="17">
        <v>1.1403E-2</v>
      </c>
      <c r="I94" s="17">
        <v>1.6809999999999999E-2</v>
      </c>
      <c r="J94" s="17">
        <v>0</v>
      </c>
      <c r="K94" s="11">
        <v>92</v>
      </c>
      <c r="L94" s="11"/>
      <c r="M94" t="s">
        <v>33</v>
      </c>
      <c r="N94" t="s">
        <v>33</v>
      </c>
      <c r="O94" t="s">
        <v>33</v>
      </c>
      <c r="P94" t="s">
        <v>33</v>
      </c>
    </row>
    <row r="95" spans="1:16" x14ac:dyDescent="0.2">
      <c r="A95" s="11" t="s">
        <v>31</v>
      </c>
      <c r="B95" s="16" t="s">
        <v>32</v>
      </c>
      <c r="C95" s="7" t="s">
        <v>14</v>
      </c>
      <c r="D95" s="17">
        <v>20151</v>
      </c>
      <c r="E95" s="17">
        <v>82</v>
      </c>
      <c r="F95" s="17">
        <v>79762</v>
      </c>
      <c r="G95" s="18">
        <v>1.1423000000000001E-2</v>
      </c>
      <c r="H95" s="17">
        <v>9.1999999999999998E-3</v>
      </c>
      <c r="I95" s="17">
        <v>1.4182999999999999E-2</v>
      </c>
      <c r="J95" s="17">
        <v>0</v>
      </c>
      <c r="K95" s="11">
        <v>90</v>
      </c>
      <c r="L95" s="11"/>
      <c r="M95" t="s">
        <v>33</v>
      </c>
      <c r="N95" t="s">
        <v>33</v>
      </c>
      <c r="O95" t="s">
        <v>33</v>
      </c>
      <c r="P95" t="s">
        <v>33</v>
      </c>
    </row>
    <row r="96" spans="1:16" x14ac:dyDescent="0.2">
      <c r="A96" s="11" t="s">
        <v>31</v>
      </c>
      <c r="B96" s="16" t="s">
        <v>32</v>
      </c>
      <c r="C96" s="7" t="s">
        <v>14</v>
      </c>
      <c r="D96" s="17">
        <v>20152</v>
      </c>
      <c r="E96" s="17">
        <v>77</v>
      </c>
      <c r="F96" s="17">
        <v>79764</v>
      </c>
      <c r="G96" s="18">
        <v>1.0607999999999999E-2</v>
      </c>
      <c r="H96" s="17">
        <v>8.4849999999999995E-3</v>
      </c>
      <c r="I96" s="17">
        <v>1.3263E-2</v>
      </c>
      <c r="J96" s="17">
        <v>0</v>
      </c>
      <c r="K96" s="11">
        <v>91</v>
      </c>
      <c r="L96" s="11"/>
      <c r="M96" t="s">
        <v>33</v>
      </c>
      <c r="N96" t="s">
        <v>33</v>
      </c>
      <c r="O96" t="s">
        <v>33</v>
      </c>
      <c r="P96" t="s">
        <v>33</v>
      </c>
    </row>
    <row r="97" spans="1:17" x14ac:dyDescent="0.2">
      <c r="A97" s="11" t="s">
        <v>31</v>
      </c>
      <c r="B97" s="16" t="s">
        <v>32</v>
      </c>
      <c r="C97" s="7" t="s">
        <v>14</v>
      </c>
      <c r="D97" s="17">
        <v>20153</v>
      </c>
      <c r="E97" s="17">
        <v>115</v>
      </c>
      <c r="F97" s="17">
        <v>79394</v>
      </c>
      <c r="G97" s="18">
        <v>1.5744000000000001E-2</v>
      </c>
      <c r="H97" s="17">
        <v>1.3114000000000001E-2</v>
      </c>
      <c r="I97" s="17">
        <v>1.8901999999999999E-2</v>
      </c>
      <c r="J97" s="17">
        <v>0</v>
      </c>
      <c r="K97" s="11">
        <v>92</v>
      </c>
      <c r="L97" s="11"/>
      <c r="M97" t="s">
        <v>33</v>
      </c>
      <c r="N97" t="s">
        <v>33</v>
      </c>
      <c r="O97" t="s">
        <v>33</v>
      </c>
      <c r="P97" t="s">
        <v>33</v>
      </c>
    </row>
    <row r="98" spans="1:17" x14ac:dyDescent="0.2">
      <c r="A98" s="11" t="s">
        <v>31</v>
      </c>
      <c r="B98" s="16" t="s">
        <v>32</v>
      </c>
      <c r="C98" s="7" t="s">
        <v>14</v>
      </c>
      <c r="D98" s="17">
        <v>20154</v>
      </c>
      <c r="E98" s="17">
        <v>73</v>
      </c>
      <c r="F98" s="17">
        <v>79884</v>
      </c>
      <c r="G98" s="18">
        <v>9.9330000000000009E-3</v>
      </c>
      <c r="H98" s="17">
        <v>7.8969999999999995E-3</v>
      </c>
      <c r="I98" s="17">
        <v>1.2494E-2</v>
      </c>
      <c r="J98" s="17">
        <v>0</v>
      </c>
      <c r="K98" s="11">
        <v>92</v>
      </c>
      <c r="L98" s="11"/>
      <c r="M98" t="s">
        <v>33</v>
      </c>
      <c r="N98" t="s">
        <v>33</v>
      </c>
      <c r="O98" t="s">
        <v>33</v>
      </c>
      <c r="P98" t="s">
        <v>33</v>
      </c>
    </row>
    <row r="99" spans="1:17" x14ac:dyDescent="0.2">
      <c r="A99" s="11" t="s">
        <v>31</v>
      </c>
      <c r="B99" s="16" t="s">
        <v>32</v>
      </c>
      <c r="C99" s="7" t="s">
        <v>14</v>
      </c>
      <c r="D99" s="17">
        <v>20161</v>
      </c>
      <c r="E99" s="17">
        <v>68</v>
      </c>
      <c r="F99" s="17">
        <v>80054</v>
      </c>
      <c r="G99" s="18">
        <v>9.3340000000000003E-3</v>
      </c>
      <c r="H99" s="17">
        <v>7.3600000000000002E-3</v>
      </c>
      <c r="I99" s="17">
        <v>1.1839000000000001E-2</v>
      </c>
      <c r="J99" s="17">
        <v>0</v>
      </c>
      <c r="K99" s="11">
        <v>91</v>
      </c>
      <c r="L99" s="11"/>
      <c r="M99">
        <v>0.3221</v>
      </c>
      <c r="N99">
        <v>0.24490000000000001</v>
      </c>
      <c r="O99">
        <v>0.42349999999999999</v>
      </c>
      <c r="P99">
        <v>0</v>
      </c>
      <c r="Q99" s="8" t="s">
        <v>44</v>
      </c>
    </row>
    <row r="100" spans="1:17" x14ac:dyDescent="0.2">
      <c r="A100" s="11" t="s">
        <v>31</v>
      </c>
      <c r="B100" s="16" t="s">
        <v>32</v>
      </c>
      <c r="C100" s="7" t="s">
        <v>14</v>
      </c>
      <c r="D100" s="17">
        <v>20162</v>
      </c>
      <c r="E100" s="17">
        <v>97</v>
      </c>
      <c r="F100" s="17">
        <v>80238</v>
      </c>
      <c r="G100" s="18">
        <v>1.3285E-2</v>
      </c>
      <c r="H100" s="17">
        <v>1.0887000000000001E-2</v>
      </c>
      <c r="I100" s="17">
        <v>1.6209999999999999E-2</v>
      </c>
      <c r="J100" s="17">
        <v>0</v>
      </c>
      <c r="K100" s="11">
        <v>91</v>
      </c>
      <c r="L100" s="11"/>
      <c r="M100">
        <v>0.40250000000000002</v>
      </c>
      <c r="N100">
        <v>0.31790000000000002</v>
      </c>
      <c r="O100">
        <v>0.50949999999999995</v>
      </c>
      <c r="P100">
        <v>0</v>
      </c>
      <c r="Q100" s="8" t="s">
        <v>44</v>
      </c>
    </row>
    <row r="101" spans="1:17" x14ac:dyDescent="0.2">
      <c r="A101" s="11" t="s">
        <v>31</v>
      </c>
      <c r="B101" s="16" t="s">
        <v>32</v>
      </c>
      <c r="C101" s="7" t="s">
        <v>14</v>
      </c>
      <c r="D101" s="17">
        <v>20163</v>
      </c>
      <c r="E101" s="17">
        <v>87</v>
      </c>
      <c r="F101" s="17">
        <v>80059</v>
      </c>
      <c r="G101" s="18">
        <v>1.1812E-2</v>
      </c>
      <c r="H101" s="17">
        <v>9.5729999999999999E-3</v>
      </c>
      <c r="I101" s="17">
        <v>1.4574E-2</v>
      </c>
      <c r="J101" s="17">
        <v>0</v>
      </c>
      <c r="K101" s="11">
        <v>92</v>
      </c>
      <c r="L101" s="11"/>
      <c r="M101">
        <v>0.33139999999999997</v>
      </c>
      <c r="N101">
        <v>0.26</v>
      </c>
      <c r="O101">
        <v>0.4224</v>
      </c>
      <c r="P101">
        <v>0</v>
      </c>
      <c r="Q101" s="8" t="s">
        <v>44</v>
      </c>
    </row>
    <row r="102" spans="1:17" x14ac:dyDescent="0.2">
      <c r="A102" s="11" t="s">
        <v>31</v>
      </c>
      <c r="B102" s="16" t="s">
        <v>32</v>
      </c>
      <c r="C102" s="7" t="s">
        <v>14</v>
      </c>
      <c r="D102" s="17">
        <v>20164</v>
      </c>
      <c r="E102" s="17">
        <v>63</v>
      </c>
      <c r="F102" s="17">
        <v>81005</v>
      </c>
      <c r="G102" s="18">
        <v>8.4539999999999997E-3</v>
      </c>
      <c r="H102" s="17">
        <v>6.6039999999999996E-3</v>
      </c>
      <c r="I102" s="17">
        <v>1.0821000000000001E-2</v>
      </c>
      <c r="J102" s="17">
        <v>0</v>
      </c>
      <c r="K102" s="11">
        <v>92</v>
      </c>
      <c r="L102" s="11"/>
      <c r="M102">
        <v>0.33239999999999997</v>
      </c>
      <c r="N102">
        <v>0.24990000000000001</v>
      </c>
      <c r="O102">
        <v>0.44230000000000003</v>
      </c>
      <c r="P102">
        <v>0</v>
      </c>
      <c r="Q102" s="8" t="s">
        <v>44</v>
      </c>
    </row>
    <row r="103" spans="1:17" x14ac:dyDescent="0.2">
      <c r="A103" s="11" t="s">
        <v>31</v>
      </c>
      <c r="B103" s="16" t="s">
        <v>32</v>
      </c>
      <c r="C103" s="7" t="s">
        <v>15</v>
      </c>
      <c r="D103" s="17">
        <v>20111</v>
      </c>
      <c r="E103" s="17">
        <v>3039</v>
      </c>
      <c r="F103" s="17">
        <v>839597</v>
      </c>
      <c r="G103" s="18">
        <v>4.0217999999999997E-2</v>
      </c>
      <c r="H103" s="17">
        <v>3.8813E-2</v>
      </c>
      <c r="I103" s="17">
        <v>4.1673000000000002E-2</v>
      </c>
      <c r="J103" s="17">
        <v>0</v>
      </c>
      <c r="K103" s="11">
        <v>90</v>
      </c>
      <c r="L103" s="11"/>
      <c r="M103" t="s">
        <v>33</v>
      </c>
      <c r="N103" t="s">
        <v>33</v>
      </c>
      <c r="O103" t="s">
        <v>33</v>
      </c>
      <c r="P103" t="s">
        <v>33</v>
      </c>
    </row>
    <row r="104" spans="1:17" x14ac:dyDescent="0.2">
      <c r="A104" s="11" t="s">
        <v>31</v>
      </c>
      <c r="B104" s="16" t="s">
        <v>32</v>
      </c>
      <c r="C104" s="7" t="s">
        <v>15</v>
      </c>
      <c r="D104" s="17">
        <v>20112</v>
      </c>
      <c r="E104" s="17">
        <v>3503</v>
      </c>
      <c r="F104" s="17">
        <v>845319</v>
      </c>
      <c r="G104" s="18">
        <v>4.5538000000000002E-2</v>
      </c>
      <c r="H104" s="17">
        <v>4.4054999999999997E-2</v>
      </c>
      <c r="I104" s="17">
        <v>4.7072000000000003E-2</v>
      </c>
      <c r="J104" s="17">
        <v>0</v>
      </c>
      <c r="K104" s="11">
        <v>91</v>
      </c>
      <c r="L104" s="11"/>
      <c r="M104" t="s">
        <v>33</v>
      </c>
      <c r="N104" t="s">
        <v>33</v>
      </c>
      <c r="O104" t="s">
        <v>33</v>
      </c>
      <c r="P104" t="s">
        <v>33</v>
      </c>
    </row>
    <row r="105" spans="1:17" x14ac:dyDescent="0.2">
      <c r="A105" s="11" t="s">
        <v>31</v>
      </c>
      <c r="B105" s="16" t="s">
        <v>32</v>
      </c>
      <c r="C105" s="7" t="s">
        <v>15</v>
      </c>
      <c r="D105" s="17">
        <v>20113</v>
      </c>
      <c r="E105" s="17">
        <v>3730</v>
      </c>
      <c r="F105" s="17">
        <v>844255</v>
      </c>
      <c r="G105" s="18">
        <v>4.8023000000000003E-2</v>
      </c>
      <c r="H105" s="17">
        <v>4.6505999999999999E-2</v>
      </c>
      <c r="I105" s="17">
        <v>4.9589000000000001E-2</v>
      </c>
      <c r="J105" s="17">
        <v>0</v>
      </c>
      <c r="K105" s="11">
        <v>92</v>
      </c>
      <c r="L105" s="11"/>
      <c r="M105" t="s">
        <v>33</v>
      </c>
      <c r="N105" t="s">
        <v>33</v>
      </c>
      <c r="O105" t="s">
        <v>33</v>
      </c>
      <c r="P105" t="s">
        <v>33</v>
      </c>
    </row>
    <row r="106" spans="1:17" x14ac:dyDescent="0.2">
      <c r="A106" s="11" t="s">
        <v>31</v>
      </c>
      <c r="B106" s="16" t="s">
        <v>32</v>
      </c>
      <c r="C106" s="7" t="s">
        <v>15</v>
      </c>
      <c r="D106" s="17">
        <v>20114</v>
      </c>
      <c r="E106" s="17">
        <v>3101</v>
      </c>
      <c r="F106" s="17">
        <v>851753</v>
      </c>
      <c r="G106" s="18">
        <v>3.9572999999999997E-2</v>
      </c>
      <c r="H106" s="17">
        <v>3.8205000000000003E-2</v>
      </c>
      <c r="I106" s="17">
        <v>4.0991E-2</v>
      </c>
      <c r="J106" s="17">
        <v>0</v>
      </c>
      <c r="K106" s="11">
        <v>92</v>
      </c>
      <c r="L106" s="11"/>
      <c r="M106" t="s">
        <v>33</v>
      </c>
      <c r="N106" t="s">
        <v>33</v>
      </c>
      <c r="O106" t="s">
        <v>33</v>
      </c>
      <c r="P106" t="s">
        <v>33</v>
      </c>
    </row>
    <row r="107" spans="1:17" x14ac:dyDescent="0.2">
      <c r="A107" s="11" t="s">
        <v>31</v>
      </c>
      <c r="B107" s="16" t="s">
        <v>32</v>
      </c>
      <c r="C107" s="7" t="s">
        <v>15</v>
      </c>
      <c r="D107" s="17">
        <v>20121</v>
      </c>
      <c r="E107" s="17">
        <v>2758</v>
      </c>
      <c r="F107" s="17">
        <v>852313</v>
      </c>
      <c r="G107" s="18">
        <v>3.5559E-2</v>
      </c>
      <c r="H107" s="17">
        <v>3.4257000000000003E-2</v>
      </c>
      <c r="I107" s="17">
        <v>3.6912E-2</v>
      </c>
      <c r="J107" s="17">
        <v>0</v>
      </c>
      <c r="K107" s="11">
        <v>91</v>
      </c>
      <c r="L107" s="11"/>
      <c r="M107" t="s">
        <v>33</v>
      </c>
      <c r="N107" t="s">
        <v>33</v>
      </c>
      <c r="O107" t="s">
        <v>33</v>
      </c>
      <c r="P107" t="s">
        <v>33</v>
      </c>
    </row>
    <row r="108" spans="1:17" x14ac:dyDescent="0.2">
      <c r="A108" s="11" t="s">
        <v>31</v>
      </c>
      <c r="B108" s="16" t="s">
        <v>32</v>
      </c>
      <c r="C108" s="7" t="s">
        <v>15</v>
      </c>
      <c r="D108" s="17">
        <v>20122</v>
      </c>
      <c r="E108" s="17">
        <v>3037</v>
      </c>
      <c r="F108" s="17">
        <v>860308</v>
      </c>
      <c r="G108" s="18">
        <v>3.8793000000000001E-2</v>
      </c>
      <c r="H108" s="17">
        <v>3.7436999999999998E-2</v>
      </c>
      <c r="I108" s="17">
        <v>4.0196999999999997E-2</v>
      </c>
      <c r="J108" s="17">
        <v>0</v>
      </c>
      <c r="K108" s="11">
        <v>91</v>
      </c>
      <c r="L108" s="11"/>
      <c r="M108" t="s">
        <v>33</v>
      </c>
      <c r="N108" t="s">
        <v>33</v>
      </c>
      <c r="O108" t="s">
        <v>33</v>
      </c>
      <c r="P108" t="s">
        <v>33</v>
      </c>
    </row>
    <row r="109" spans="1:17" x14ac:dyDescent="0.2">
      <c r="A109" s="11" t="s">
        <v>31</v>
      </c>
      <c r="B109" s="16" t="s">
        <v>32</v>
      </c>
      <c r="C109" s="7" t="s">
        <v>15</v>
      </c>
      <c r="D109" s="17">
        <v>20123</v>
      </c>
      <c r="E109" s="17">
        <v>3068</v>
      </c>
      <c r="F109" s="17">
        <v>857666</v>
      </c>
      <c r="G109" s="18">
        <v>3.8882E-2</v>
      </c>
      <c r="H109" s="17">
        <v>3.7530000000000001E-2</v>
      </c>
      <c r="I109" s="17">
        <v>4.0282999999999999E-2</v>
      </c>
      <c r="J109" s="17">
        <v>0</v>
      </c>
      <c r="K109" s="11">
        <v>92</v>
      </c>
      <c r="L109" s="11"/>
      <c r="M109" t="s">
        <v>33</v>
      </c>
      <c r="N109" t="s">
        <v>33</v>
      </c>
      <c r="O109" t="s">
        <v>33</v>
      </c>
      <c r="P109" t="s">
        <v>33</v>
      </c>
    </row>
    <row r="110" spans="1:17" x14ac:dyDescent="0.2">
      <c r="A110" s="11" t="s">
        <v>31</v>
      </c>
      <c r="B110" s="16" t="s">
        <v>32</v>
      </c>
      <c r="C110" s="7" t="s">
        <v>15</v>
      </c>
      <c r="D110" s="17">
        <v>20124</v>
      </c>
      <c r="E110" s="17">
        <v>2351</v>
      </c>
      <c r="F110" s="17">
        <v>866217</v>
      </c>
      <c r="G110" s="18">
        <v>2.9500999999999999E-2</v>
      </c>
      <c r="H110" s="17">
        <v>2.8332E-2</v>
      </c>
      <c r="I110" s="17">
        <v>3.0717999999999999E-2</v>
      </c>
      <c r="J110" s="17">
        <v>0</v>
      </c>
      <c r="K110" s="11">
        <v>92</v>
      </c>
      <c r="L110" s="11"/>
      <c r="M110" t="s">
        <v>33</v>
      </c>
      <c r="N110" t="s">
        <v>33</v>
      </c>
      <c r="O110" t="s">
        <v>33</v>
      </c>
      <c r="P110" t="s">
        <v>33</v>
      </c>
    </row>
    <row r="111" spans="1:17" x14ac:dyDescent="0.2">
      <c r="A111" s="11" t="s">
        <v>31</v>
      </c>
      <c r="B111" s="16" t="s">
        <v>32</v>
      </c>
      <c r="C111" s="7" t="s">
        <v>15</v>
      </c>
      <c r="D111" s="17">
        <v>20131</v>
      </c>
      <c r="E111" s="17">
        <v>2042</v>
      </c>
      <c r="F111" s="17">
        <v>866868</v>
      </c>
      <c r="G111" s="18">
        <v>2.6172999999999998E-2</v>
      </c>
      <c r="H111" s="17">
        <v>2.5062000000000001E-2</v>
      </c>
      <c r="I111" s="17">
        <v>2.7334000000000001E-2</v>
      </c>
      <c r="J111" s="17">
        <v>0</v>
      </c>
      <c r="K111" s="11">
        <v>90</v>
      </c>
      <c r="L111" s="11"/>
      <c r="M111" t="s">
        <v>33</v>
      </c>
      <c r="N111" t="s">
        <v>33</v>
      </c>
      <c r="O111" t="s">
        <v>33</v>
      </c>
      <c r="P111" t="s">
        <v>33</v>
      </c>
    </row>
    <row r="112" spans="1:17" x14ac:dyDescent="0.2">
      <c r="A112" s="11" t="s">
        <v>31</v>
      </c>
      <c r="B112" s="16" t="s">
        <v>32</v>
      </c>
      <c r="C112" s="7" t="s">
        <v>15</v>
      </c>
      <c r="D112" s="17">
        <v>20132</v>
      </c>
      <c r="E112" s="17">
        <v>2376</v>
      </c>
      <c r="F112" s="17">
        <v>873040</v>
      </c>
      <c r="G112" s="18">
        <v>2.9907E-2</v>
      </c>
      <c r="H112" s="17">
        <v>2.8728E-2</v>
      </c>
      <c r="I112" s="17">
        <v>3.1133999999999998E-2</v>
      </c>
      <c r="J112" s="17">
        <v>0</v>
      </c>
      <c r="K112" s="11">
        <v>91</v>
      </c>
      <c r="L112" s="11"/>
      <c r="M112" t="s">
        <v>33</v>
      </c>
      <c r="N112" t="s">
        <v>33</v>
      </c>
      <c r="O112" t="s">
        <v>33</v>
      </c>
      <c r="P112" t="s">
        <v>33</v>
      </c>
    </row>
    <row r="113" spans="1:17" x14ac:dyDescent="0.2">
      <c r="A113" s="11" t="s">
        <v>31</v>
      </c>
      <c r="B113" s="16" t="s">
        <v>32</v>
      </c>
      <c r="C113" s="7" t="s">
        <v>15</v>
      </c>
      <c r="D113" s="17">
        <v>20133</v>
      </c>
      <c r="E113" s="17">
        <v>2476</v>
      </c>
      <c r="F113" s="17">
        <v>869715</v>
      </c>
      <c r="G113" s="18">
        <v>3.0945E-2</v>
      </c>
      <c r="H113" s="17">
        <v>2.9749000000000001E-2</v>
      </c>
      <c r="I113" s="17">
        <v>3.2188000000000001E-2</v>
      </c>
      <c r="J113" s="17">
        <v>0</v>
      </c>
      <c r="K113" s="11">
        <v>92</v>
      </c>
      <c r="L113" s="11"/>
      <c r="M113" t="s">
        <v>33</v>
      </c>
      <c r="N113" t="s">
        <v>33</v>
      </c>
      <c r="O113" t="s">
        <v>33</v>
      </c>
      <c r="P113" t="s">
        <v>33</v>
      </c>
    </row>
    <row r="114" spans="1:17" x14ac:dyDescent="0.2">
      <c r="A114" s="11" t="s">
        <v>31</v>
      </c>
      <c r="B114" s="16" t="s">
        <v>32</v>
      </c>
      <c r="C114" s="7" t="s">
        <v>15</v>
      </c>
      <c r="D114" s="17">
        <v>20134</v>
      </c>
      <c r="E114" s="17">
        <v>1965</v>
      </c>
      <c r="F114" s="17">
        <v>877307</v>
      </c>
      <c r="G114" s="18">
        <v>2.4346E-2</v>
      </c>
      <c r="H114" s="17">
        <v>2.3293000000000001E-2</v>
      </c>
      <c r="I114" s="17">
        <v>2.5446E-2</v>
      </c>
      <c r="J114" s="17">
        <v>0</v>
      </c>
      <c r="K114" s="11">
        <v>92</v>
      </c>
      <c r="L114" s="11"/>
      <c r="M114" t="s">
        <v>33</v>
      </c>
      <c r="N114" t="s">
        <v>33</v>
      </c>
      <c r="O114" t="s">
        <v>33</v>
      </c>
      <c r="P114" t="s">
        <v>33</v>
      </c>
    </row>
    <row r="115" spans="1:17" x14ac:dyDescent="0.2">
      <c r="A115" s="11" t="s">
        <v>31</v>
      </c>
      <c r="B115" s="16" t="s">
        <v>32</v>
      </c>
      <c r="C115" s="7" t="s">
        <v>15</v>
      </c>
      <c r="D115" s="17">
        <v>20141</v>
      </c>
      <c r="E115" s="17">
        <v>1804</v>
      </c>
      <c r="F115" s="17">
        <v>876042</v>
      </c>
      <c r="G115" s="18">
        <v>2.2880999999999999E-2</v>
      </c>
      <c r="H115" s="17">
        <v>2.1849E-2</v>
      </c>
      <c r="I115" s="17">
        <v>2.3961E-2</v>
      </c>
      <c r="J115" s="17">
        <v>0</v>
      </c>
      <c r="K115" s="11">
        <v>90</v>
      </c>
      <c r="L115" s="11"/>
      <c r="M115" t="s">
        <v>33</v>
      </c>
      <c r="N115" t="s">
        <v>33</v>
      </c>
      <c r="O115" t="s">
        <v>33</v>
      </c>
      <c r="P115" t="s">
        <v>33</v>
      </c>
    </row>
    <row r="116" spans="1:17" x14ac:dyDescent="0.2">
      <c r="A116" s="11" t="s">
        <v>31</v>
      </c>
      <c r="B116" s="16" t="s">
        <v>32</v>
      </c>
      <c r="C116" s="7" t="s">
        <v>15</v>
      </c>
      <c r="D116" s="17">
        <v>20142</v>
      </c>
      <c r="E116" s="17">
        <v>1924</v>
      </c>
      <c r="F116" s="17">
        <v>881507</v>
      </c>
      <c r="G116" s="18">
        <v>2.3984999999999999E-2</v>
      </c>
      <c r="H116" s="17">
        <v>2.2936999999999999E-2</v>
      </c>
      <c r="I116" s="17">
        <v>2.5080999999999999E-2</v>
      </c>
      <c r="J116" s="17">
        <v>0</v>
      </c>
      <c r="K116" s="11">
        <v>91</v>
      </c>
      <c r="L116" s="11"/>
      <c r="M116" t="s">
        <v>33</v>
      </c>
      <c r="N116" t="s">
        <v>33</v>
      </c>
      <c r="O116" t="s">
        <v>33</v>
      </c>
      <c r="P116" t="s">
        <v>33</v>
      </c>
    </row>
    <row r="117" spans="1:17" x14ac:dyDescent="0.2">
      <c r="A117" s="11" t="s">
        <v>31</v>
      </c>
      <c r="B117" s="16" t="s">
        <v>32</v>
      </c>
      <c r="C117" s="7" t="s">
        <v>15</v>
      </c>
      <c r="D117" s="17">
        <v>20143</v>
      </c>
      <c r="E117" s="17">
        <v>2024</v>
      </c>
      <c r="F117" s="17">
        <v>879561</v>
      </c>
      <c r="G117" s="18">
        <v>2.5012E-2</v>
      </c>
      <c r="H117" s="17">
        <v>2.3945999999999999E-2</v>
      </c>
      <c r="I117" s="17">
        <v>2.6126E-2</v>
      </c>
      <c r="J117" s="17">
        <v>0</v>
      </c>
      <c r="K117" s="11">
        <v>92</v>
      </c>
      <c r="L117" s="11"/>
      <c r="M117" t="s">
        <v>33</v>
      </c>
      <c r="N117" t="s">
        <v>33</v>
      </c>
      <c r="O117" t="s">
        <v>33</v>
      </c>
      <c r="P117" t="s">
        <v>33</v>
      </c>
    </row>
    <row r="118" spans="1:17" x14ac:dyDescent="0.2">
      <c r="A118" s="11" t="s">
        <v>31</v>
      </c>
      <c r="B118" s="16" t="s">
        <v>32</v>
      </c>
      <c r="C118" s="7" t="s">
        <v>15</v>
      </c>
      <c r="D118" s="17">
        <v>20144</v>
      </c>
      <c r="E118" s="17">
        <v>1658</v>
      </c>
      <c r="F118" s="17">
        <v>887121</v>
      </c>
      <c r="G118" s="18">
        <v>2.0315E-2</v>
      </c>
      <c r="H118" s="17">
        <v>1.9359999999999999E-2</v>
      </c>
      <c r="I118" s="17">
        <v>2.1316999999999999E-2</v>
      </c>
      <c r="J118" s="17">
        <v>0</v>
      </c>
      <c r="K118" s="11">
        <v>92</v>
      </c>
      <c r="L118" s="11"/>
      <c r="M118" t="s">
        <v>33</v>
      </c>
      <c r="N118" t="s">
        <v>33</v>
      </c>
      <c r="O118" t="s">
        <v>33</v>
      </c>
      <c r="P118" t="s">
        <v>33</v>
      </c>
    </row>
    <row r="119" spans="1:17" x14ac:dyDescent="0.2">
      <c r="A119" s="11" t="s">
        <v>31</v>
      </c>
      <c r="B119" s="16" t="s">
        <v>32</v>
      </c>
      <c r="C119" s="7" t="s">
        <v>15</v>
      </c>
      <c r="D119" s="17">
        <v>20151</v>
      </c>
      <c r="E119" s="17">
        <v>1515</v>
      </c>
      <c r="F119" s="17">
        <v>884632</v>
      </c>
      <c r="G119" s="18">
        <v>1.9029000000000001E-2</v>
      </c>
      <c r="H119" s="17">
        <v>1.8093999999999999E-2</v>
      </c>
      <c r="I119" s="17">
        <v>2.0011000000000001E-2</v>
      </c>
      <c r="J119" s="17">
        <v>0</v>
      </c>
      <c r="K119" s="11">
        <v>90</v>
      </c>
      <c r="L119" s="11"/>
      <c r="M119" t="s">
        <v>33</v>
      </c>
      <c r="N119" t="s">
        <v>33</v>
      </c>
      <c r="O119" t="s">
        <v>33</v>
      </c>
      <c r="P119" t="s">
        <v>33</v>
      </c>
    </row>
    <row r="120" spans="1:17" x14ac:dyDescent="0.2">
      <c r="A120" s="11" t="s">
        <v>31</v>
      </c>
      <c r="B120" s="16" t="s">
        <v>32</v>
      </c>
      <c r="C120" s="7" t="s">
        <v>15</v>
      </c>
      <c r="D120" s="17">
        <v>20152</v>
      </c>
      <c r="E120" s="17">
        <v>1698</v>
      </c>
      <c r="F120" s="17">
        <v>889346</v>
      </c>
      <c r="G120" s="18">
        <v>2.0981E-2</v>
      </c>
      <c r="H120" s="17">
        <v>2.0005999999999999E-2</v>
      </c>
      <c r="I120" s="17">
        <v>2.2003000000000002E-2</v>
      </c>
      <c r="J120" s="17">
        <v>0</v>
      </c>
      <c r="K120" s="11">
        <v>91</v>
      </c>
      <c r="L120" s="11"/>
      <c r="M120" t="s">
        <v>33</v>
      </c>
      <c r="N120" t="s">
        <v>33</v>
      </c>
      <c r="O120" t="s">
        <v>33</v>
      </c>
      <c r="P120" t="s">
        <v>33</v>
      </c>
    </row>
    <row r="121" spans="1:17" x14ac:dyDescent="0.2">
      <c r="A121" s="11" t="s">
        <v>31</v>
      </c>
      <c r="B121" s="16" t="s">
        <v>32</v>
      </c>
      <c r="C121" s="7" t="s">
        <v>15</v>
      </c>
      <c r="D121" s="17">
        <v>20153</v>
      </c>
      <c r="E121" s="17">
        <v>1876</v>
      </c>
      <c r="F121" s="17">
        <v>885461</v>
      </c>
      <c r="G121" s="18">
        <v>2.3029000000000001E-2</v>
      </c>
      <c r="H121" s="17">
        <v>2.2009999999999998E-2</v>
      </c>
      <c r="I121" s="17">
        <v>2.4094999999999998E-2</v>
      </c>
      <c r="J121" s="17">
        <v>0</v>
      </c>
      <c r="K121" s="11">
        <v>92</v>
      </c>
      <c r="L121" s="11"/>
      <c r="M121" t="s">
        <v>33</v>
      </c>
      <c r="N121" t="s">
        <v>33</v>
      </c>
      <c r="O121" t="s">
        <v>33</v>
      </c>
      <c r="P121" t="s">
        <v>33</v>
      </c>
    </row>
    <row r="122" spans="1:17" x14ac:dyDescent="0.2">
      <c r="A122" s="11" t="s">
        <v>31</v>
      </c>
      <c r="B122" s="16" t="s">
        <v>32</v>
      </c>
      <c r="C122" s="7" t="s">
        <v>15</v>
      </c>
      <c r="D122" s="17">
        <v>20154</v>
      </c>
      <c r="E122" s="17">
        <v>1543</v>
      </c>
      <c r="F122" s="17">
        <v>892163</v>
      </c>
      <c r="G122" s="18">
        <v>1.8799E-2</v>
      </c>
      <c r="H122" s="17">
        <v>1.7884000000000001E-2</v>
      </c>
      <c r="I122" s="17">
        <v>1.9761000000000001E-2</v>
      </c>
      <c r="J122" s="17">
        <v>0</v>
      </c>
      <c r="K122" s="11">
        <v>92</v>
      </c>
      <c r="L122" s="11"/>
      <c r="M122" t="s">
        <v>33</v>
      </c>
      <c r="N122" t="s">
        <v>33</v>
      </c>
      <c r="O122" t="s">
        <v>33</v>
      </c>
      <c r="P122" t="s">
        <v>33</v>
      </c>
    </row>
    <row r="123" spans="1:17" x14ac:dyDescent="0.2">
      <c r="A123" s="11" t="s">
        <v>31</v>
      </c>
      <c r="B123" s="16" t="s">
        <v>32</v>
      </c>
      <c r="C123" s="7" t="s">
        <v>15</v>
      </c>
      <c r="D123" s="17">
        <v>20161</v>
      </c>
      <c r="E123" s="17">
        <v>1372</v>
      </c>
      <c r="F123" s="17">
        <v>890872</v>
      </c>
      <c r="G123" s="18">
        <v>1.6924000000000002E-2</v>
      </c>
      <c r="H123" s="17">
        <v>1.6052E-2</v>
      </c>
      <c r="I123" s="17">
        <v>1.7843000000000001E-2</v>
      </c>
      <c r="J123" s="17">
        <v>0</v>
      </c>
      <c r="K123" s="11">
        <v>91</v>
      </c>
      <c r="L123" s="11"/>
      <c r="M123">
        <v>0.42080000000000001</v>
      </c>
      <c r="N123">
        <v>0.39479999999999998</v>
      </c>
      <c r="O123">
        <v>0.44850000000000001</v>
      </c>
      <c r="P123">
        <v>0</v>
      </c>
      <c r="Q123" s="8" t="s">
        <v>44</v>
      </c>
    </row>
    <row r="124" spans="1:17" x14ac:dyDescent="0.2">
      <c r="A124" s="11" t="s">
        <v>31</v>
      </c>
      <c r="B124" s="16" t="s">
        <v>32</v>
      </c>
      <c r="C124" s="7" t="s">
        <v>15</v>
      </c>
      <c r="D124" s="17">
        <v>20162</v>
      </c>
      <c r="E124" s="17">
        <v>1503</v>
      </c>
      <c r="F124" s="17">
        <v>896242</v>
      </c>
      <c r="G124" s="18">
        <v>1.8429000000000001E-2</v>
      </c>
      <c r="H124" s="17">
        <v>1.7520000000000001E-2</v>
      </c>
      <c r="I124" s="17">
        <v>1.9383999999999998E-2</v>
      </c>
      <c r="J124" s="17">
        <v>0</v>
      </c>
      <c r="K124" s="11">
        <v>91</v>
      </c>
      <c r="L124" s="11"/>
      <c r="M124">
        <v>0.4047</v>
      </c>
      <c r="N124">
        <v>0.38090000000000002</v>
      </c>
      <c r="O124">
        <v>0.4299</v>
      </c>
      <c r="P124">
        <v>0</v>
      </c>
      <c r="Q124" s="8" t="s">
        <v>44</v>
      </c>
    </row>
    <row r="125" spans="1:17" x14ac:dyDescent="0.2">
      <c r="A125" s="11" t="s">
        <v>31</v>
      </c>
      <c r="B125" s="16" t="s">
        <v>32</v>
      </c>
      <c r="C125" s="7" t="s">
        <v>15</v>
      </c>
      <c r="D125" s="17">
        <v>20163</v>
      </c>
      <c r="E125" s="17">
        <v>1614</v>
      </c>
      <c r="F125" s="17">
        <v>893979</v>
      </c>
      <c r="G125" s="18">
        <v>1.9623999999999999E-2</v>
      </c>
      <c r="H125" s="17">
        <v>1.8689999999999998E-2</v>
      </c>
      <c r="I125" s="17">
        <v>2.0604999999999998E-2</v>
      </c>
      <c r="J125" s="17">
        <v>0</v>
      </c>
      <c r="K125" s="11">
        <v>92</v>
      </c>
      <c r="L125" s="11"/>
      <c r="M125">
        <v>0.40860000000000002</v>
      </c>
      <c r="N125">
        <v>0.38550000000000001</v>
      </c>
      <c r="O125">
        <v>0.43319999999999997</v>
      </c>
      <c r="P125">
        <v>0</v>
      </c>
      <c r="Q125" s="8" t="s">
        <v>44</v>
      </c>
    </row>
    <row r="126" spans="1:17" x14ac:dyDescent="0.2">
      <c r="A126" s="11" t="s">
        <v>31</v>
      </c>
      <c r="B126" s="16" t="s">
        <v>32</v>
      </c>
      <c r="C126" s="7" t="s">
        <v>15</v>
      </c>
      <c r="D126" s="17">
        <v>20164</v>
      </c>
      <c r="E126" s="17">
        <v>1273</v>
      </c>
      <c r="F126" s="17">
        <v>901371</v>
      </c>
      <c r="G126" s="18">
        <v>1.5351E-2</v>
      </c>
      <c r="H126" s="17">
        <v>1.453E-2</v>
      </c>
      <c r="I126" s="17">
        <v>1.6218E-2</v>
      </c>
      <c r="J126" s="17">
        <v>0</v>
      </c>
      <c r="K126" s="11">
        <v>92</v>
      </c>
      <c r="L126" s="11"/>
      <c r="M126">
        <v>0.38790000000000002</v>
      </c>
      <c r="N126">
        <v>0.3634</v>
      </c>
      <c r="O126">
        <v>0.41410000000000002</v>
      </c>
      <c r="P126">
        <v>0</v>
      </c>
      <c r="Q126" s="8" t="s">
        <v>44</v>
      </c>
    </row>
    <row r="127" spans="1:17" x14ac:dyDescent="0.2">
      <c r="A127" s="11" t="s">
        <v>31</v>
      </c>
      <c r="B127" s="16" t="s">
        <v>32</v>
      </c>
      <c r="C127" s="7" t="s">
        <v>16</v>
      </c>
      <c r="D127" s="17">
        <v>20111</v>
      </c>
      <c r="E127" s="17">
        <v>742</v>
      </c>
      <c r="F127" s="17">
        <v>162747</v>
      </c>
      <c r="G127" s="18">
        <v>5.0658000000000002E-2</v>
      </c>
      <c r="H127" s="17">
        <v>4.7141000000000002E-2</v>
      </c>
      <c r="I127" s="17">
        <v>5.4436999999999999E-2</v>
      </c>
      <c r="J127" s="17">
        <v>0</v>
      </c>
      <c r="K127" s="11">
        <v>90</v>
      </c>
      <c r="L127" s="11"/>
      <c r="M127" t="s">
        <v>33</v>
      </c>
      <c r="N127" t="s">
        <v>33</v>
      </c>
      <c r="O127" t="s">
        <v>33</v>
      </c>
      <c r="P127" t="s">
        <v>33</v>
      </c>
    </row>
    <row r="128" spans="1:17" x14ac:dyDescent="0.2">
      <c r="A128" s="11" t="s">
        <v>31</v>
      </c>
      <c r="B128" s="16" t="s">
        <v>32</v>
      </c>
      <c r="C128" s="7" t="s">
        <v>16</v>
      </c>
      <c r="D128" s="17">
        <v>20112</v>
      </c>
      <c r="E128" s="17">
        <v>887</v>
      </c>
      <c r="F128" s="17">
        <v>164833</v>
      </c>
      <c r="G128" s="18">
        <v>5.9133999999999999E-2</v>
      </c>
      <c r="H128" s="17">
        <v>5.5368000000000001E-2</v>
      </c>
      <c r="I128" s="17">
        <v>6.3157000000000005E-2</v>
      </c>
      <c r="J128" s="17">
        <v>0</v>
      </c>
      <c r="K128" s="11">
        <v>91</v>
      </c>
      <c r="L128" s="11"/>
      <c r="M128" t="s">
        <v>33</v>
      </c>
      <c r="N128" t="s">
        <v>33</v>
      </c>
      <c r="O128" t="s">
        <v>33</v>
      </c>
      <c r="P128" t="s">
        <v>33</v>
      </c>
    </row>
    <row r="129" spans="1:16" x14ac:dyDescent="0.2">
      <c r="A129" s="11" t="s">
        <v>31</v>
      </c>
      <c r="B129" s="16" t="s">
        <v>32</v>
      </c>
      <c r="C129" s="7" t="s">
        <v>16</v>
      </c>
      <c r="D129" s="17">
        <v>20113</v>
      </c>
      <c r="E129" s="17">
        <v>963</v>
      </c>
      <c r="F129" s="17">
        <v>164146</v>
      </c>
      <c r="G129" s="18">
        <v>6.3769000000000006E-2</v>
      </c>
      <c r="H129" s="17">
        <v>5.9866000000000003E-2</v>
      </c>
      <c r="I129" s="17">
        <v>6.7926E-2</v>
      </c>
      <c r="J129" s="17">
        <v>0</v>
      </c>
      <c r="K129" s="11">
        <v>92</v>
      </c>
      <c r="L129" s="11"/>
      <c r="M129" t="s">
        <v>33</v>
      </c>
      <c r="N129" t="s">
        <v>33</v>
      </c>
      <c r="O129" t="s">
        <v>33</v>
      </c>
      <c r="P129" t="s">
        <v>33</v>
      </c>
    </row>
    <row r="130" spans="1:16" x14ac:dyDescent="0.2">
      <c r="A130" s="11" t="s">
        <v>31</v>
      </c>
      <c r="B130" s="16" t="s">
        <v>32</v>
      </c>
      <c r="C130" s="7" t="s">
        <v>16</v>
      </c>
      <c r="D130" s="17">
        <v>20114</v>
      </c>
      <c r="E130" s="17">
        <v>721</v>
      </c>
      <c r="F130" s="17">
        <v>166949</v>
      </c>
      <c r="G130" s="18">
        <v>4.6941999999999998E-2</v>
      </c>
      <c r="H130" s="17">
        <v>4.3638000000000003E-2</v>
      </c>
      <c r="I130" s="17">
        <v>5.0497E-2</v>
      </c>
      <c r="J130" s="17">
        <v>0</v>
      </c>
      <c r="K130" s="11">
        <v>92</v>
      </c>
      <c r="L130" s="11"/>
      <c r="M130" t="s">
        <v>33</v>
      </c>
      <c r="N130" t="s">
        <v>33</v>
      </c>
      <c r="O130" t="s">
        <v>33</v>
      </c>
      <c r="P130" t="s">
        <v>33</v>
      </c>
    </row>
    <row r="131" spans="1:16" x14ac:dyDescent="0.2">
      <c r="A131" s="11" t="s">
        <v>31</v>
      </c>
      <c r="B131" s="16" t="s">
        <v>32</v>
      </c>
      <c r="C131" s="7" t="s">
        <v>16</v>
      </c>
      <c r="D131" s="17">
        <v>20121</v>
      </c>
      <c r="E131" s="17">
        <v>739</v>
      </c>
      <c r="F131" s="17">
        <v>166655</v>
      </c>
      <c r="G131" s="18">
        <v>4.8729000000000001E-2</v>
      </c>
      <c r="H131" s="17">
        <v>4.5338999999999997E-2</v>
      </c>
      <c r="I131" s="17">
        <v>5.2372000000000002E-2</v>
      </c>
      <c r="J131" s="17">
        <v>0</v>
      </c>
      <c r="K131" s="11">
        <v>91</v>
      </c>
      <c r="L131" s="11"/>
      <c r="M131" t="s">
        <v>33</v>
      </c>
      <c r="N131" t="s">
        <v>33</v>
      </c>
      <c r="O131" t="s">
        <v>33</v>
      </c>
      <c r="P131" t="s">
        <v>33</v>
      </c>
    </row>
    <row r="132" spans="1:16" x14ac:dyDescent="0.2">
      <c r="A132" s="11" t="s">
        <v>31</v>
      </c>
      <c r="B132" s="16" t="s">
        <v>32</v>
      </c>
      <c r="C132" s="7" t="s">
        <v>16</v>
      </c>
      <c r="D132" s="17">
        <v>20122</v>
      </c>
      <c r="E132" s="17">
        <v>803</v>
      </c>
      <c r="F132" s="17">
        <v>169324</v>
      </c>
      <c r="G132" s="18">
        <v>5.2114000000000001E-2</v>
      </c>
      <c r="H132" s="17">
        <v>4.8631000000000001E-2</v>
      </c>
      <c r="I132" s="17">
        <v>5.5846E-2</v>
      </c>
      <c r="J132" s="17">
        <v>0</v>
      </c>
      <c r="K132" s="11">
        <v>91</v>
      </c>
      <c r="L132" s="11"/>
      <c r="M132" t="s">
        <v>33</v>
      </c>
      <c r="N132" t="s">
        <v>33</v>
      </c>
      <c r="O132" t="s">
        <v>33</v>
      </c>
      <c r="P132" t="s">
        <v>33</v>
      </c>
    </row>
    <row r="133" spans="1:16" x14ac:dyDescent="0.2">
      <c r="A133" s="11" t="s">
        <v>31</v>
      </c>
      <c r="B133" s="16" t="s">
        <v>32</v>
      </c>
      <c r="C133" s="7" t="s">
        <v>16</v>
      </c>
      <c r="D133" s="17">
        <v>20123</v>
      </c>
      <c r="E133" s="17">
        <v>831</v>
      </c>
      <c r="F133" s="17">
        <v>169452</v>
      </c>
      <c r="G133" s="18">
        <v>5.3304999999999998E-2</v>
      </c>
      <c r="H133" s="17">
        <v>4.9800999999999998E-2</v>
      </c>
      <c r="I133" s="17">
        <v>5.7055000000000002E-2</v>
      </c>
      <c r="J133" s="17">
        <v>0</v>
      </c>
      <c r="K133" s="11">
        <v>92</v>
      </c>
      <c r="L133" s="11"/>
      <c r="M133" t="s">
        <v>33</v>
      </c>
      <c r="N133" t="s">
        <v>33</v>
      </c>
      <c r="O133" t="s">
        <v>33</v>
      </c>
      <c r="P133" t="s">
        <v>33</v>
      </c>
    </row>
    <row r="134" spans="1:16" x14ac:dyDescent="0.2">
      <c r="A134" s="11" t="s">
        <v>31</v>
      </c>
      <c r="B134" s="16" t="s">
        <v>32</v>
      </c>
      <c r="C134" s="7" t="s">
        <v>16</v>
      </c>
      <c r="D134" s="17">
        <v>20124</v>
      </c>
      <c r="E134" s="17">
        <v>690</v>
      </c>
      <c r="F134" s="17">
        <v>172534</v>
      </c>
      <c r="G134" s="18">
        <v>4.3470000000000002E-2</v>
      </c>
      <c r="H134" s="17">
        <v>4.0343999999999998E-2</v>
      </c>
      <c r="I134" s="17">
        <v>4.6836999999999997E-2</v>
      </c>
      <c r="J134" s="17">
        <v>0</v>
      </c>
      <c r="K134" s="11">
        <v>92</v>
      </c>
      <c r="L134" s="11"/>
      <c r="M134" t="s">
        <v>33</v>
      </c>
      <c r="N134" t="s">
        <v>33</v>
      </c>
      <c r="O134" t="s">
        <v>33</v>
      </c>
      <c r="P134" t="s">
        <v>33</v>
      </c>
    </row>
    <row r="135" spans="1:16" x14ac:dyDescent="0.2">
      <c r="A135" s="11" t="s">
        <v>31</v>
      </c>
      <c r="B135" s="16" t="s">
        <v>32</v>
      </c>
      <c r="C135" s="7" t="s">
        <v>16</v>
      </c>
      <c r="D135" s="17">
        <v>20131</v>
      </c>
      <c r="E135" s="17">
        <v>617</v>
      </c>
      <c r="F135" s="17">
        <v>172683</v>
      </c>
      <c r="G135" s="18">
        <v>3.9699999999999999E-2</v>
      </c>
      <c r="H135" s="17">
        <v>3.6687999999999998E-2</v>
      </c>
      <c r="I135" s="17">
        <v>4.2959999999999998E-2</v>
      </c>
      <c r="J135" s="17">
        <v>0</v>
      </c>
      <c r="K135" s="11">
        <v>90</v>
      </c>
      <c r="L135" s="11"/>
      <c r="M135" t="s">
        <v>33</v>
      </c>
      <c r="N135" t="s">
        <v>33</v>
      </c>
      <c r="O135" t="s">
        <v>33</v>
      </c>
      <c r="P135" t="s">
        <v>33</v>
      </c>
    </row>
    <row r="136" spans="1:16" x14ac:dyDescent="0.2">
      <c r="A136" s="11" t="s">
        <v>31</v>
      </c>
      <c r="B136" s="16" t="s">
        <v>32</v>
      </c>
      <c r="C136" s="7" t="s">
        <v>16</v>
      </c>
      <c r="D136" s="17">
        <v>20132</v>
      </c>
      <c r="E136" s="17">
        <v>668</v>
      </c>
      <c r="F136" s="17">
        <v>175240</v>
      </c>
      <c r="G136" s="18">
        <v>4.1889000000000003E-2</v>
      </c>
      <c r="H136" s="17">
        <v>3.8830000000000003E-2</v>
      </c>
      <c r="I136" s="17">
        <v>4.5189E-2</v>
      </c>
      <c r="J136" s="17">
        <v>0</v>
      </c>
      <c r="K136" s="11">
        <v>91</v>
      </c>
      <c r="L136" s="11"/>
      <c r="M136" t="s">
        <v>33</v>
      </c>
      <c r="N136" t="s">
        <v>33</v>
      </c>
      <c r="O136" t="s">
        <v>33</v>
      </c>
      <c r="P136" t="s">
        <v>33</v>
      </c>
    </row>
    <row r="137" spans="1:16" x14ac:dyDescent="0.2">
      <c r="A137" s="11" t="s">
        <v>31</v>
      </c>
      <c r="B137" s="16" t="s">
        <v>32</v>
      </c>
      <c r="C137" s="7" t="s">
        <v>16</v>
      </c>
      <c r="D137" s="17">
        <v>20133</v>
      </c>
      <c r="E137" s="17">
        <v>730</v>
      </c>
      <c r="F137" s="17">
        <v>175164</v>
      </c>
      <c r="G137" s="18">
        <v>4.5298999999999999E-2</v>
      </c>
      <c r="H137" s="17">
        <v>4.2129E-2</v>
      </c>
      <c r="I137" s="17">
        <v>4.8707E-2</v>
      </c>
      <c r="J137" s="17">
        <v>0</v>
      </c>
      <c r="K137" s="11">
        <v>92</v>
      </c>
      <c r="L137" s="11"/>
      <c r="M137" t="s">
        <v>33</v>
      </c>
      <c r="N137" t="s">
        <v>33</v>
      </c>
      <c r="O137" t="s">
        <v>33</v>
      </c>
      <c r="P137" t="s">
        <v>33</v>
      </c>
    </row>
    <row r="138" spans="1:16" x14ac:dyDescent="0.2">
      <c r="A138" s="11" t="s">
        <v>31</v>
      </c>
      <c r="B138" s="16" t="s">
        <v>32</v>
      </c>
      <c r="C138" s="7" t="s">
        <v>16</v>
      </c>
      <c r="D138" s="17">
        <v>20134</v>
      </c>
      <c r="E138" s="17">
        <v>646</v>
      </c>
      <c r="F138" s="17">
        <v>178124</v>
      </c>
      <c r="G138" s="18">
        <v>3.9420999999999998E-2</v>
      </c>
      <c r="H138" s="17">
        <v>3.6495E-2</v>
      </c>
      <c r="I138" s="17">
        <v>4.2581000000000001E-2</v>
      </c>
      <c r="J138" s="17">
        <v>0</v>
      </c>
      <c r="K138" s="11">
        <v>92</v>
      </c>
      <c r="L138" s="11"/>
      <c r="M138" t="s">
        <v>33</v>
      </c>
      <c r="N138" t="s">
        <v>33</v>
      </c>
      <c r="O138" t="s">
        <v>33</v>
      </c>
      <c r="P138" t="s">
        <v>33</v>
      </c>
    </row>
    <row r="139" spans="1:16" x14ac:dyDescent="0.2">
      <c r="A139" s="11" t="s">
        <v>31</v>
      </c>
      <c r="B139" s="16" t="s">
        <v>32</v>
      </c>
      <c r="C139" s="7" t="s">
        <v>16</v>
      </c>
      <c r="D139" s="17">
        <v>20141</v>
      </c>
      <c r="E139" s="17">
        <v>525</v>
      </c>
      <c r="F139" s="17">
        <v>178236</v>
      </c>
      <c r="G139" s="18">
        <v>3.2728E-2</v>
      </c>
      <c r="H139" s="17">
        <v>3.0044999999999999E-2</v>
      </c>
      <c r="I139" s="17">
        <v>3.5651000000000002E-2</v>
      </c>
      <c r="J139" s="17">
        <v>0</v>
      </c>
      <c r="K139" s="11">
        <v>90</v>
      </c>
      <c r="L139" s="11"/>
      <c r="M139" t="s">
        <v>33</v>
      </c>
      <c r="N139" t="s">
        <v>33</v>
      </c>
      <c r="O139" t="s">
        <v>33</v>
      </c>
      <c r="P139" t="s">
        <v>33</v>
      </c>
    </row>
    <row r="140" spans="1:16" x14ac:dyDescent="0.2">
      <c r="A140" s="11" t="s">
        <v>31</v>
      </c>
      <c r="B140" s="16" t="s">
        <v>32</v>
      </c>
      <c r="C140" s="7" t="s">
        <v>16</v>
      </c>
      <c r="D140" s="17">
        <v>20142</v>
      </c>
      <c r="E140" s="17">
        <v>541</v>
      </c>
      <c r="F140" s="17">
        <v>180748</v>
      </c>
      <c r="G140" s="18">
        <v>3.2890999999999997E-2</v>
      </c>
      <c r="H140" s="17">
        <v>3.0232999999999999E-2</v>
      </c>
      <c r="I140" s="17">
        <v>3.5783000000000002E-2</v>
      </c>
      <c r="J140" s="17">
        <v>0</v>
      </c>
      <c r="K140" s="11">
        <v>91</v>
      </c>
      <c r="L140" s="11"/>
      <c r="M140" t="s">
        <v>33</v>
      </c>
      <c r="N140" t="s">
        <v>33</v>
      </c>
      <c r="O140" t="s">
        <v>33</v>
      </c>
      <c r="P140" t="s">
        <v>33</v>
      </c>
    </row>
    <row r="141" spans="1:16" x14ac:dyDescent="0.2">
      <c r="A141" s="11" t="s">
        <v>31</v>
      </c>
      <c r="B141" s="16" t="s">
        <v>32</v>
      </c>
      <c r="C141" s="7" t="s">
        <v>16</v>
      </c>
      <c r="D141" s="17">
        <v>20143</v>
      </c>
      <c r="E141" s="17">
        <v>610</v>
      </c>
      <c r="F141" s="17">
        <v>180186</v>
      </c>
      <c r="G141" s="18">
        <v>3.6797999999999997E-2</v>
      </c>
      <c r="H141" s="17">
        <v>3.3989999999999999E-2</v>
      </c>
      <c r="I141" s="17">
        <v>3.9836999999999997E-2</v>
      </c>
      <c r="J141" s="17">
        <v>0</v>
      </c>
      <c r="K141" s="11">
        <v>92</v>
      </c>
      <c r="L141" s="11"/>
      <c r="M141" t="s">
        <v>33</v>
      </c>
      <c r="N141" t="s">
        <v>33</v>
      </c>
      <c r="O141" t="s">
        <v>33</v>
      </c>
      <c r="P141" t="s">
        <v>33</v>
      </c>
    </row>
    <row r="142" spans="1:16" x14ac:dyDescent="0.2">
      <c r="A142" s="11" t="s">
        <v>31</v>
      </c>
      <c r="B142" s="16" t="s">
        <v>32</v>
      </c>
      <c r="C142" s="7" t="s">
        <v>16</v>
      </c>
      <c r="D142" s="17">
        <v>20144</v>
      </c>
      <c r="E142" s="17">
        <v>519</v>
      </c>
      <c r="F142" s="17">
        <v>183127</v>
      </c>
      <c r="G142" s="18">
        <v>3.0804999999999999E-2</v>
      </c>
      <c r="H142" s="17">
        <v>2.8265999999999999E-2</v>
      </c>
      <c r="I142" s="17">
        <v>3.3572999999999999E-2</v>
      </c>
      <c r="J142" s="17">
        <v>0</v>
      </c>
      <c r="K142" s="11">
        <v>92</v>
      </c>
      <c r="L142" s="11"/>
      <c r="M142" t="s">
        <v>33</v>
      </c>
      <c r="N142" t="s">
        <v>33</v>
      </c>
      <c r="O142" t="s">
        <v>33</v>
      </c>
      <c r="P142" t="s">
        <v>33</v>
      </c>
    </row>
    <row r="143" spans="1:16" x14ac:dyDescent="0.2">
      <c r="A143" s="11" t="s">
        <v>31</v>
      </c>
      <c r="B143" s="16" t="s">
        <v>32</v>
      </c>
      <c r="C143" s="7" t="s">
        <v>16</v>
      </c>
      <c r="D143" s="17">
        <v>20151</v>
      </c>
      <c r="E143" s="17">
        <v>451</v>
      </c>
      <c r="F143" s="17">
        <v>182548</v>
      </c>
      <c r="G143" s="18">
        <v>2.7451E-2</v>
      </c>
      <c r="H143" s="17">
        <v>2.5031000000000001E-2</v>
      </c>
      <c r="I143" s="17">
        <v>3.0105E-2</v>
      </c>
      <c r="J143" s="17">
        <v>0</v>
      </c>
      <c r="K143" s="11">
        <v>90</v>
      </c>
      <c r="L143" s="11"/>
      <c r="M143" t="s">
        <v>33</v>
      </c>
      <c r="N143" t="s">
        <v>33</v>
      </c>
      <c r="O143" t="s">
        <v>33</v>
      </c>
      <c r="P143" t="s">
        <v>33</v>
      </c>
    </row>
    <row r="144" spans="1:16" x14ac:dyDescent="0.2">
      <c r="A144" s="11" t="s">
        <v>31</v>
      </c>
      <c r="B144" s="16" t="s">
        <v>32</v>
      </c>
      <c r="C144" s="7" t="s">
        <v>16</v>
      </c>
      <c r="D144" s="17">
        <v>20152</v>
      </c>
      <c r="E144" s="17">
        <v>506</v>
      </c>
      <c r="F144" s="17">
        <v>185241</v>
      </c>
      <c r="G144" s="18">
        <v>3.0016999999999999E-2</v>
      </c>
      <c r="H144" s="17">
        <v>2.7512999999999999E-2</v>
      </c>
      <c r="I144" s="17">
        <v>3.2750000000000001E-2</v>
      </c>
      <c r="J144" s="17">
        <v>0</v>
      </c>
      <c r="K144" s="11">
        <v>91</v>
      </c>
      <c r="L144" s="11"/>
      <c r="M144" t="s">
        <v>33</v>
      </c>
      <c r="N144" t="s">
        <v>33</v>
      </c>
      <c r="O144" t="s">
        <v>33</v>
      </c>
      <c r="P144" t="s">
        <v>33</v>
      </c>
    </row>
    <row r="145" spans="1:17" x14ac:dyDescent="0.2">
      <c r="A145" s="11" t="s">
        <v>31</v>
      </c>
      <c r="B145" s="16" t="s">
        <v>32</v>
      </c>
      <c r="C145" s="7" t="s">
        <v>16</v>
      </c>
      <c r="D145" s="17">
        <v>20153</v>
      </c>
      <c r="E145" s="17">
        <v>595</v>
      </c>
      <c r="F145" s="17">
        <v>184859</v>
      </c>
      <c r="G145" s="18">
        <v>3.4986000000000003E-2</v>
      </c>
      <c r="H145" s="17">
        <v>3.2284E-2</v>
      </c>
      <c r="I145" s="17">
        <v>3.7913000000000002E-2</v>
      </c>
      <c r="J145" s="17">
        <v>0</v>
      </c>
      <c r="K145" s="11">
        <v>92</v>
      </c>
      <c r="L145" s="11"/>
      <c r="M145" t="s">
        <v>33</v>
      </c>
      <c r="N145" t="s">
        <v>33</v>
      </c>
      <c r="O145" t="s">
        <v>33</v>
      </c>
      <c r="P145" t="s">
        <v>33</v>
      </c>
    </row>
    <row r="146" spans="1:17" x14ac:dyDescent="0.2">
      <c r="A146" s="11" t="s">
        <v>31</v>
      </c>
      <c r="B146" s="16" t="s">
        <v>32</v>
      </c>
      <c r="C146" s="7" t="s">
        <v>16</v>
      </c>
      <c r="D146" s="17">
        <v>20154</v>
      </c>
      <c r="E146" s="17">
        <v>481</v>
      </c>
      <c r="F146" s="17">
        <v>187981</v>
      </c>
      <c r="G146" s="18">
        <v>2.7813000000000001E-2</v>
      </c>
      <c r="H146" s="17">
        <v>2.5434999999999999E-2</v>
      </c>
      <c r="I146" s="17">
        <v>3.0412999999999999E-2</v>
      </c>
      <c r="J146" s="17">
        <v>0</v>
      </c>
      <c r="K146" s="11">
        <v>92</v>
      </c>
      <c r="L146" s="11"/>
      <c r="M146" t="s">
        <v>33</v>
      </c>
      <c r="N146" t="s">
        <v>33</v>
      </c>
      <c r="O146" t="s">
        <v>33</v>
      </c>
      <c r="P146" t="s">
        <v>33</v>
      </c>
    </row>
    <row r="147" spans="1:17" x14ac:dyDescent="0.2">
      <c r="A147" s="11" t="s">
        <v>31</v>
      </c>
      <c r="B147" s="16" t="s">
        <v>32</v>
      </c>
      <c r="C147" s="7" t="s">
        <v>16</v>
      </c>
      <c r="D147" s="17">
        <v>20161</v>
      </c>
      <c r="E147" s="17">
        <v>446</v>
      </c>
      <c r="F147" s="17">
        <v>187979</v>
      </c>
      <c r="G147" s="18">
        <v>2.6072999999999999E-2</v>
      </c>
      <c r="H147" s="17">
        <v>2.3761999999999998E-2</v>
      </c>
      <c r="I147" s="17">
        <v>2.8608000000000001E-2</v>
      </c>
      <c r="J147" s="17">
        <v>0</v>
      </c>
      <c r="K147" s="11">
        <v>91</v>
      </c>
      <c r="L147" s="11"/>
      <c r="M147">
        <v>0.51470000000000005</v>
      </c>
      <c r="N147">
        <v>0.4577</v>
      </c>
      <c r="O147">
        <v>0.57879999999999998</v>
      </c>
      <c r="P147">
        <v>0</v>
      </c>
      <c r="Q147" s="8" t="s">
        <v>44</v>
      </c>
    </row>
    <row r="148" spans="1:17" x14ac:dyDescent="0.2">
      <c r="A148" s="11" t="s">
        <v>31</v>
      </c>
      <c r="B148" s="16" t="s">
        <v>32</v>
      </c>
      <c r="C148" s="7" t="s">
        <v>16</v>
      </c>
      <c r="D148" s="17">
        <v>20162</v>
      </c>
      <c r="E148" s="17">
        <v>496</v>
      </c>
      <c r="F148" s="17">
        <v>190680</v>
      </c>
      <c r="G148" s="18">
        <v>2.8584999999999999E-2</v>
      </c>
      <c r="H148" s="17">
        <v>2.6176999999999999E-2</v>
      </c>
      <c r="I148" s="17">
        <v>3.1213999999999999E-2</v>
      </c>
      <c r="J148" s="17">
        <v>0</v>
      </c>
      <c r="K148" s="11">
        <v>91</v>
      </c>
      <c r="L148" s="11"/>
      <c r="M148">
        <v>0.4834</v>
      </c>
      <c r="N148">
        <v>0.43309999999999998</v>
      </c>
      <c r="O148">
        <v>0.53949999999999998</v>
      </c>
      <c r="P148">
        <v>0</v>
      </c>
      <c r="Q148" s="8" t="s">
        <v>44</v>
      </c>
    </row>
    <row r="149" spans="1:17" x14ac:dyDescent="0.2">
      <c r="A149" s="11" t="s">
        <v>31</v>
      </c>
      <c r="B149" s="16" t="s">
        <v>32</v>
      </c>
      <c r="C149" s="7" t="s">
        <v>16</v>
      </c>
      <c r="D149" s="17">
        <v>20163</v>
      </c>
      <c r="E149" s="17">
        <v>526</v>
      </c>
      <c r="F149" s="17">
        <v>190486</v>
      </c>
      <c r="G149" s="18">
        <v>3.0015E-2</v>
      </c>
      <c r="H149" s="17">
        <v>2.7556000000000001E-2</v>
      </c>
      <c r="I149" s="17">
        <v>3.2693E-2</v>
      </c>
      <c r="J149" s="17">
        <v>0</v>
      </c>
      <c r="K149" s="11">
        <v>92</v>
      </c>
      <c r="L149" s="11"/>
      <c r="M149">
        <v>0.47070000000000001</v>
      </c>
      <c r="N149">
        <v>0.42320000000000002</v>
      </c>
      <c r="O149">
        <v>0.52349999999999997</v>
      </c>
      <c r="P149">
        <v>0</v>
      </c>
      <c r="Q149" s="8" t="s">
        <v>44</v>
      </c>
    </row>
    <row r="150" spans="1:17" x14ac:dyDescent="0.2">
      <c r="A150" s="11" t="s">
        <v>31</v>
      </c>
      <c r="B150" s="16" t="s">
        <v>32</v>
      </c>
      <c r="C150" s="7" t="s">
        <v>16</v>
      </c>
      <c r="D150" s="17">
        <v>20164</v>
      </c>
      <c r="E150" s="17">
        <v>499</v>
      </c>
      <c r="F150" s="17">
        <v>193597</v>
      </c>
      <c r="G150" s="18">
        <v>2.8017E-2</v>
      </c>
      <c r="H150" s="17">
        <v>2.5662999999999998E-2</v>
      </c>
      <c r="I150" s="17">
        <v>3.0585999999999999E-2</v>
      </c>
      <c r="J150" s="17">
        <v>0</v>
      </c>
      <c r="K150" s="11">
        <v>92</v>
      </c>
      <c r="L150" s="11"/>
      <c r="M150">
        <v>0.5968</v>
      </c>
      <c r="N150">
        <v>0.53249999999999997</v>
      </c>
      <c r="O150">
        <v>0.66900000000000004</v>
      </c>
      <c r="P150">
        <v>0</v>
      </c>
      <c r="Q150" s="8" t="s">
        <v>44</v>
      </c>
    </row>
    <row r="151" spans="1:17" x14ac:dyDescent="0.2">
      <c r="B151" s="4"/>
    </row>
    <row r="152" spans="1:17" ht="12.75" x14ac:dyDescent="0.2">
      <c r="A152" t="s">
        <v>45</v>
      </c>
      <c r="B152" s="5"/>
    </row>
  </sheetData>
  <hyperlinks>
    <hyperlink ref="B2" r:id="rId1" xr:uid="{00000000-0004-0000-0300-000000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350D31-5AB3-4CE2-9A11-E2DFCD97DD96}"/>
</file>

<file path=customXml/itemProps2.xml><?xml version="1.0" encoding="utf-8"?>
<ds:datastoreItem xmlns:ds="http://schemas.openxmlformats.org/officeDocument/2006/customXml" ds:itemID="{AEC7582B-8CD1-412C-A9BF-84EF7B67905C}"/>
</file>

<file path=customXml/itemProps3.xml><?xml version="1.0" encoding="utf-8"?>
<ds:datastoreItem xmlns:ds="http://schemas.openxmlformats.org/officeDocument/2006/customXml" ds:itemID="{7E1D8110-EC2B-478B-AF9D-D9BB30E4ADA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dcterms:created xsi:type="dcterms:W3CDTF">2017-06-12T16:47:59Z</dcterms:created>
  <dcterms:modified xsi:type="dcterms:W3CDTF">2021-04-29T17:24:45Z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