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Subclasses\"/>
    </mc:Choice>
  </mc:AlternateContent>
  <xr:revisionPtr revIDLastSave="0" documentId="8_{A93EFEAE-A39B-4F63-8472-A8C0DC127C3B}" xr6:coauthVersionLast="46" xr6:coauthVersionMax="46" xr10:uidLastSave="{00000000-0000-0000-0000-000000000000}"/>
  <bookViews>
    <workbookView xWindow="-2490" yWindow="-15870" windowWidth="25440" windowHeight="1539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adj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L31" i="5"/>
  <c r="J31" i="5"/>
  <c r="H31" i="5"/>
  <c r="F31" i="5"/>
  <c r="D31" i="5"/>
  <c r="N30" i="5"/>
  <c r="L30" i="5"/>
  <c r="J30" i="5"/>
  <c r="H30" i="5"/>
  <c r="F30" i="5"/>
  <c r="D30" i="5"/>
  <c r="N29" i="5"/>
  <c r="L29" i="5"/>
  <c r="J29" i="5"/>
  <c r="H29" i="5"/>
  <c r="F29" i="5"/>
  <c r="D29" i="5"/>
  <c r="N28" i="5"/>
  <c r="L28" i="5"/>
  <c r="J28" i="5"/>
  <c r="H28" i="5"/>
  <c r="F28" i="5"/>
  <c r="D28" i="5"/>
  <c r="N35" i="5"/>
  <c r="L35" i="5"/>
  <c r="J35" i="5"/>
  <c r="H35" i="5"/>
  <c r="F35" i="5"/>
  <c r="D35" i="5"/>
  <c r="N34" i="5"/>
  <c r="L34" i="5"/>
  <c r="J34" i="5"/>
  <c r="H34" i="5"/>
  <c r="F34" i="5"/>
  <c r="D34" i="5"/>
  <c r="N33" i="5"/>
  <c r="L33" i="5"/>
  <c r="J33" i="5"/>
  <c r="H33" i="5"/>
  <c r="F33" i="5"/>
  <c r="D33" i="5"/>
  <c r="N36" i="5"/>
  <c r="N37" i="5" s="1"/>
  <c r="N38" i="5" s="1"/>
  <c r="L36" i="5"/>
  <c r="L37" i="5" s="1"/>
  <c r="L38" i="5" s="1"/>
  <c r="J36" i="5"/>
  <c r="J37" i="5" s="1"/>
  <c r="J38" i="5" s="1"/>
  <c r="H36" i="5"/>
  <c r="H37" i="5" s="1"/>
  <c r="H38" i="5" s="1"/>
  <c r="F36" i="5"/>
  <c r="F37" i="5" s="1"/>
  <c r="F38" i="5" s="1"/>
  <c r="D36" i="5"/>
  <c r="D37" i="5" s="1"/>
  <c r="D38" i="5" s="1"/>
  <c r="D32" i="5" l="1"/>
  <c r="H32" i="5"/>
  <c r="L32" i="5"/>
  <c r="F32" i="5"/>
  <c r="J32" i="5"/>
  <c r="N32" i="5"/>
  <c r="O27" i="5"/>
  <c r="G35" i="28" s="1"/>
  <c r="N27" i="5"/>
  <c r="M27" i="5"/>
  <c r="L27" i="5"/>
  <c r="K27" i="5"/>
  <c r="E35" i="28" s="1"/>
  <c r="J27" i="5"/>
  <c r="I27" i="5"/>
  <c r="D35" i="28" s="1"/>
  <c r="H27" i="5"/>
  <c r="G27" i="5"/>
  <c r="C35" i="28" s="1"/>
  <c r="F27" i="5"/>
  <c r="E27" i="5"/>
  <c r="B35" i="28" s="1"/>
  <c r="D27" i="5"/>
  <c r="O26" i="5"/>
  <c r="G34" i="28" s="1"/>
  <c r="N26" i="5"/>
  <c r="M26" i="5"/>
  <c r="F34" i="28" s="1"/>
  <c r="L26" i="5"/>
  <c r="K26" i="5"/>
  <c r="E34" i="28" s="1"/>
  <c r="J26" i="5"/>
  <c r="I26" i="5"/>
  <c r="D34" i="28" s="1"/>
  <c r="H26" i="5"/>
  <c r="G26" i="5"/>
  <c r="C34" i="28" s="1"/>
  <c r="F26" i="5"/>
  <c r="E26" i="5"/>
  <c r="B34" i="28" s="1"/>
  <c r="D26" i="5"/>
  <c r="O25" i="5"/>
  <c r="G33" i="28" s="1"/>
  <c r="N25" i="5"/>
  <c r="M25" i="5"/>
  <c r="F33" i="28" s="1"/>
  <c r="L25" i="5"/>
  <c r="K25" i="5"/>
  <c r="E33" i="28" s="1"/>
  <c r="J25" i="5"/>
  <c r="I25" i="5"/>
  <c r="D33" i="28" s="1"/>
  <c r="H25" i="5"/>
  <c r="G25" i="5"/>
  <c r="C33" i="28" s="1"/>
  <c r="F25" i="5"/>
  <c r="E25" i="5"/>
  <c r="B33" i="28" s="1"/>
  <c r="D25" i="5"/>
  <c r="O24" i="5"/>
  <c r="G32" i="28" s="1"/>
  <c r="N24" i="5"/>
  <c r="M24" i="5"/>
  <c r="F32" i="28" s="1"/>
  <c r="L24" i="5"/>
  <c r="K24" i="5"/>
  <c r="E32" i="28" s="1"/>
  <c r="J24" i="5"/>
  <c r="I24" i="5"/>
  <c r="D32" i="28" s="1"/>
  <c r="H24" i="5"/>
  <c r="G24" i="5"/>
  <c r="C32" i="28" s="1"/>
  <c r="F24" i="5"/>
  <c r="E24" i="5"/>
  <c r="B32" i="28" s="1"/>
  <c r="D24" i="5"/>
  <c r="O23" i="5"/>
  <c r="G30" i="28" s="1"/>
  <c r="N23" i="5"/>
  <c r="M23" i="5"/>
  <c r="F30" i="28" s="1"/>
  <c r="L23" i="5"/>
  <c r="K23" i="5"/>
  <c r="E30" i="28" s="1"/>
  <c r="J23" i="5"/>
  <c r="I23" i="5"/>
  <c r="D30" i="28" s="1"/>
  <c r="H23" i="5"/>
  <c r="G23" i="5"/>
  <c r="C30" i="28" s="1"/>
  <c r="F23" i="5"/>
  <c r="E23" i="5"/>
  <c r="B30" i="28" s="1"/>
  <c r="D23" i="5"/>
  <c r="O22" i="5"/>
  <c r="G29" i="28" s="1"/>
  <c r="N22" i="5"/>
  <c r="M22" i="5"/>
  <c r="F29" i="28" s="1"/>
  <c r="L22" i="5"/>
  <c r="K22" i="5"/>
  <c r="E29" i="28" s="1"/>
  <c r="J22" i="5"/>
  <c r="I22" i="5"/>
  <c r="D29" i="28" s="1"/>
  <c r="H22" i="5"/>
  <c r="G22" i="5"/>
  <c r="C29" i="28" s="1"/>
  <c r="F22" i="5"/>
  <c r="E22" i="5"/>
  <c r="B29" i="28" s="1"/>
  <c r="D22" i="5"/>
  <c r="O21" i="5"/>
  <c r="G28" i="28" s="1"/>
  <c r="N21" i="5"/>
  <c r="M21" i="5"/>
  <c r="F28" i="28" s="1"/>
  <c r="L21" i="5"/>
  <c r="K21" i="5"/>
  <c r="E28" i="28" s="1"/>
  <c r="J21" i="5"/>
  <c r="I21" i="5"/>
  <c r="D28" i="28" s="1"/>
  <c r="H21" i="5"/>
  <c r="G21" i="5"/>
  <c r="C28" i="28" s="1"/>
  <c r="F21" i="5"/>
  <c r="E21" i="5"/>
  <c r="B28" i="28" s="1"/>
  <c r="D21" i="5"/>
  <c r="O20" i="5"/>
  <c r="G27" i="28" s="1"/>
  <c r="N20" i="5"/>
  <c r="M20" i="5"/>
  <c r="F27" i="28" s="1"/>
  <c r="L20" i="5"/>
  <c r="K20" i="5"/>
  <c r="E27" i="28" s="1"/>
  <c r="J20" i="5"/>
  <c r="I20" i="5"/>
  <c r="D27" i="28" s="1"/>
  <c r="H20" i="5"/>
  <c r="G20" i="5"/>
  <c r="C27" i="28" s="1"/>
  <c r="F20" i="5"/>
  <c r="E20" i="5"/>
  <c r="B27" i="28" s="1"/>
  <c r="D20" i="5"/>
  <c r="O19" i="5"/>
  <c r="G25" i="28" s="1"/>
  <c r="N19" i="5"/>
  <c r="M19" i="5"/>
  <c r="F25" i="28" s="1"/>
  <c r="L19" i="5"/>
  <c r="K19" i="5"/>
  <c r="E25" i="28" s="1"/>
  <c r="J19" i="5"/>
  <c r="I19" i="5"/>
  <c r="D25" i="28" s="1"/>
  <c r="H19" i="5"/>
  <c r="G19" i="5"/>
  <c r="C25" i="28" s="1"/>
  <c r="F19" i="5"/>
  <c r="E19" i="5"/>
  <c r="B25" i="28" s="1"/>
  <c r="D19" i="5"/>
  <c r="O18" i="5"/>
  <c r="G24" i="28" s="1"/>
  <c r="N18" i="5"/>
  <c r="M18" i="5"/>
  <c r="F24" i="28" s="1"/>
  <c r="L18" i="5"/>
  <c r="K18" i="5"/>
  <c r="E24" i="28" s="1"/>
  <c r="J18" i="5"/>
  <c r="I18" i="5"/>
  <c r="D24" i="28" s="1"/>
  <c r="H18" i="5"/>
  <c r="G18" i="5"/>
  <c r="C24" i="28" s="1"/>
  <c r="F18" i="5"/>
  <c r="E18" i="5"/>
  <c r="B24" i="28" s="1"/>
  <c r="D18" i="5"/>
  <c r="O17" i="5"/>
  <c r="G23" i="28" s="1"/>
  <c r="N17" i="5"/>
  <c r="M17" i="5"/>
  <c r="F23" i="28" s="1"/>
  <c r="L17" i="5"/>
  <c r="K17" i="5"/>
  <c r="E23" i="28" s="1"/>
  <c r="J17" i="5"/>
  <c r="I17" i="5"/>
  <c r="D23" i="28" s="1"/>
  <c r="H17" i="5"/>
  <c r="G17" i="5"/>
  <c r="C23" i="28" s="1"/>
  <c r="F17" i="5"/>
  <c r="E17" i="5"/>
  <c r="B23" i="28" s="1"/>
  <c r="D17" i="5"/>
  <c r="O16" i="5"/>
  <c r="G22" i="28" s="1"/>
  <c r="N16" i="5"/>
  <c r="M16" i="5"/>
  <c r="F22" i="28" s="1"/>
  <c r="L16" i="5"/>
  <c r="K16" i="5"/>
  <c r="E22" i="28" s="1"/>
  <c r="J16" i="5"/>
  <c r="I16" i="5"/>
  <c r="D22" i="28" s="1"/>
  <c r="H16" i="5"/>
  <c r="G16" i="5"/>
  <c r="C22" i="28" s="1"/>
  <c r="F16" i="5"/>
  <c r="E16" i="5"/>
  <c r="B22" i="28" s="1"/>
  <c r="D16" i="5"/>
  <c r="O15" i="5"/>
  <c r="G20" i="28" s="1"/>
  <c r="N15" i="5"/>
  <c r="M15" i="5"/>
  <c r="F20" i="28" s="1"/>
  <c r="L15" i="5"/>
  <c r="K15" i="5"/>
  <c r="E20" i="28" s="1"/>
  <c r="J15" i="5"/>
  <c r="I15" i="5"/>
  <c r="D20" i="28" s="1"/>
  <c r="H15" i="5"/>
  <c r="G15" i="5"/>
  <c r="C20" i="28" s="1"/>
  <c r="F15" i="5"/>
  <c r="E15" i="5"/>
  <c r="B20" i="28" s="1"/>
  <c r="D15" i="5"/>
  <c r="O14" i="5"/>
  <c r="G19" i="28" s="1"/>
  <c r="N14" i="5"/>
  <c r="M14" i="5"/>
  <c r="F19" i="28" s="1"/>
  <c r="L14" i="5"/>
  <c r="K14" i="5"/>
  <c r="E19" i="28" s="1"/>
  <c r="J14" i="5"/>
  <c r="I14" i="5"/>
  <c r="D19" i="28" s="1"/>
  <c r="H14" i="5"/>
  <c r="G14" i="5"/>
  <c r="C19" i="28" s="1"/>
  <c r="F14" i="5"/>
  <c r="E14" i="5"/>
  <c r="B19" i="28" s="1"/>
  <c r="D14" i="5"/>
  <c r="O13" i="5"/>
  <c r="G18" i="28" s="1"/>
  <c r="N13" i="5"/>
  <c r="M13" i="5"/>
  <c r="F18" i="28" s="1"/>
  <c r="L13" i="5"/>
  <c r="K13" i="5"/>
  <c r="E18" i="28" s="1"/>
  <c r="J13" i="5"/>
  <c r="I13" i="5"/>
  <c r="D18" i="28" s="1"/>
  <c r="H13" i="5"/>
  <c r="G13" i="5"/>
  <c r="C18" i="28" s="1"/>
  <c r="F13" i="5"/>
  <c r="E13" i="5"/>
  <c r="B18" i="28" s="1"/>
  <c r="D13" i="5"/>
  <c r="O12" i="5"/>
  <c r="G17" i="28" s="1"/>
  <c r="N12" i="5"/>
  <c r="M12" i="5"/>
  <c r="F17" i="28" s="1"/>
  <c r="L12" i="5"/>
  <c r="K12" i="5"/>
  <c r="E17" i="28" s="1"/>
  <c r="J12" i="5"/>
  <c r="I12" i="5"/>
  <c r="D17" i="28" s="1"/>
  <c r="H12" i="5"/>
  <c r="G12" i="5"/>
  <c r="C17" i="28" s="1"/>
  <c r="F12" i="5"/>
  <c r="E12" i="5"/>
  <c r="B17" i="28" s="1"/>
  <c r="D12" i="5"/>
  <c r="O11" i="5"/>
  <c r="G15" i="28" s="1"/>
  <c r="N11" i="5"/>
  <c r="M11" i="5"/>
  <c r="F15" i="28" s="1"/>
  <c r="L11" i="5"/>
  <c r="K11" i="5"/>
  <c r="E15" i="28" s="1"/>
  <c r="J11" i="5"/>
  <c r="I11" i="5"/>
  <c r="D15" i="28" s="1"/>
  <c r="H11" i="5"/>
  <c r="G11" i="5"/>
  <c r="C15" i="28" s="1"/>
  <c r="F11" i="5"/>
  <c r="E11" i="5"/>
  <c r="B15" i="28" s="1"/>
  <c r="D11" i="5"/>
  <c r="O10" i="5"/>
  <c r="G14" i="28" s="1"/>
  <c r="N10" i="5"/>
  <c r="M10" i="5"/>
  <c r="F14" i="28" s="1"/>
  <c r="L10" i="5"/>
  <c r="K10" i="5"/>
  <c r="E14" i="28" s="1"/>
  <c r="J10" i="5"/>
  <c r="I10" i="5"/>
  <c r="D14" i="28" s="1"/>
  <c r="H10" i="5"/>
  <c r="G10" i="5"/>
  <c r="C14" i="28" s="1"/>
  <c r="F10" i="5"/>
  <c r="E10" i="5"/>
  <c r="B14" i="28" s="1"/>
  <c r="D10" i="5"/>
  <c r="O9" i="5"/>
  <c r="G13" i="28" s="1"/>
  <c r="N9" i="5"/>
  <c r="M9" i="5"/>
  <c r="F13" i="28" s="1"/>
  <c r="L9" i="5"/>
  <c r="K9" i="5"/>
  <c r="E13" i="28" s="1"/>
  <c r="J9" i="5"/>
  <c r="I9" i="5"/>
  <c r="D13" i="28" s="1"/>
  <c r="H9" i="5"/>
  <c r="G9" i="5"/>
  <c r="C13" i="28" s="1"/>
  <c r="F9" i="5"/>
  <c r="E9" i="5"/>
  <c r="B13" i="28" s="1"/>
  <c r="D9" i="5"/>
  <c r="O8" i="5"/>
  <c r="G12" i="28" s="1"/>
  <c r="N8" i="5"/>
  <c r="M8" i="5"/>
  <c r="F12" i="28" s="1"/>
  <c r="L8" i="5"/>
  <c r="K8" i="5"/>
  <c r="E12" i="28" s="1"/>
  <c r="J8" i="5"/>
  <c r="I8" i="5"/>
  <c r="D12" i="28" s="1"/>
  <c r="H8" i="5"/>
  <c r="G8" i="5"/>
  <c r="C12" i="28" s="1"/>
  <c r="F8" i="5"/>
  <c r="E8" i="5"/>
  <c r="B12" i="28" s="1"/>
  <c r="D8" i="5"/>
  <c r="O7" i="5"/>
  <c r="G10" i="28" s="1"/>
  <c r="N7" i="5"/>
  <c r="M7" i="5"/>
  <c r="F10" i="28" s="1"/>
  <c r="L7" i="5"/>
  <c r="K7" i="5"/>
  <c r="E10" i="28" s="1"/>
  <c r="J7" i="5"/>
  <c r="I7" i="5"/>
  <c r="D10" i="28" s="1"/>
  <c r="H7" i="5"/>
  <c r="G7" i="5"/>
  <c r="C10" i="28" s="1"/>
  <c r="F7" i="5"/>
  <c r="E7" i="5"/>
  <c r="B10" i="28" s="1"/>
  <c r="D7" i="5"/>
  <c r="O6" i="5"/>
  <c r="G9" i="28" s="1"/>
  <c r="N6" i="5"/>
  <c r="M6" i="5"/>
  <c r="F9" i="28" s="1"/>
  <c r="L6" i="5"/>
  <c r="K6" i="5"/>
  <c r="E9" i="28" s="1"/>
  <c r="J6" i="5"/>
  <c r="I6" i="5"/>
  <c r="D9" i="28" s="1"/>
  <c r="H6" i="5"/>
  <c r="G6" i="5"/>
  <c r="C9" i="28" s="1"/>
  <c r="F6" i="5"/>
  <c r="E6" i="5"/>
  <c r="B9" i="28" s="1"/>
  <c r="D6" i="5"/>
  <c r="O5" i="5"/>
  <c r="G8" i="28" s="1"/>
  <c r="N5" i="5"/>
  <c r="M5" i="5"/>
  <c r="F8" i="28" s="1"/>
  <c r="L5" i="5"/>
  <c r="K5" i="5"/>
  <c r="E8" i="28" s="1"/>
  <c r="J5" i="5"/>
  <c r="I5" i="5"/>
  <c r="D8" i="28" s="1"/>
  <c r="H5" i="5"/>
  <c r="G5" i="5"/>
  <c r="C8" i="28" s="1"/>
  <c r="F5" i="5"/>
  <c r="E5" i="5"/>
  <c r="B8" i="28" s="1"/>
  <c r="D5" i="5"/>
  <c r="K4" i="5"/>
  <c r="E7" i="28" s="1"/>
  <c r="J4" i="5"/>
  <c r="I4" i="5"/>
  <c r="D7" i="28" s="1"/>
  <c r="H4" i="5"/>
  <c r="F4" i="5"/>
  <c r="G4" i="5"/>
  <c r="C7" i="28" s="1"/>
  <c r="E4" i="5"/>
  <c r="B7" i="28" s="1"/>
  <c r="D4" i="5"/>
  <c r="O4" i="5"/>
  <c r="G7" i="28" s="1"/>
  <c r="N4" i="5"/>
  <c r="M4" i="5"/>
  <c r="F7" i="28" s="1"/>
  <c r="L4" i="5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</calcChain>
</file>

<file path=xl/sharedStrings.xml><?xml version="1.0" encoding="utf-8"?>
<sst xmlns="http://schemas.openxmlformats.org/spreadsheetml/2006/main" count="1159" uniqueCount="67">
  <si>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</si>
  <si>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</si>
  <si>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</si>
  <si>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</si>
  <si>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</si>
  <si>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</si>
  <si>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</si>
  <si>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</si>
  <si>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</si>
  <si>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</si>
  <si>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</si>
  <si>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</si>
  <si>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</si>
  <si>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</si>
  <si>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</si>
  <si>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</si>
  <si>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</si>
  <si>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</si>
  <si>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</si>
  <si>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</si>
  <si>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</si>
  <si>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</si>
  <si>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</si>
  <si>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</si>
  <si>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</si>
  <si>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</si>
  <si>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</si>
  <si>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</si>
  <si>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</si>
  <si>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</si>
  <si>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</si>
  <si>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</si>
  <si>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</si>
  <si>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</si>
  <si>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</si>
  <si>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</si>
  <si>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</si>
  <si>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class</t>
  </si>
  <si>
    <t>suppress</t>
  </si>
  <si>
    <t>subclass</t>
  </si>
  <si>
    <t>yq</t>
  </si>
  <si>
    <t>J01C.beta lactams</t>
  </si>
  <si>
    <t>J01CF.beta-lactamase resistant</t>
  </si>
  <si>
    <t>S</t>
  </si>
  <si>
    <t>Year and Quarter</t>
  </si>
  <si>
    <r>
      <rPr>
        <b/>
        <sz val="7"/>
        <color theme="1"/>
        <rFont val="Segoe UI"/>
        <family val="2"/>
      </rPr>
      <t>Bold</t>
    </r>
    <r>
      <rPr>
        <sz val="7"/>
        <color theme="1"/>
        <rFont val="Segoe UI"/>
        <family val="2"/>
      </rPr>
      <t xml:space="preserve"> indicates health region’s rate is statistically significantly different from the Manitoba rate (p&lt;0.01).</t>
    </r>
  </si>
  <si>
    <t>s  Indicates suppression due to small numbers.</t>
  </si>
  <si>
    <t>P:\asp\Analyses\Prescriptions\Subclass\Pres_rate_subclass_q_kids_Adj_J01CF.html</t>
  </si>
  <si>
    <t>Adjusted (age and sex) J01CF.beta-lactamase resistant prescriptions per 1000 people per day by RHA, kids (p=0.01 to compare over areas, p=0.05 for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</si>
  <si>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</si>
  <si>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</si>
  <si>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</si>
  <si>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</si>
  <si>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</si>
  <si>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</si>
  <si>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</si>
  <si>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</si>
  <si>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</si>
  <si>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</si>
  <si>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</si>
  <si>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</si>
  <si>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s</t>
  </si>
  <si>
    <t xml:space="preserve">Age- and sex-adjusted rates per 1,000 people ages 0-14 per day </t>
  </si>
  <si>
    <t>Age- and Sex-Adjusted Rates by Health Region</t>
  </si>
  <si>
    <t>Southern Health-
Santé Sud</t>
  </si>
  <si>
    <t>Appendix Table 1.12: Statistical Comparisons of Quarterly Dispensation Rates for β-Lactamase-Resistant Penicillins (J01CF) for Children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</si>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</sst>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  <numFmt numFmtId="169" formatCode="0.000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Segoe UI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86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34" fillId="0" borderId="0" xfId="0" applyFont="1" applyFill="1"/>
    <xf numFmtId="0" fontId="34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37" borderId="38" xfId="59" applyFont="1" applyFill="1" applyBorder="1" applyAlignment="1">
      <alignment horizontal="left" vertical="center" indent="2"/>
    </xf>
    <xf numFmtId="0" fontId="36" fillId="37" borderId="39" xfId="59" applyFont="1" applyFill="1" applyBorder="1" applyAlignment="1">
      <alignment horizontal="left" vertical="center" indent="2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2" fontId="28" fillId="0" borderId="18" xfId="0" applyNumberFormat="1" applyFont="1" applyBorder="1" applyAlignment="1">
      <alignment horizontal="center" wrapText="1"/>
    </xf>
    <xf numFmtId="2" fontId="28" fillId="0" borderId="17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0" fontId="28" fillId="0" borderId="40" xfId="0" applyFont="1" applyBorder="1" applyAlignment="1">
      <alignment wrapText="1"/>
    </xf>
    <xf numFmtId="0" fontId="28" fillId="0" borderId="0" xfId="0" applyFont="1" applyBorder="1" applyAlignment="1">
      <alignment wrapText="1"/>
    </xf>
    <xf numFmtId="0" fontId="36" fillId="34" borderId="38" xfId="59" applyFont="1" applyFill="1" applyBorder="1" applyAlignment="1">
      <alignment horizontal="left" vertical="center" indent="2"/>
    </xf>
    <xf numFmtId="0" fontId="31" fillId="0" borderId="0" xfId="0" applyFont="1" applyFill="1"/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35" fillId="35" borderId="46" xfId="58" applyFont="1" applyBorder="1" applyAlignment="1">
      <alignment horizontal="center" vertical="center" wrapText="1"/>
    </xf>
    <xf numFmtId="0" fontId="35" fillId="35" borderId="47" xfId="58" applyFont="1" applyBorder="1" applyAlignment="1">
      <alignment horizontal="center" vertical="center" wrapText="1"/>
    </xf>
    <xf numFmtId="49" fontId="36" fillId="36" borderId="36" xfId="60" applyFont="1" applyBorder="1" applyAlignment="1">
      <alignment horizontal="left" vertical="center" indent="1"/>
    </xf>
    <xf numFmtId="0" fontId="36" fillId="36" borderId="36" xfId="60" applyNumberFormat="1" applyFont="1" applyBorder="1" applyAlignment="1">
      <alignment horizontal="left" vertical="center" indent="1"/>
    </xf>
    <xf numFmtId="49" fontId="36" fillId="36" borderId="0" xfId="60" applyFont="1" applyBorder="1" applyAlignment="1">
      <alignment horizontal="left" vertical="center" indent="3"/>
    </xf>
    <xf numFmtId="49" fontId="36" fillId="36" borderId="37" xfId="60" applyFont="1" applyBorder="1" applyAlignment="1">
      <alignment horizontal="left" vertical="center" indent="3"/>
    </xf>
    <xf numFmtId="2" fontId="37" fillId="34" borderId="41" xfId="48" applyFont="1" applyFill="1" applyBorder="1" applyAlignment="1">
      <alignment horizontal="left" vertical="center" indent="3"/>
    </xf>
    <xf numFmtId="2" fontId="37" fillId="34" borderId="43" xfId="48" applyFont="1" applyFill="1" applyBorder="1" applyAlignment="1">
      <alignment horizontal="left" vertical="center" indent="3"/>
    </xf>
    <xf numFmtId="2" fontId="37" fillId="37" borderId="41" xfId="48" applyFont="1" applyFill="1" applyBorder="1" applyAlignment="1">
      <alignment horizontal="left" vertical="center" indent="3"/>
    </xf>
    <xf numFmtId="2" fontId="37" fillId="37" borderId="43" xfId="48" applyFont="1" applyFill="1" applyBorder="1" applyAlignment="1">
      <alignment horizontal="left" vertical="center" indent="3"/>
    </xf>
    <xf numFmtId="2" fontId="37" fillId="34" borderId="29" xfId="48" applyFont="1" applyFill="1" applyBorder="1" applyAlignment="1">
      <alignment horizontal="left" vertical="center" indent="3"/>
    </xf>
    <xf numFmtId="2" fontId="37" fillId="37" borderId="42" xfId="48" applyFont="1" applyFill="1" applyBorder="1" applyAlignment="1">
      <alignment horizontal="left" vertical="center" indent="3"/>
    </xf>
    <xf numFmtId="2" fontId="37" fillId="37" borderId="44" xfId="48" applyFont="1" applyFill="1" applyBorder="1" applyAlignment="1">
      <alignment horizontal="left" vertical="center" indent="3"/>
    </xf>
    <xf numFmtId="169" fontId="37" fillId="37" borderId="44" xfId="48" applyNumberFormat="1" applyFont="1" applyFill="1" applyBorder="1" applyAlignment="1">
      <alignment horizontal="center" vertical="center"/>
    </xf>
    <xf numFmtId="0" fontId="34" fillId="0" borderId="0" xfId="0" applyFont="1" applyFill="1" applyAlignment="1">
      <alignment horizontal="left" vertical="center"/>
    </xf>
    <xf numFmtId="0" fontId="39" fillId="34" borderId="0" xfId="55" applyFont="1" applyBorder="1" applyAlignment="1">
      <alignment horizontal="left" vertical="center" wrapText="1"/>
    </xf>
    <xf numFmtId="0" fontId="39" fillId="34" borderId="0" xfId="55" applyFont="1" applyBorder="1" applyAlignment="1">
      <alignment horizontal="left" vertical="center"/>
    </xf>
    <xf numFmtId="49" fontId="30" fillId="34" borderId="0" xfId="63" applyFont="1" applyFill="1" applyAlignment="1">
      <alignment horizontal="left" vertical="center" wrapText="1"/>
    </xf>
    <xf numFmtId="49" fontId="32" fillId="34" borderId="0" xfId="61" applyFont="1" applyFill="1"/>
    <xf numFmtId="0" fontId="33" fillId="34" borderId="0" xfId="0" applyFont="1" applyFill="1" applyAlignment="1">
      <alignment horizontal="center" vertical="top" wrapText="1"/>
    </xf>
    <xf numFmtId="0" fontId="35" fillId="35" borderId="33" xfId="58" applyFont="1" applyBorder="1" applyAlignment="1">
      <alignment horizontal="center" vertical="center" wrapText="1"/>
    </xf>
    <xf numFmtId="0" fontId="35" fillId="35" borderId="45" xfId="58" applyFont="1" applyBorder="1" applyAlignment="1">
      <alignment horizontal="center" vertical="center" wrapText="1"/>
    </xf>
    <xf numFmtId="0" fontId="35" fillId="35" borderId="34" xfId="58" applyFont="1" applyBorder="1">
      <alignment horizontal="center" vertical="center" wrapText="1"/>
    </xf>
    <xf numFmtId="0" fontId="35" fillId="35" borderId="35" xfId="58" applyFont="1" applyBorder="1">
      <alignment horizontal="center" vertical="center" wrapText="1"/>
    </xf>
    <xf numFmtId="0" fontId="16" fillId="34" borderId="0" xfId="55" applyFill="1" applyAlignment="1">
      <alignment horizontal="left" vertic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2.8705000000000001E-2</c:v>
                </c:pt>
                <c:pt idx="1">
                  <c:v>2.5457E-2</c:v>
                </c:pt>
                <c:pt idx="2">
                  <c:v>3.3721000000000001E-2</c:v>
                </c:pt>
                <c:pt idx="3">
                  <c:v>1.6580999999999999E-2</c:v>
                </c:pt>
                <c:pt idx="4">
                  <c:v>1.5062000000000001E-2</c:v>
                </c:pt>
                <c:pt idx="5">
                  <c:v>1.487E-2</c:v>
                </c:pt>
                <c:pt idx="6">
                  <c:v>1.8747E-2</c:v>
                </c:pt>
                <c:pt idx="7">
                  <c:v>8.4119999999999993E-3</c:v>
                </c:pt>
                <c:pt idx="8">
                  <c:v>5.5799999999999999E-3</c:v>
                </c:pt>
                <c:pt idx="9">
                  <c:v>6.3249999999999999E-3</c:v>
                </c:pt>
                <c:pt idx="10">
                  <c:v>1.0359E-2</c:v>
                </c:pt>
                <c:pt idx="11">
                  <c:v>9.9919999999999991E-3</c:v>
                </c:pt>
                <c:pt idx="12">
                  <c:v>6.0790000000000002E-3</c:v>
                </c:pt>
                <c:pt idx="13">
                  <c:v>4.9379999999999997E-3</c:v>
                </c:pt>
                <c:pt idx="14">
                  <c:v>1.1589E-2</c:v>
                </c:pt>
                <c:pt idx="15">
                  <c:v>1.0299000000000001E-2</c:v>
                </c:pt>
                <c:pt idx="16">
                  <c:v>3.9100000000000003E-3</c:v>
                </c:pt>
                <c:pt idx="17">
                  <c:v>9.2069999999999999E-3</c:v>
                </c:pt>
                <c:pt idx="18">
                  <c:v>1.0333E-2</c:v>
                </c:pt>
                <c:pt idx="19">
                  <c:v>1.4969E-2</c:v>
                </c:pt>
                <c:pt idx="20">
                  <c:v>7.5750000000000001E-3</c:v>
                </c:pt>
                <c:pt idx="21">
                  <c:v>9.9690000000000004E-3</c:v>
                </c:pt>
                <c:pt idx="22">
                  <c:v>1.2914999999999999E-2</c:v>
                </c:pt>
                <c:pt idx="23">
                  <c:v>8.9739999999999993E-3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1.9542E-2</c:v>
                </c:pt>
                <c:pt idx="1">
                  <c:v>1.7946E-2</c:v>
                </c:pt>
                <c:pt idx="2">
                  <c:v>2.3459000000000001E-2</c:v>
                </c:pt>
                <c:pt idx="3">
                  <c:v>1.1908999999999999E-2</c:v>
                </c:pt>
                <c:pt idx="4">
                  <c:v>1.4109E-2</c:v>
                </c:pt>
                <c:pt idx="5">
                  <c:v>1.0971E-2</c:v>
                </c:pt>
                <c:pt idx="6">
                  <c:v>9.7680000000000006E-3</c:v>
                </c:pt>
                <c:pt idx="7">
                  <c:v>3.6600000000000001E-3</c:v>
                </c:pt>
                <c:pt idx="8">
                  <c:v>3.6939999999999998E-3</c:v>
                </c:pt>
                <c:pt idx="9">
                  <c:v>4.1070000000000004E-3</c:v>
                </c:pt>
                <c:pt idx="10">
                  <c:v>6.0870000000000004E-3</c:v>
                </c:pt>
                <c:pt idx="11">
                  <c:v>4.6480000000000002E-3</c:v>
                </c:pt>
                <c:pt idx="12">
                  <c:v>4.0379999999999999E-3</c:v>
                </c:pt>
                <c:pt idx="13">
                  <c:v>4.5970000000000004E-3</c:v>
                </c:pt>
                <c:pt idx="14">
                  <c:v>5.3759999999999997E-3</c:v>
                </c:pt>
                <c:pt idx="15">
                  <c:v>3.8140000000000001E-3</c:v>
                </c:pt>
                <c:pt idx="16">
                  <c:v>7.2909999999999997E-3</c:v>
                </c:pt>
                <c:pt idx="17">
                  <c:v>4.6080000000000001E-3</c:v>
                </c:pt>
                <c:pt idx="18">
                  <c:v>1.4558E-2</c:v>
                </c:pt>
                <c:pt idx="19">
                  <c:v>1.1178E-2</c:v>
                </c:pt>
                <c:pt idx="20">
                  <c:v>4.3920000000000001E-3</c:v>
                </c:pt>
                <c:pt idx="21">
                  <c:v>4.4600000000000004E-3</c:v>
                </c:pt>
                <c:pt idx="22">
                  <c:v>5.8630000000000002E-3</c:v>
                </c:pt>
                <c:pt idx="23">
                  <c:v>2.777E-3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2.9274999999999999E-2</c:v>
                </c:pt>
                <c:pt idx="1">
                  <c:v>4.6232000000000002E-2</c:v>
                </c:pt>
                <c:pt idx="2">
                  <c:v>4.5616999999999998E-2</c:v>
                </c:pt>
                <c:pt idx="3">
                  <c:v>3.8434999999999997E-2</c:v>
                </c:pt>
                <c:pt idx="4">
                  <c:v>2.5062000000000001E-2</c:v>
                </c:pt>
                <c:pt idx="5">
                  <c:v>2.6098E-2</c:v>
                </c:pt>
                <c:pt idx="6">
                  <c:v>1.9255999999999999E-2</c:v>
                </c:pt>
                <c:pt idx="7">
                  <c:v>1.4075000000000001E-2</c:v>
                </c:pt>
                <c:pt idx="8">
                  <c:v>1.0907999999999999E-2</c:v>
                </c:pt>
                <c:pt idx="9">
                  <c:v>1.3073E-2</c:v>
                </c:pt>
                <c:pt idx="10">
                  <c:v>1.7401E-2</c:v>
                </c:pt>
                <c:pt idx="11">
                  <c:v>1.0952E-2</c:v>
                </c:pt>
                <c:pt idx="12">
                  <c:v>8.9390000000000008E-3</c:v>
                </c:pt>
                <c:pt idx="13">
                  <c:v>1.1617000000000001E-2</c:v>
                </c:pt>
                <c:pt idx="14">
                  <c:v>1.9494000000000001E-2</c:v>
                </c:pt>
                <c:pt idx="15">
                  <c:v>1.3343000000000001E-2</c:v>
                </c:pt>
                <c:pt idx="16">
                  <c:v>1.3547E-2</c:v>
                </c:pt>
                <c:pt idx="17">
                  <c:v>1.4888E-2</c:v>
                </c:pt>
                <c:pt idx="18">
                  <c:v>2.7473999999999998E-2</c:v>
                </c:pt>
                <c:pt idx="19">
                  <c:v>1.264E-2</c:v>
                </c:pt>
                <c:pt idx="20">
                  <c:v>9.8189999999999996E-3</c:v>
                </c:pt>
                <c:pt idx="21">
                  <c:v>1.3735000000000001E-2</c:v>
                </c:pt>
                <c:pt idx="22">
                  <c:v>2.0461E-2</c:v>
                </c:pt>
                <c:pt idx="23">
                  <c:v>1.2498E-2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2.7712000000000001E-2</c:v>
                </c:pt>
                <c:pt idx="1">
                  <c:v>2.5541000000000001E-2</c:v>
                </c:pt>
                <c:pt idx="2">
                  <c:v>3.2936E-2</c:v>
                </c:pt>
                <c:pt idx="3">
                  <c:v>9.5969999999999996E-3</c:v>
                </c:pt>
                <c:pt idx="4">
                  <c:v>1.5893000000000001E-2</c:v>
                </c:pt>
                <c:pt idx="5">
                  <c:v>1.6573000000000001E-2</c:v>
                </c:pt>
                <c:pt idx="6">
                  <c:v>1.6892999999999998E-2</c:v>
                </c:pt>
                <c:pt idx="7">
                  <c:v>6.4689999999999999E-3</c:v>
                </c:pt>
                <c:pt idx="8">
                  <c:v>7.476E-3</c:v>
                </c:pt>
                <c:pt idx="9">
                  <c:v>6.9059999999999998E-3</c:v>
                </c:pt>
                <c:pt idx="10">
                  <c:v>9.0889999999999999E-3</c:v>
                </c:pt>
                <c:pt idx="11">
                  <c:v>4.7790000000000003E-3</c:v>
                </c:pt>
                <c:pt idx="12">
                  <c:v>3.1310000000000001E-3</c:v>
                </c:pt>
                <c:pt idx="13">
                  <c:v>8.404E-3</c:v>
                </c:pt>
                <c:pt idx="14">
                  <c:v>1.1022000000000001E-2</c:v>
                </c:pt>
                <c:pt idx="15">
                  <c:v>8.2159999999999993E-3</c:v>
                </c:pt>
                <c:pt idx="16">
                  <c:v>8.09E-3</c:v>
                </c:pt>
                <c:pt idx="17">
                  <c:v>8.0569999999999999E-3</c:v>
                </c:pt>
                <c:pt idx="18">
                  <c:v>1.6736999999999998E-2</c:v>
                </c:pt>
                <c:pt idx="19">
                  <c:v>5.3039999999999997E-3</c:v>
                </c:pt>
                <c:pt idx="20">
                  <c:v>8.9789999999999991E-3</c:v>
                </c:pt>
                <c:pt idx="21">
                  <c:v>4.4549999999999998E-3</c:v>
                </c:pt>
                <c:pt idx="22">
                  <c:v>6.1799999999999997E-3</c:v>
                </c:pt>
                <c:pt idx="23">
                  <c:v>4.3670000000000002E-3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4.3139999999999998E-2</c:v>
                </c:pt>
                <c:pt idx="1">
                  <c:v>3.0367999999999999E-2</c:v>
                </c:pt>
                <c:pt idx="2">
                  <c:v>6.6142000000000006E-2</c:v>
                </c:pt>
                <c:pt idx="3">
                  <c:v>2.5274999999999999E-2</c:v>
                </c:pt>
                <c:pt idx="4">
                  <c:v>2.4173E-2</c:v>
                </c:pt>
                <c:pt idx="5">
                  <c:v>1.3849999999999999E-2</c:v>
                </c:pt>
                <c:pt idx="6">
                  <c:v>1.6199000000000002E-2</c:v>
                </c:pt>
                <c:pt idx="7">
                  <c:v>9.3779999999999992E-3</c:v>
                </c:pt>
                <c:pt idx="8">
                  <c:v>8.6859999999999993E-3</c:v>
                </c:pt>
                <c:pt idx="9">
                  <c:v>9.0200000000000002E-3</c:v>
                </c:pt>
                <c:pt idx="10">
                  <c:v>1.4208999999999999E-2</c:v>
                </c:pt>
                <c:pt idx="11">
                  <c:v>6.2430000000000003E-3</c:v>
                </c:pt>
                <c:pt idx="12">
                  <c:v>4.5739999999999999E-3</c:v>
                </c:pt>
                <c:pt idx="13">
                  <c:v>4.934E-3</c:v>
                </c:pt>
                <c:pt idx="14">
                  <c:v>3.1419999999999998E-3</c:v>
                </c:pt>
                <c:pt idx="15">
                  <c:v>2.689E-3</c:v>
                </c:pt>
                <c:pt idx="16">
                  <c:v>4.5750000000000001E-3</c:v>
                </c:pt>
                <c:pt idx="17">
                  <c:v>3.6340000000000001E-3</c:v>
                </c:pt>
                <c:pt idx="18">
                  <c:v>1.9807999999999999E-2</c:v>
                </c:pt>
                <c:pt idx="19">
                  <c:v>1.3181999999999999E-2</c:v>
                </c:pt>
                <c:pt idx="20">
                  <c:v>2.7130000000000001E-3</c:v>
                </c:pt>
                <c:pt idx="21">
                  <c:v>4.052E-3</c:v>
                </c:pt>
                <c:pt idx="22">
                  <c:v>3.137E-3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2.6943000000000002E-2</c:v>
                </c:pt>
                <c:pt idx="1">
                  <c:v>2.5746000000000002E-2</c:v>
                </c:pt>
                <c:pt idx="2">
                  <c:v>3.4613999999999999E-2</c:v>
                </c:pt>
                <c:pt idx="3">
                  <c:v>1.7392999999999999E-2</c:v>
                </c:pt>
                <c:pt idx="4">
                  <c:v>1.7406000000000001E-2</c:v>
                </c:pt>
                <c:pt idx="5">
                  <c:v>1.4494999999999999E-2</c:v>
                </c:pt>
                <c:pt idx="6">
                  <c:v>1.3469999999999999E-2</c:v>
                </c:pt>
                <c:pt idx="7">
                  <c:v>6.3509999999999999E-3</c:v>
                </c:pt>
                <c:pt idx="8">
                  <c:v>5.4939999999999998E-3</c:v>
                </c:pt>
                <c:pt idx="9">
                  <c:v>5.9800000000000001E-3</c:v>
                </c:pt>
                <c:pt idx="10">
                  <c:v>8.7189999999999993E-3</c:v>
                </c:pt>
                <c:pt idx="11">
                  <c:v>6.2639999999999996E-3</c:v>
                </c:pt>
                <c:pt idx="12">
                  <c:v>4.7530000000000003E-3</c:v>
                </c:pt>
                <c:pt idx="13">
                  <c:v>5.7299999999999999E-3</c:v>
                </c:pt>
                <c:pt idx="14">
                  <c:v>8.5590000000000006E-3</c:v>
                </c:pt>
                <c:pt idx="15">
                  <c:v>6.3359999999999996E-3</c:v>
                </c:pt>
                <c:pt idx="16">
                  <c:v>7.3509999999999999E-3</c:v>
                </c:pt>
                <c:pt idx="17">
                  <c:v>7.025E-3</c:v>
                </c:pt>
                <c:pt idx="18">
                  <c:v>1.7108000000000002E-2</c:v>
                </c:pt>
                <c:pt idx="19">
                  <c:v>1.2305E-2</c:v>
                </c:pt>
                <c:pt idx="20">
                  <c:v>5.9579999999999998E-3</c:v>
                </c:pt>
                <c:pt idx="21">
                  <c:v>6.5250000000000004E-3</c:v>
                </c:pt>
                <c:pt idx="22">
                  <c:v>8.9739999999999993E-3</c:v>
                </c:pt>
                <c:pt idx="23">
                  <c:v>5.2030000000000002E-3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67385663505828364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2.8705000000000001E-2</c:v>
                </c:pt>
                <c:pt idx="1">
                  <c:v>2.5457E-2</c:v>
                </c:pt>
                <c:pt idx="2">
                  <c:v>3.3721000000000001E-2</c:v>
                </c:pt>
                <c:pt idx="3">
                  <c:v>1.6580999999999999E-2</c:v>
                </c:pt>
                <c:pt idx="4">
                  <c:v>1.5062000000000001E-2</c:v>
                </c:pt>
                <c:pt idx="5">
                  <c:v>1.487E-2</c:v>
                </c:pt>
                <c:pt idx="6">
                  <c:v>1.8747E-2</c:v>
                </c:pt>
                <c:pt idx="7">
                  <c:v>8.4119999999999993E-3</c:v>
                </c:pt>
                <c:pt idx="8">
                  <c:v>5.5799999999999999E-3</c:v>
                </c:pt>
                <c:pt idx="9">
                  <c:v>6.3249999999999999E-3</c:v>
                </c:pt>
                <c:pt idx="10">
                  <c:v>1.0359E-2</c:v>
                </c:pt>
                <c:pt idx="11">
                  <c:v>9.9919999999999991E-3</c:v>
                </c:pt>
                <c:pt idx="12">
                  <c:v>6.0790000000000002E-3</c:v>
                </c:pt>
                <c:pt idx="13">
                  <c:v>4.9379999999999997E-3</c:v>
                </c:pt>
                <c:pt idx="14">
                  <c:v>1.1589E-2</c:v>
                </c:pt>
                <c:pt idx="15">
                  <c:v>1.0299000000000001E-2</c:v>
                </c:pt>
                <c:pt idx="16">
                  <c:v>3.9100000000000003E-3</c:v>
                </c:pt>
                <c:pt idx="17">
                  <c:v>9.2069999999999999E-3</c:v>
                </c:pt>
                <c:pt idx="18">
                  <c:v>1.0333E-2</c:v>
                </c:pt>
                <c:pt idx="19">
                  <c:v>1.4969E-2</c:v>
                </c:pt>
                <c:pt idx="20">
                  <c:v>7.5750000000000001E-3</c:v>
                </c:pt>
                <c:pt idx="21">
                  <c:v>9.9690000000000004E-3</c:v>
                </c:pt>
                <c:pt idx="22">
                  <c:v>1.2914999999999999E-2</c:v>
                </c:pt>
                <c:pt idx="23">
                  <c:v>8.9739999999999993E-3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1.9542E-2</c:v>
                </c:pt>
                <c:pt idx="1">
                  <c:v>1.7946E-2</c:v>
                </c:pt>
                <c:pt idx="2">
                  <c:v>2.3459000000000001E-2</c:v>
                </c:pt>
                <c:pt idx="3">
                  <c:v>1.1908999999999999E-2</c:v>
                </c:pt>
                <c:pt idx="4">
                  <c:v>1.4109E-2</c:v>
                </c:pt>
                <c:pt idx="5">
                  <c:v>1.0971E-2</c:v>
                </c:pt>
                <c:pt idx="6">
                  <c:v>9.7680000000000006E-3</c:v>
                </c:pt>
                <c:pt idx="7">
                  <c:v>3.6600000000000001E-3</c:v>
                </c:pt>
                <c:pt idx="8">
                  <c:v>3.6939999999999998E-3</c:v>
                </c:pt>
                <c:pt idx="9">
                  <c:v>4.1070000000000004E-3</c:v>
                </c:pt>
                <c:pt idx="10">
                  <c:v>6.0870000000000004E-3</c:v>
                </c:pt>
                <c:pt idx="11">
                  <c:v>4.6480000000000002E-3</c:v>
                </c:pt>
                <c:pt idx="12">
                  <c:v>4.0379999999999999E-3</c:v>
                </c:pt>
                <c:pt idx="13">
                  <c:v>4.5970000000000004E-3</c:v>
                </c:pt>
                <c:pt idx="14">
                  <c:v>5.3759999999999997E-3</c:v>
                </c:pt>
                <c:pt idx="15">
                  <c:v>3.8140000000000001E-3</c:v>
                </c:pt>
                <c:pt idx="16">
                  <c:v>7.2909999999999997E-3</c:v>
                </c:pt>
                <c:pt idx="17">
                  <c:v>4.6080000000000001E-3</c:v>
                </c:pt>
                <c:pt idx="18">
                  <c:v>1.4558E-2</c:v>
                </c:pt>
                <c:pt idx="19">
                  <c:v>1.1178E-2</c:v>
                </c:pt>
                <c:pt idx="20">
                  <c:v>4.3920000000000001E-3</c:v>
                </c:pt>
                <c:pt idx="21">
                  <c:v>4.4600000000000004E-3</c:v>
                </c:pt>
                <c:pt idx="22">
                  <c:v>5.8630000000000002E-3</c:v>
                </c:pt>
                <c:pt idx="23">
                  <c:v>2.777E-3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2.9274999999999999E-2</c:v>
                </c:pt>
                <c:pt idx="1">
                  <c:v>4.6232000000000002E-2</c:v>
                </c:pt>
                <c:pt idx="2">
                  <c:v>4.5616999999999998E-2</c:v>
                </c:pt>
                <c:pt idx="3">
                  <c:v>3.8434999999999997E-2</c:v>
                </c:pt>
                <c:pt idx="4">
                  <c:v>2.5062000000000001E-2</c:v>
                </c:pt>
                <c:pt idx="5">
                  <c:v>2.6098E-2</c:v>
                </c:pt>
                <c:pt idx="6">
                  <c:v>1.9255999999999999E-2</c:v>
                </c:pt>
                <c:pt idx="7">
                  <c:v>1.4075000000000001E-2</c:v>
                </c:pt>
                <c:pt idx="8">
                  <c:v>1.0907999999999999E-2</c:v>
                </c:pt>
                <c:pt idx="9">
                  <c:v>1.3073E-2</c:v>
                </c:pt>
                <c:pt idx="10">
                  <c:v>1.7401E-2</c:v>
                </c:pt>
                <c:pt idx="11">
                  <c:v>1.0952E-2</c:v>
                </c:pt>
                <c:pt idx="12">
                  <c:v>8.9390000000000008E-3</c:v>
                </c:pt>
                <c:pt idx="13">
                  <c:v>1.1617000000000001E-2</c:v>
                </c:pt>
                <c:pt idx="14">
                  <c:v>1.9494000000000001E-2</c:v>
                </c:pt>
                <c:pt idx="15">
                  <c:v>1.3343000000000001E-2</c:v>
                </c:pt>
                <c:pt idx="16">
                  <c:v>1.3547E-2</c:v>
                </c:pt>
                <c:pt idx="17">
                  <c:v>1.4888E-2</c:v>
                </c:pt>
                <c:pt idx="18">
                  <c:v>2.7473999999999998E-2</c:v>
                </c:pt>
                <c:pt idx="19">
                  <c:v>1.264E-2</c:v>
                </c:pt>
                <c:pt idx="20">
                  <c:v>9.8189999999999996E-3</c:v>
                </c:pt>
                <c:pt idx="21">
                  <c:v>1.3735000000000001E-2</c:v>
                </c:pt>
                <c:pt idx="22">
                  <c:v>2.0461E-2</c:v>
                </c:pt>
                <c:pt idx="23">
                  <c:v>1.2498E-2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2.7712000000000001E-2</c:v>
                </c:pt>
                <c:pt idx="1">
                  <c:v>2.5541000000000001E-2</c:v>
                </c:pt>
                <c:pt idx="2">
                  <c:v>3.2936E-2</c:v>
                </c:pt>
                <c:pt idx="3">
                  <c:v>9.5969999999999996E-3</c:v>
                </c:pt>
                <c:pt idx="4">
                  <c:v>1.5893000000000001E-2</c:v>
                </c:pt>
                <c:pt idx="5">
                  <c:v>1.6573000000000001E-2</c:v>
                </c:pt>
                <c:pt idx="6">
                  <c:v>1.6892999999999998E-2</c:v>
                </c:pt>
                <c:pt idx="7">
                  <c:v>6.4689999999999999E-3</c:v>
                </c:pt>
                <c:pt idx="8">
                  <c:v>7.476E-3</c:v>
                </c:pt>
                <c:pt idx="9">
                  <c:v>6.9059999999999998E-3</c:v>
                </c:pt>
                <c:pt idx="10">
                  <c:v>9.0889999999999999E-3</c:v>
                </c:pt>
                <c:pt idx="11">
                  <c:v>4.7790000000000003E-3</c:v>
                </c:pt>
                <c:pt idx="12">
                  <c:v>3.1310000000000001E-3</c:v>
                </c:pt>
                <c:pt idx="13">
                  <c:v>8.404E-3</c:v>
                </c:pt>
                <c:pt idx="14">
                  <c:v>1.1022000000000001E-2</c:v>
                </c:pt>
                <c:pt idx="15">
                  <c:v>8.2159999999999993E-3</c:v>
                </c:pt>
                <c:pt idx="16">
                  <c:v>8.09E-3</c:v>
                </c:pt>
                <c:pt idx="17">
                  <c:v>8.0569999999999999E-3</c:v>
                </c:pt>
                <c:pt idx="18">
                  <c:v>1.6736999999999998E-2</c:v>
                </c:pt>
                <c:pt idx="19">
                  <c:v>5.3039999999999997E-3</c:v>
                </c:pt>
                <c:pt idx="20">
                  <c:v>8.9789999999999991E-3</c:v>
                </c:pt>
                <c:pt idx="21">
                  <c:v>4.4549999999999998E-3</c:v>
                </c:pt>
                <c:pt idx="22">
                  <c:v>6.1799999999999997E-3</c:v>
                </c:pt>
                <c:pt idx="23">
                  <c:v>4.3670000000000002E-3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4.3139999999999998E-2</c:v>
                </c:pt>
                <c:pt idx="1">
                  <c:v>3.0367999999999999E-2</c:v>
                </c:pt>
                <c:pt idx="2">
                  <c:v>6.6142000000000006E-2</c:v>
                </c:pt>
                <c:pt idx="3">
                  <c:v>2.5274999999999999E-2</c:v>
                </c:pt>
                <c:pt idx="4">
                  <c:v>2.4173E-2</c:v>
                </c:pt>
                <c:pt idx="5">
                  <c:v>1.3849999999999999E-2</c:v>
                </c:pt>
                <c:pt idx="6">
                  <c:v>1.6199000000000002E-2</c:v>
                </c:pt>
                <c:pt idx="7">
                  <c:v>9.3779999999999992E-3</c:v>
                </c:pt>
                <c:pt idx="8">
                  <c:v>8.6859999999999993E-3</c:v>
                </c:pt>
                <c:pt idx="9">
                  <c:v>9.0200000000000002E-3</c:v>
                </c:pt>
                <c:pt idx="10">
                  <c:v>1.4208999999999999E-2</c:v>
                </c:pt>
                <c:pt idx="11">
                  <c:v>6.2430000000000003E-3</c:v>
                </c:pt>
                <c:pt idx="12">
                  <c:v>4.5739999999999999E-3</c:v>
                </c:pt>
                <c:pt idx="13">
                  <c:v>4.934E-3</c:v>
                </c:pt>
                <c:pt idx="14">
                  <c:v>3.1419999999999998E-3</c:v>
                </c:pt>
                <c:pt idx="15">
                  <c:v>2.689E-3</c:v>
                </c:pt>
                <c:pt idx="16">
                  <c:v>4.5750000000000001E-3</c:v>
                </c:pt>
                <c:pt idx="17">
                  <c:v>3.6340000000000001E-3</c:v>
                </c:pt>
                <c:pt idx="18">
                  <c:v>1.9807999999999999E-2</c:v>
                </c:pt>
                <c:pt idx="19">
                  <c:v>1.3181999999999999E-2</c:v>
                </c:pt>
                <c:pt idx="20">
                  <c:v>2.7130000000000001E-3</c:v>
                </c:pt>
                <c:pt idx="21">
                  <c:v>4.052E-3</c:v>
                </c:pt>
                <c:pt idx="22">
                  <c:v>3.137E-3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2.6943000000000002E-2</c:v>
                </c:pt>
                <c:pt idx="1">
                  <c:v>2.5746000000000002E-2</c:v>
                </c:pt>
                <c:pt idx="2">
                  <c:v>3.4613999999999999E-2</c:v>
                </c:pt>
                <c:pt idx="3">
                  <c:v>1.7392999999999999E-2</c:v>
                </c:pt>
                <c:pt idx="4">
                  <c:v>1.7406000000000001E-2</c:v>
                </c:pt>
                <c:pt idx="5">
                  <c:v>1.4494999999999999E-2</c:v>
                </c:pt>
                <c:pt idx="6">
                  <c:v>1.3469999999999999E-2</c:v>
                </c:pt>
                <c:pt idx="7">
                  <c:v>6.3509999999999999E-3</c:v>
                </c:pt>
                <c:pt idx="8">
                  <c:v>5.4939999999999998E-3</c:v>
                </c:pt>
                <c:pt idx="9">
                  <c:v>5.9800000000000001E-3</c:v>
                </c:pt>
                <c:pt idx="10">
                  <c:v>8.7189999999999993E-3</c:v>
                </c:pt>
                <c:pt idx="11">
                  <c:v>6.2639999999999996E-3</c:v>
                </c:pt>
                <c:pt idx="12">
                  <c:v>4.7530000000000003E-3</c:v>
                </c:pt>
                <c:pt idx="13">
                  <c:v>5.7299999999999999E-3</c:v>
                </c:pt>
                <c:pt idx="14">
                  <c:v>8.5590000000000006E-3</c:v>
                </c:pt>
                <c:pt idx="15">
                  <c:v>6.3359999999999996E-3</c:v>
                </c:pt>
                <c:pt idx="16">
                  <c:v>7.3509999999999999E-3</c:v>
                </c:pt>
                <c:pt idx="17">
                  <c:v>7.025E-3</c:v>
                </c:pt>
                <c:pt idx="18">
                  <c:v>1.7108000000000002E-2</c:v>
                </c:pt>
                <c:pt idx="19">
                  <c:v>1.2305E-2</c:v>
                </c:pt>
                <c:pt idx="20">
                  <c:v>5.9579999999999998E-3</c:v>
                </c:pt>
                <c:pt idx="21">
                  <c:v>6.5250000000000004E-3</c:v>
                </c:pt>
                <c:pt idx="22">
                  <c:v>8.9739999999999993E-3</c:v>
                </c:pt>
                <c:pt idx="23">
                  <c:v>5.2030000000000002E-3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310613685875660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24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83286" cy="4163347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0.09041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3286" cy="37639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kumimoji="0" lang="el-GR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kumimoji="0" lang="en-CA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Lactamase-Resistant Penicillins (J01CF) </a:t>
          </a: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for Children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0-14 per day 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0.03971</cdr:x>
      <cdr:y>0.92804</cdr:y>
    </cdr:from>
    <cdr:to>
      <cdr:x>1</cdr:x>
      <cdr:y>1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253480" y="3863770"/>
          <a:ext cx="6129806" cy="29957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Data suppressed due to low numbers are shown as zeroes.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(Q1,2,3,4) - Indicates statistically significant differences between corresponding quarters in 2011 and 2016 (p&lt;0.05).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8"/>
  <sheetViews>
    <sheetView tabSelected="1" workbookViewId="0">
      <selection activeCell="A36" sqref="A36:XFD38"/>
    </sheetView>
  </sheetViews>
  <sheetFormatPr defaultRowHeight="14.25" x14ac:dyDescent="0.2"/>
  <cols>
    <col min="1" max="1" width="7.140625" style="36" customWidth="1"/>
    <col min="2" max="7" width="11.28515625" style="35" customWidth="1"/>
    <col min="8" max="16384" width="9.140625" style="34"/>
  </cols>
  <sheetData>
    <row r="1" spans="1:7" s="51" customFormat="1" ht="23.25" customHeight="1" x14ac:dyDescent="0.2">
      <c r="A1" s="74" t="s">
        <v>65</v>
      </c>
      <c r="B1" s="74"/>
      <c r="C1" s="74"/>
      <c r="D1" s="74"/>
      <c r="E1" s="74"/>
      <c r="F1" s="74"/>
      <c r="G1" s="74"/>
    </row>
    <row r="2" spans="1:7" s="51" customFormat="1" ht="15" customHeight="1" x14ac:dyDescent="0.2">
      <c r="A2" s="75" t="s">
        <v>62</v>
      </c>
      <c r="B2" s="75"/>
      <c r="C2" s="75"/>
      <c r="D2" s="75"/>
      <c r="E2" s="75"/>
      <c r="F2" s="75"/>
      <c r="G2" s="75"/>
    </row>
    <row r="3" spans="1:7" ht="7.5" customHeight="1" x14ac:dyDescent="0.2">
      <c r="A3" s="76"/>
      <c r="B3" s="76"/>
      <c r="C3" s="76"/>
      <c r="D3" s="76"/>
      <c r="E3" s="76"/>
      <c r="F3" s="76"/>
      <c r="G3" s="76"/>
    </row>
    <row r="4" spans="1:7" ht="16.5" customHeight="1" x14ac:dyDescent="0.2">
      <c r="A4" s="77" t="s">
        <v>44</v>
      </c>
      <c r="B4" s="79" t="s">
        <v>63</v>
      </c>
      <c r="C4" s="79"/>
      <c r="D4" s="79"/>
      <c r="E4" s="79"/>
      <c r="F4" s="79"/>
      <c r="G4" s="80"/>
    </row>
    <row r="5" spans="1:7" ht="41.25" customHeight="1" x14ac:dyDescent="0.2">
      <c r="A5" s="78"/>
      <c r="B5" s="57" t="s">
        <v>64</v>
      </c>
      <c r="C5" s="57" t="s">
        <v>31</v>
      </c>
      <c r="D5" s="57" t="s">
        <v>5</v>
      </c>
      <c r="E5" s="57" t="s">
        <v>28</v>
      </c>
      <c r="F5" s="57" t="s">
        <v>29</v>
      </c>
      <c r="G5" s="58" t="s">
        <v>4</v>
      </c>
    </row>
    <row r="6" spans="1:7" ht="12.75" customHeight="1" x14ac:dyDescent="0.2">
      <c r="A6" s="59">
        <v>2011</v>
      </c>
      <c r="B6" s="61"/>
      <c r="C6" s="61"/>
      <c r="D6" s="61"/>
      <c r="E6" s="61"/>
      <c r="F6" s="61"/>
      <c r="G6" s="62"/>
    </row>
    <row r="7" spans="1:7" ht="12.75" customHeight="1" x14ac:dyDescent="0.2">
      <c r="A7" s="50">
        <v>1</v>
      </c>
      <c r="B7" s="63">
        <f>fig_tbl_data!E4</f>
        <v>2.8705000000000001E-2</v>
      </c>
      <c r="C7" s="64">
        <f>fig_tbl_data!G4</f>
        <v>1.9542E-2</v>
      </c>
      <c r="D7" s="64">
        <f>fig_tbl_data!I4</f>
        <v>2.9274999999999999E-2</v>
      </c>
      <c r="E7" s="64">
        <f>fig_tbl_data!K4</f>
        <v>2.7712000000000001E-2</v>
      </c>
      <c r="F7" s="64">
        <f>fig_tbl_data!M4</f>
        <v>4.3139999999999998E-2</v>
      </c>
      <c r="G7" s="64">
        <f>fig_tbl_data!O4</f>
        <v>2.6943000000000002E-2</v>
      </c>
    </row>
    <row r="8" spans="1:7" ht="12.75" customHeight="1" x14ac:dyDescent="0.2">
      <c r="A8" s="37">
        <v>2</v>
      </c>
      <c r="B8" s="65">
        <f>fig_tbl_data!E5</f>
        <v>2.5457E-2</v>
      </c>
      <c r="C8" s="66">
        <f>fig_tbl_data!G5</f>
        <v>1.7946E-2</v>
      </c>
      <c r="D8" s="66">
        <f>fig_tbl_data!I5</f>
        <v>4.6232000000000002E-2</v>
      </c>
      <c r="E8" s="66">
        <f>fig_tbl_data!K5</f>
        <v>2.5541000000000001E-2</v>
      </c>
      <c r="F8" s="66">
        <f>fig_tbl_data!M5</f>
        <v>3.0367999999999999E-2</v>
      </c>
      <c r="G8" s="66">
        <f>fig_tbl_data!O5</f>
        <v>2.5746000000000002E-2</v>
      </c>
    </row>
    <row r="9" spans="1:7" ht="12.75" customHeight="1" x14ac:dyDescent="0.2">
      <c r="A9" s="50">
        <v>3</v>
      </c>
      <c r="B9" s="63">
        <f>fig_tbl_data!E6</f>
        <v>3.3721000000000001E-2</v>
      </c>
      <c r="C9" s="64">
        <f>fig_tbl_data!G6</f>
        <v>2.3459000000000001E-2</v>
      </c>
      <c r="D9" s="64">
        <f>fig_tbl_data!I6</f>
        <v>4.5616999999999998E-2</v>
      </c>
      <c r="E9" s="64">
        <f>fig_tbl_data!K6</f>
        <v>3.2936E-2</v>
      </c>
      <c r="F9" s="64">
        <f>fig_tbl_data!M6</f>
        <v>6.6142000000000006E-2</v>
      </c>
      <c r="G9" s="64">
        <f>fig_tbl_data!O6</f>
        <v>3.4613999999999999E-2</v>
      </c>
    </row>
    <row r="10" spans="1:7" ht="12.75" customHeight="1" x14ac:dyDescent="0.2">
      <c r="A10" s="37">
        <v>4</v>
      </c>
      <c r="B10" s="65">
        <f>fig_tbl_data!E7</f>
        <v>1.6580999999999999E-2</v>
      </c>
      <c r="C10" s="66">
        <f>fig_tbl_data!G7</f>
        <v>1.1908999999999999E-2</v>
      </c>
      <c r="D10" s="66">
        <f>fig_tbl_data!I7</f>
        <v>3.8434999999999997E-2</v>
      </c>
      <c r="E10" s="66">
        <f>fig_tbl_data!K7</f>
        <v>9.5969999999999996E-3</v>
      </c>
      <c r="F10" s="66">
        <f>fig_tbl_data!M7</f>
        <v>2.5274999999999999E-2</v>
      </c>
      <c r="G10" s="66">
        <f>fig_tbl_data!O7</f>
        <v>1.7392999999999999E-2</v>
      </c>
    </row>
    <row r="11" spans="1:7" ht="12.75" customHeight="1" x14ac:dyDescent="0.2">
      <c r="A11" s="60">
        <v>2012</v>
      </c>
      <c r="B11" s="61"/>
      <c r="C11" s="61"/>
      <c r="D11" s="61"/>
      <c r="E11" s="61"/>
      <c r="F11" s="61"/>
      <c r="G11" s="62"/>
    </row>
    <row r="12" spans="1:7" ht="12.75" customHeight="1" x14ac:dyDescent="0.2">
      <c r="A12" s="50">
        <v>1</v>
      </c>
      <c r="B12" s="63">
        <f>fig_tbl_data!E8</f>
        <v>1.5062000000000001E-2</v>
      </c>
      <c r="C12" s="64">
        <f>fig_tbl_data!G8</f>
        <v>1.4109E-2</v>
      </c>
      <c r="D12" s="64">
        <f>fig_tbl_data!I8</f>
        <v>2.5062000000000001E-2</v>
      </c>
      <c r="E12" s="64">
        <f>fig_tbl_data!K8</f>
        <v>1.5893000000000001E-2</v>
      </c>
      <c r="F12" s="64">
        <f>fig_tbl_data!M8</f>
        <v>2.4173E-2</v>
      </c>
      <c r="G12" s="64">
        <f>fig_tbl_data!O8</f>
        <v>1.7406000000000001E-2</v>
      </c>
    </row>
    <row r="13" spans="1:7" ht="12.75" customHeight="1" x14ac:dyDescent="0.2">
      <c r="A13" s="37">
        <v>2</v>
      </c>
      <c r="B13" s="65">
        <f>fig_tbl_data!E9</f>
        <v>1.487E-2</v>
      </c>
      <c r="C13" s="66">
        <f>fig_tbl_data!G9</f>
        <v>1.0971E-2</v>
      </c>
      <c r="D13" s="66">
        <f>fig_tbl_data!I9</f>
        <v>2.6098E-2</v>
      </c>
      <c r="E13" s="66">
        <f>fig_tbl_data!K9</f>
        <v>1.6573000000000001E-2</v>
      </c>
      <c r="F13" s="66">
        <f>fig_tbl_data!M9</f>
        <v>1.3849999999999999E-2</v>
      </c>
      <c r="G13" s="66">
        <f>fig_tbl_data!O9</f>
        <v>1.4494999999999999E-2</v>
      </c>
    </row>
    <row r="14" spans="1:7" ht="12.75" customHeight="1" x14ac:dyDescent="0.2">
      <c r="A14" s="50">
        <v>3</v>
      </c>
      <c r="B14" s="63">
        <f>fig_tbl_data!E10</f>
        <v>1.8747E-2</v>
      </c>
      <c r="C14" s="64">
        <f>fig_tbl_data!G10</f>
        <v>9.7680000000000006E-3</v>
      </c>
      <c r="D14" s="64">
        <f>fig_tbl_data!I10</f>
        <v>1.9255999999999999E-2</v>
      </c>
      <c r="E14" s="67">
        <f>fig_tbl_data!K10</f>
        <v>1.6892999999999998E-2</v>
      </c>
      <c r="F14" s="64">
        <f>fig_tbl_data!M10</f>
        <v>1.6199000000000002E-2</v>
      </c>
      <c r="G14" s="64">
        <f>fig_tbl_data!O10</f>
        <v>1.3469999999999999E-2</v>
      </c>
    </row>
    <row r="15" spans="1:7" ht="12.75" customHeight="1" x14ac:dyDescent="0.2">
      <c r="A15" s="37">
        <v>4</v>
      </c>
      <c r="B15" s="65">
        <f>fig_tbl_data!E11</f>
        <v>8.4119999999999993E-3</v>
      </c>
      <c r="C15" s="66">
        <f>fig_tbl_data!G11</f>
        <v>3.6600000000000001E-3</v>
      </c>
      <c r="D15" s="66">
        <f>fig_tbl_data!I11</f>
        <v>1.4075000000000001E-2</v>
      </c>
      <c r="E15" s="66">
        <f>fig_tbl_data!K11</f>
        <v>6.4689999999999999E-3</v>
      </c>
      <c r="F15" s="66">
        <f>fig_tbl_data!M11</f>
        <v>9.3779999999999992E-3</v>
      </c>
      <c r="G15" s="66">
        <f>fig_tbl_data!O11</f>
        <v>6.3509999999999999E-3</v>
      </c>
    </row>
    <row r="16" spans="1:7" ht="12.75" customHeight="1" x14ac:dyDescent="0.2">
      <c r="A16" s="60">
        <v>2013</v>
      </c>
      <c r="B16" s="61"/>
      <c r="C16" s="61"/>
      <c r="D16" s="61"/>
      <c r="E16" s="61"/>
      <c r="F16" s="61"/>
      <c r="G16" s="62"/>
    </row>
    <row r="17" spans="1:7" ht="12.75" customHeight="1" x14ac:dyDescent="0.2">
      <c r="A17" s="50">
        <v>1</v>
      </c>
      <c r="B17" s="63">
        <f>fig_tbl_data!E12</f>
        <v>5.5799999999999999E-3</v>
      </c>
      <c r="C17" s="64">
        <f>fig_tbl_data!G12</f>
        <v>3.6939999999999998E-3</v>
      </c>
      <c r="D17" s="64">
        <f>fig_tbl_data!I12</f>
        <v>1.0907999999999999E-2</v>
      </c>
      <c r="E17" s="64">
        <f>fig_tbl_data!K12</f>
        <v>7.476E-3</v>
      </c>
      <c r="F17" s="64">
        <f>fig_tbl_data!M12</f>
        <v>8.6859999999999993E-3</v>
      </c>
      <c r="G17" s="64">
        <f>fig_tbl_data!O12</f>
        <v>5.4939999999999998E-3</v>
      </c>
    </row>
    <row r="18" spans="1:7" ht="12.75" customHeight="1" x14ac:dyDescent="0.2">
      <c r="A18" s="37">
        <v>2</v>
      </c>
      <c r="B18" s="65">
        <f>fig_tbl_data!E13</f>
        <v>6.3249999999999999E-3</v>
      </c>
      <c r="C18" s="66">
        <f>fig_tbl_data!G13</f>
        <v>4.1070000000000004E-3</v>
      </c>
      <c r="D18" s="66">
        <f>fig_tbl_data!I13</f>
        <v>1.3073E-2</v>
      </c>
      <c r="E18" s="66">
        <f>fig_tbl_data!K13</f>
        <v>6.9059999999999998E-3</v>
      </c>
      <c r="F18" s="66">
        <f>fig_tbl_data!M13</f>
        <v>9.0200000000000002E-3</v>
      </c>
      <c r="G18" s="66">
        <f>fig_tbl_data!O13</f>
        <v>5.9800000000000001E-3</v>
      </c>
    </row>
    <row r="19" spans="1:7" ht="12.75" customHeight="1" x14ac:dyDescent="0.2">
      <c r="A19" s="50">
        <v>3</v>
      </c>
      <c r="B19" s="63">
        <f>fig_tbl_data!E14</f>
        <v>1.0359E-2</v>
      </c>
      <c r="C19" s="64">
        <f>fig_tbl_data!G14</f>
        <v>6.0870000000000004E-3</v>
      </c>
      <c r="D19" s="64">
        <f>fig_tbl_data!I14</f>
        <v>1.7401E-2</v>
      </c>
      <c r="E19" s="64">
        <f>fig_tbl_data!K14</f>
        <v>9.0889999999999999E-3</v>
      </c>
      <c r="F19" s="64">
        <f>fig_tbl_data!M14</f>
        <v>1.4208999999999999E-2</v>
      </c>
      <c r="G19" s="64">
        <f>fig_tbl_data!O14</f>
        <v>8.7189999999999993E-3</v>
      </c>
    </row>
    <row r="20" spans="1:7" ht="12.75" customHeight="1" x14ac:dyDescent="0.2">
      <c r="A20" s="37">
        <v>4</v>
      </c>
      <c r="B20" s="65">
        <f>fig_tbl_data!E15</f>
        <v>9.9919999999999991E-3</v>
      </c>
      <c r="C20" s="66">
        <f>fig_tbl_data!G15</f>
        <v>4.6480000000000002E-3</v>
      </c>
      <c r="D20" s="66">
        <f>fig_tbl_data!I15</f>
        <v>1.0952E-2</v>
      </c>
      <c r="E20" s="66">
        <f>fig_tbl_data!K15</f>
        <v>4.7790000000000003E-3</v>
      </c>
      <c r="F20" s="66">
        <f>fig_tbl_data!M15</f>
        <v>6.2430000000000003E-3</v>
      </c>
      <c r="G20" s="66">
        <f>fig_tbl_data!O15</f>
        <v>6.2639999999999996E-3</v>
      </c>
    </row>
    <row r="21" spans="1:7" ht="12.75" customHeight="1" x14ac:dyDescent="0.2">
      <c r="A21" s="60">
        <v>2014</v>
      </c>
      <c r="B21" s="61"/>
      <c r="C21" s="61"/>
      <c r="D21" s="61"/>
      <c r="E21" s="61"/>
      <c r="F21" s="61"/>
      <c r="G21" s="62"/>
    </row>
    <row r="22" spans="1:7" ht="12.75" customHeight="1" x14ac:dyDescent="0.2">
      <c r="A22" s="50">
        <v>1</v>
      </c>
      <c r="B22" s="63">
        <f>fig_tbl_data!E16</f>
        <v>6.0790000000000002E-3</v>
      </c>
      <c r="C22" s="64">
        <f>fig_tbl_data!G16</f>
        <v>4.0379999999999999E-3</v>
      </c>
      <c r="D22" s="64">
        <f>fig_tbl_data!I16</f>
        <v>8.9390000000000008E-3</v>
      </c>
      <c r="E22" s="64">
        <f>fig_tbl_data!K16</f>
        <v>3.1310000000000001E-3</v>
      </c>
      <c r="F22" s="64">
        <f>fig_tbl_data!M16</f>
        <v>4.5739999999999999E-3</v>
      </c>
      <c r="G22" s="64">
        <f>fig_tbl_data!O16</f>
        <v>4.7530000000000003E-3</v>
      </c>
    </row>
    <row r="23" spans="1:7" ht="12.75" customHeight="1" x14ac:dyDescent="0.2">
      <c r="A23" s="37">
        <v>2</v>
      </c>
      <c r="B23" s="65">
        <f>fig_tbl_data!E17</f>
        <v>4.9379999999999997E-3</v>
      </c>
      <c r="C23" s="66">
        <f>fig_tbl_data!G17</f>
        <v>4.5970000000000004E-3</v>
      </c>
      <c r="D23" s="66">
        <f>fig_tbl_data!I17</f>
        <v>1.1617000000000001E-2</v>
      </c>
      <c r="E23" s="66">
        <f>fig_tbl_data!K17</f>
        <v>8.404E-3</v>
      </c>
      <c r="F23" s="66">
        <f>fig_tbl_data!M17</f>
        <v>4.934E-3</v>
      </c>
      <c r="G23" s="66">
        <f>fig_tbl_data!O17</f>
        <v>5.7299999999999999E-3</v>
      </c>
    </row>
    <row r="24" spans="1:7" ht="12.75" customHeight="1" x14ac:dyDescent="0.2">
      <c r="A24" s="50">
        <v>3</v>
      </c>
      <c r="B24" s="63">
        <f>fig_tbl_data!E18</f>
        <v>1.1589E-2</v>
      </c>
      <c r="C24" s="64">
        <f>fig_tbl_data!G18</f>
        <v>5.3759999999999997E-3</v>
      </c>
      <c r="D24" s="64">
        <f>fig_tbl_data!I18</f>
        <v>1.9494000000000001E-2</v>
      </c>
      <c r="E24" s="64">
        <f>fig_tbl_data!K18</f>
        <v>1.1022000000000001E-2</v>
      </c>
      <c r="F24" s="64">
        <f>fig_tbl_data!M18</f>
        <v>3.1419999999999998E-3</v>
      </c>
      <c r="G24" s="64">
        <f>fig_tbl_data!O18</f>
        <v>8.5590000000000006E-3</v>
      </c>
    </row>
    <row r="25" spans="1:7" ht="12.75" customHeight="1" x14ac:dyDescent="0.2">
      <c r="A25" s="37">
        <v>4</v>
      </c>
      <c r="B25" s="65">
        <f>fig_tbl_data!E19</f>
        <v>1.0299000000000001E-2</v>
      </c>
      <c r="C25" s="66">
        <f>fig_tbl_data!G19</f>
        <v>3.8140000000000001E-3</v>
      </c>
      <c r="D25" s="66">
        <f>fig_tbl_data!I19</f>
        <v>1.3343000000000001E-2</v>
      </c>
      <c r="E25" s="66">
        <f>fig_tbl_data!K19</f>
        <v>8.2159999999999993E-3</v>
      </c>
      <c r="F25" s="66">
        <f>fig_tbl_data!M19</f>
        <v>2.689E-3</v>
      </c>
      <c r="G25" s="66">
        <f>fig_tbl_data!O19</f>
        <v>6.3359999999999996E-3</v>
      </c>
    </row>
    <row r="26" spans="1:7" ht="12.75" customHeight="1" x14ac:dyDescent="0.2">
      <c r="A26" s="60">
        <v>2015</v>
      </c>
      <c r="B26" s="61"/>
      <c r="C26" s="61"/>
      <c r="D26" s="61"/>
      <c r="E26" s="61"/>
      <c r="F26" s="61"/>
      <c r="G26" s="62"/>
    </row>
    <row r="27" spans="1:7" ht="12.75" customHeight="1" x14ac:dyDescent="0.2">
      <c r="A27" s="50">
        <v>1</v>
      </c>
      <c r="B27" s="63">
        <f>fig_tbl_data!E20</f>
        <v>3.9100000000000003E-3</v>
      </c>
      <c r="C27" s="64">
        <f>fig_tbl_data!G20</f>
        <v>7.2909999999999997E-3</v>
      </c>
      <c r="D27" s="64">
        <f>fig_tbl_data!I20</f>
        <v>1.3547E-2</v>
      </c>
      <c r="E27" s="64">
        <f>fig_tbl_data!K20</f>
        <v>8.09E-3</v>
      </c>
      <c r="F27" s="64">
        <f>fig_tbl_data!M20</f>
        <v>4.5750000000000001E-3</v>
      </c>
      <c r="G27" s="64">
        <f>fig_tbl_data!O20</f>
        <v>7.3509999999999999E-3</v>
      </c>
    </row>
    <row r="28" spans="1:7" ht="12.75" customHeight="1" x14ac:dyDescent="0.2">
      <c r="A28" s="37">
        <v>2</v>
      </c>
      <c r="B28" s="65">
        <f>fig_tbl_data!E21</f>
        <v>9.2069999999999999E-3</v>
      </c>
      <c r="C28" s="66">
        <f>fig_tbl_data!G21</f>
        <v>4.6080000000000001E-3</v>
      </c>
      <c r="D28" s="66">
        <f>fig_tbl_data!I21</f>
        <v>1.4888E-2</v>
      </c>
      <c r="E28" s="66">
        <f>fig_tbl_data!K21</f>
        <v>8.0569999999999999E-3</v>
      </c>
      <c r="F28" s="66">
        <f>fig_tbl_data!M21</f>
        <v>3.6340000000000001E-3</v>
      </c>
      <c r="G28" s="66">
        <f>fig_tbl_data!O21</f>
        <v>7.025E-3</v>
      </c>
    </row>
    <row r="29" spans="1:7" ht="12.75" customHeight="1" x14ac:dyDescent="0.2">
      <c r="A29" s="50">
        <v>3</v>
      </c>
      <c r="B29" s="63">
        <f>fig_tbl_data!E22</f>
        <v>1.0333E-2</v>
      </c>
      <c r="C29" s="64">
        <f>fig_tbl_data!G22</f>
        <v>1.4558E-2</v>
      </c>
      <c r="D29" s="64">
        <f>fig_tbl_data!I22</f>
        <v>2.7473999999999998E-2</v>
      </c>
      <c r="E29" s="64">
        <f>fig_tbl_data!K22</f>
        <v>1.6736999999999998E-2</v>
      </c>
      <c r="F29" s="64">
        <f>fig_tbl_data!M22</f>
        <v>1.9807999999999999E-2</v>
      </c>
      <c r="G29" s="64">
        <f>fig_tbl_data!O22</f>
        <v>1.7108000000000002E-2</v>
      </c>
    </row>
    <row r="30" spans="1:7" ht="12.75" customHeight="1" x14ac:dyDescent="0.2">
      <c r="A30" s="37">
        <v>4</v>
      </c>
      <c r="B30" s="65">
        <f>fig_tbl_data!E23</f>
        <v>1.4969E-2</v>
      </c>
      <c r="C30" s="66">
        <f>fig_tbl_data!G23</f>
        <v>1.1178E-2</v>
      </c>
      <c r="D30" s="66">
        <f>fig_tbl_data!I23</f>
        <v>1.264E-2</v>
      </c>
      <c r="E30" s="66">
        <f>fig_tbl_data!K23</f>
        <v>5.3039999999999997E-3</v>
      </c>
      <c r="F30" s="66">
        <f>fig_tbl_data!M23</f>
        <v>1.3181999999999999E-2</v>
      </c>
      <c r="G30" s="66">
        <f>fig_tbl_data!O23</f>
        <v>1.2305E-2</v>
      </c>
    </row>
    <row r="31" spans="1:7" ht="12.75" customHeight="1" x14ac:dyDescent="0.2">
      <c r="A31" s="60">
        <v>2016</v>
      </c>
      <c r="B31" s="61"/>
      <c r="C31" s="61"/>
      <c r="D31" s="61"/>
      <c r="E31" s="61"/>
      <c r="F31" s="61"/>
      <c r="G31" s="62"/>
    </row>
    <row r="32" spans="1:7" ht="12.75" customHeight="1" x14ac:dyDescent="0.2">
      <c r="A32" s="50">
        <v>1</v>
      </c>
      <c r="B32" s="63" t="str">
        <f>IF(fig_tbl_data!D28="t",CONCATENATE(FIXED(fig_tbl_data!E24,2),"*"),fig_tbl_data!E24)</f>
        <v>0.01*</v>
      </c>
      <c r="C32" s="64" t="str">
        <f>IF(fig_tbl_data!F28="t",CONCATENATE(FIXED(fig_tbl_data!G24,2),"*"),fig_tbl_data!G24)</f>
        <v>0.00*</v>
      </c>
      <c r="D32" s="64" t="str">
        <f>IF(fig_tbl_data!H28="t",CONCATENATE(FIXED(fig_tbl_data!I24,2),"*"),fig_tbl_data!I24)</f>
        <v>0.01*</v>
      </c>
      <c r="E32" s="64" t="str">
        <f>IF(fig_tbl_data!J28="t",CONCATENATE(FIXED(fig_tbl_data!K24,2),"*"),fig_tbl_data!K24)</f>
        <v>0.01*</v>
      </c>
      <c r="F32" s="64" t="str">
        <f>IF(fig_tbl_data!L28="t",CONCATENATE(FIXED(fig_tbl_data!M24,2),"*"),fig_tbl_data!M24)</f>
        <v>0.00*</v>
      </c>
      <c r="G32" s="64" t="str">
        <f>IF(fig_tbl_data!N28="t",CONCATENATE(FIXED(fig_tbl_data!O24,2),"*"),fig_tbl_data!O24)</f>
        <v>0.01*</v>
      </c>
    </row>
    <row r="33" spans="1:7" ht="12.75" customHeight="1" x14ac:dyDescent="0.2">
      <c r="A33" s="37">
        <v>2</v>
      </c>
      <c r="B33" s="65" t="str">
        <f>IF(fig_tbl_data!D29="t",CONCATENATE(FIXED(fig_tbl_data!E25,2),"*"),fig_tbl_data!E25)</f>
        <v>0.01*</v>
      </c>
      <c r="C33" s="66" t="str">
        <f>IF(fig_tbl_data!F29="t",CONCATENATE(FIXED(fig_tbl_data!G25,2),"*"),fig_tbl_data!G25)</f>
        <v>0.00*</v>
      </c>
      <c r="D33" s="66" t="str">
        <f>IF(fig_tbl_data!H29="t",CONCATENATE(FIXED(fig_tbl_data!I25,2),"*"),fig_tbl_data!I25)</f>
        <v>0.01*</v>
      </c>
      <c r="E33" s="66" t="str">
        <f>IF(fig_tbl_data!J29="t",CONCATENATE(FIXED(fig_tbl_data!K25,2),"*"),fig_tbl_data!K25)</f>
        <v>0.00*</v>
      </c>
      <c r="F33" s="66" t="str">
        <f>IF(fig_tbl_data!L29="t",CONCATENATE(FIXED(fig_tbl_data!M25,2),"*"),fig_tbl_data!M25)</f>
        <v>0.00*</v>
      </c>
      <c r="G33" s="66" t="str">
        <f>IF(fig_tbl_data!N29="t",CONCATENATE(FIXED(fig_tbl_data!O25,2),"*"),fig_tbl_data!O25)</f>
        <v>0.01*</v>
      </c>
    </row>
    <row r="34" spans="1:7" ht="12.75" customHeight="1" x14ac:dyDescent="0.2">
      <c r="A34" s="50">
        <v>3</v>
      </c>
      <c r="B34" s="63" t="str">
        <f>IF(fig_tbl_data!D30="t",CONCATENATE(FIXED(fig_tbl_data!E26,2),"*"),fig_tbl_data!E26)</f>
        <v>0.01*</v>
      </c>
      <c r="C34" s="64" t="str">
        <f>IF(fig_tbl_data!F30="t",CONCATENATE(FIXED(fig_tbl_data!G26,2),"*"),fig_tbl_data!G26)</f>
        <v>0.01*</v>
      </c>
      <c r="D34" s="64" t="str">
        <f>IF(fig_tbl_data!H30="t",CONCATENATE(FIXED(fig_tbl_data!I26,2),"*"),fig_tbl_data!I26)</f>
        <v>0.02*</v>
      </c>
      <c r="E34" s="64" t="str">
        <f>IF(fig_tbl_data!J30="t",CONCATENATE(FIXED(fig_tbl_data!K26,2),"*"),fig_tbl_data!K26)</f>
        <v>0.01*</v>
      </c>
      <c r="F34" s="64" t="str">
        <f>IF(fig_tbl_data!L30="t",CONCATENATE(FIXED(fig_tbl_data!M26,2),"*"),fig_tbl_data!M26)</f>
        <v>0.00*</v>
      </c>
      <c r="G34" s="64" t="str">
        <f>IF(fig_tbl_data!N30="t",CONCATENATE(FIXED(fig_tbl_data!O26,2),"*"),fig_tbl_data!O26)</f>
        <v>0.01*</v>
      </c>
    </row>
    <row r="35" spans="1:7" ht="12.75" customHeight="1" x14ac:dyDescent="0.2">
      <c r="A35" s="38">
        <v>4</v>
      </c>
      <c r="B35" s="68" t="str">
        <f>IF(fig_tbl_data!D31="t",CONCATENATE(FIXED(fig_tbl_data!E27,2),"*"),fig_tbl_data!E27)</f>
        <v>0.01*</v>
      </c>
      <c r="C35" s="69" t="str">
        <f>IF(fig_tbl_data!F31="t",CONCATENATE(FIXED(fig_tbl_data!G27,2),"*"),fig_tbl_data!G27)</f>
        <v>0.00*</v>
      </c>
      <c r="D35" s="69" t="str">
        <f>IF(fig_tbl_data!H31="t",CONCATENATE(FIXED(fig_tbl_data!I27,2),"*"),fig_tbl_data!I27)</f>
        <v>0.01*</v>
      </c>
      <c r="E35" s="69" t="str">
        <f>IF(fig_tbl_data!J31="t",CONCATENATE(FIXED(fig_tbl_data!K27,2),"*"),fig_tbl_data!K27)</f>
        <v>0.00*</v>
      </c>
      <c r="F35" s="70" t="s">
        <v>61</v>
      </c>
      <c r="G35" s="69" t="str">
        <f>IF(fig_tbl_data!N31="t",CONCATENATE(FIXED(fig_tbl_data!O27,2),"*"),fig_tbl_data!O27)</f>
        <v>0.01*</v>
      </c>
    </row>
    <row r="36" spans="1:7" s="71" customFormat="1" ht="11.25" customHeight="1" x14ac:dyDescent="0.25">
      <c r="A36" s="81" t="s">
        <v>45</v>
      </c>
      <c r="B36" s="81"/>
      <c r="C36" s="81"/>
      <c r="D36" s="81"/>
      <c r="E36" s="81"/>
      <c r="F36" s="81"/>
      <c r="G36" s="81"/>
    </row>
    <row r="37" spans="1:7" s="71" customFormat="1" ht="11.25" customHeight="1" x14ac:dyDescent="0.25">
      <c r="A37" s="81" t="s">
        <v>46</v>
      </c>
      <c r="B37" s="81"/>
      <c r="C37" s="81"/>
      <c r="D37" s="81"/>
      <c r="E37" s="81"/>
      <c r="F37" s="81"/>
      <c r="G37" s="81"/>
    </row>
    <row r="38" spans="1:7" s="71" customFormat="1" ht="11.25" customHeight="1" x14ac:dyDescent="0.25">
      <c r="A38" s="72" t="s">
        <v>66</v>
      </c>
      <c r="B38" s="73"/>
      <c r="C38" s="73"/>
      <c r="D38" s="73"/>
      <c r="E38" s="73"/>
      <c r="F38" s="73"/>
      <c r="G38" s="73"/>
    </row>
  </sheetData>
  <mergeCells count="8">
    <mergeCell ref="A38:G38"/>
    <mergeCell ref="A1:G1"/>
    <mergeCell ref="A2:G2"/>
    <mergeCell ref="A3:G3"/>
    <mergeCell ref="A4:A5"/>
    <mergeCell ref="B4:G4"/>
    <mergeCell ref="A36:G36"/>
    <mergeCell ref="A37:G37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>
      <selection activeCell="F19" sqref="F19"/>
    </sheetView>
  </sheetViews>
  <sheetFormatPr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82" t="s">
        <v>35</v>
      </c>
      <c r="C2" s="82"/>
      <c r="D2" s="82"/>
      <c r="E2" s="82"/>
      <c r="F2" s="82"/>
      <c r="G2" s="82"/>
    </row>
    <row r="3" spans="1:7" ht="30.75" thickBot="1" x14ac:dyDescent="0.3">
      <c r="A3" s="26" t="s">
        <v>36</v>
      </c>
      <c r="B3" s="19" t="s">
        <v>6</v>
      </c>
      <c r="C3" s="19" t="s">
        <v>31</v>
      </c>
      <c r="D3" s="19" t="s">
        <v>5</v>
      </c>
      <c r="E3" s="19" t="s">
        <v>28</v>
      </c>
      <c r="F3" s="19" t="s">
        <v>29</v>
      </c>
      <c r="G3" s="20" t="s">
        <v>4</v>
      </c>
    </row>
    <row r="4" spans="1:7" x14ac:dyDescent="0.25">
      <c r="A4" s="27">
        <v>2011</v>
      </c>
      <c r="B4" s="28"/>
      <c r="C4" s="28"/>
      <c r="D4" s="28"/>
      <c r="E4" s="28"/>
      <c r="F4" s="28"/>
      <c r="G4" s="29"/>
    </row>
    <row r="5" spans="1:7" x14ac:dyDescent="0.25">
      <c r="A5" s="22">
        <v>1</v>
      </c>
      <c r="B5" s="5">
        <f>orig_data!N7</f>
        <v>0</v>
      </c>
      <c r="C5" s="46">
        <f>orig_data!N31</f>
        <v>1</v>
      </c>
      <c r="D5" s="5">
        <f>orig_data!N55</f>
        <v>0</v>
      </c>
      <c r="E5" s="5">
        <f>orig_data!N79</f>
        <v>0</v>
      </c>
      <c r="F5" s="46">
        <f>orig_data!N103</f>
        <v>1</v>
      </c>
      <c r="G5" s="13">
        <f>orig_data!N127</f>
        <v>0</v>
      </c>
    </row>
    <row r="6" spans="1:7" x14ac:dyDescent="0.25">
      <c r="A6" s="22">
        <v>2</v>
      </c>
      <c r="B6" s="5">
        <f>orig_data!N8</f>
        <v>0</v>
      </c>
      <c r="C6" s="46">
        <f>orig_data!N32</f>
        <v>1</v>
      </c>
      <c r="D6" s="46">
        <f>orig_data!N56</f>
        <v>1</v>
      </c>
      <c r="E6" s="5">
        <f>orig_data!N80</f>
        <v>0</v>
      </c>
      <c r="F6" s="5">
        <f>orig_data!N104</f>
        <v>0</v>
      </c>
      <c r="G6" s="13">
        <f>orig_data!N128</f>
        <v>0</v>
      </c>
    </row>
    <row r="7" spans="1:7" x14ac:dyDescent="0.25">
      <c r="A7" s="22">
        <v>3</v>
      </c>
      <c r="B7" s="5">
        <f>orig_data!N9</f>
        <v>0</v>
      </c>
      <c r="C7" s="46">
        <f>orig_data!N33</f>
        <v>1</v>
      </c>
      <c r="D7" s="5">
        <f>orig_data!N57</f>
        <v>0</v>
      </c>
      <c r="E7" s="5">
        <f>orig_data!N81</f>
        <v>0</v>
      </c>
      <c r="F7" s="46">
        <f>orig_data!N105</f>
        <v>1</v>
      </c>
      <c r="G7" s="13">
        <f>orig_data!N129</f>
        <v>0</v>
      </c>
    </row>
    <row r="8" spans="1:7" ht="15.75" thickBot="1" x14ac:dyDescent="0.3">
      <c r="A8" s="25">
        <v>4</v>
      </c>
      <c r="B8" s="11">
        <f>orig_data!N10</f>
        <v>0</v>
      </c>
      <c r="C8" s="47">
        <f>orig_data!N34</f>
        <v>1</v>
      </c>
      <c r="D8" s="47">
        <f>orig_data!N58</f>
        <v>1</v>
      </c>
      <c r="E8" s="11">
        <f>orig_data!N82</f>
        <v>0</v>
      </c>
      <c r="F8" s="11">
        <f>orig_data!N106</f>
        <v>0</v>
      </c>
      <c r="G8" s="15">
        <f>orig_data!N130</f>
        <v>0</v>
      </c>
    </row>
    <row r="9" spans="1:7" x14ac:dyDescent="0.25">
      <c r="A9" s="21">
        <v>2012</v>
      </c>
      <c r="B9" s="30"/>
      <c r="C9" s="30"/>
      <c r="D9" s="30"/>
      <c r="E9" s="30"/>
      <c r="F9" s="30"/>
      <c r="G9" s="31"/>
    </row>
    <row r="10" spans="1:7" x14ac:dyDescent="0.25">
      <c r="A10" s="22">
        <v>1</v>
      </c>
      <c r="B10" s="5">
        <f>orig_data!N11</f>
        <v>0</v>
      </c>
      <c r="C10" s="5">
        <f>orig_data!N35</f>
        <v>0</v>
      </c>
      <c r="D10" s="5">
        <f>orig_data!N59</f>
        <v>0</v>
      </c>
      <c r="E10" s="5">
        <f>orig_data!N83</f>
        <v>0</v>
      </c>
      <c r="F10" s="5">
        <f>orig_data!N107</f>
        <v>0</v>
      </c>
      <c r="G10" s="13">
        <f>orig_data!N131</f>
        <v>0</v>
      </c>
    </row>
    <row r="11" spans="1:7" x14ac:dyDescent="0.25">
      <c r="A11" s="22">
        <v>2</v>
      </c>
      <c r="B11" s="5">
        <f>orig_data!N12</f>
        <v>0</v>
      </c>
      <c r="C11" s="5">
        <f>orig_data!N36</f>
        <v>0</v>
      </c>
      <c r="D11" s="46">
        <f>orig_data!N60</f>
        <v>1</v>
      </c>
      <c r="E11" s="5">
        <f>orig_data!N84</f>
        <v>0</v>
      </c>
      <c r="F11" s="5">
        <f>orig_data!N108</f>
        <v>0</v>
      </c>
      <c r="G11" s="13">
        <f>orig_data!N132</f>
        <v>0</v>
      </c>
    </row>
    <row r="12" spans="1:7" x14ac:dyDescent="0.25">
      <c r="A12" s="22">
        <v>3</v>
      </c>
      <c r="B12" s="5">
        <f>orig_data!N13</f>
        <v>0</v>
      </c>
      <c r="C12" s="5">
        <f>orig_data!N37</f>
        <v>0</v>
      </c>
      <c r="D12" s="5">
        <f>orig_data!N61</f>
        <v>0</v>
      </c>
      <c r="E12" s="5">
        <f>orig_data!N85</f>
        <v>0</v>
      </c>
      <c r="F12" s="5">
        <f>orig_data!N109</f>
        <v>0</v>
      </c>
      <c r="G12" s="13">
        <f>orig_data!N133</f>
        <v>0</v>
      </c>
    </row>
    <row r="13" spans="1:7" ht="15.75" thickBot="1" x14ac:dyDescent="0.3">
      <c r="A13" s="23">
        <v>4</v>
      </c>
      <c r="B13" s="6">
        <f>orig_data!N14</f>
        <v>0</v>
      </c>
      <c r="C13" s="45">
        <f>orig_data!N38</f>
        <v>1</v>
      </c>
      <c r="D13" s="45">
        <f>orig_data!N62</f>
        <v>1</v>
      </c>
      <c r="E13" s="6">
        <f>orig_data!N86</f>
        <v>0</v>
      </c>
      <c r="F13" s="6">
        <f>orig_data!N110</f>
        <v>0</v>
      </c>
      <c r="G13" s="14">
        <f>orig_data!N134</f>
        <v>0</v>
      </c>
    </row>
    <row r="14" spans="1:7" x14ac:dyDescent="0.25">
      <c r="A14" s="24">
        <v>2013</v>
      </c>
      <c r="B14" s="32"/>
      <c r="C14" s="32"/>
      <c r="D14" s="32"/>
      <c r="E14" s="32"/>
      <c r="F14" s="32"/>
      <c r="G14" s="33"/>
    </row>
    <row r="15" spans="1:7" x14ac:dyDescent="0.25">
      <c r="A15" s="22">
        <v>1</v>
      </c>
      <c r="B15" s="5">
        <f>orig_data!N15</f>
        <v>0</v>
      </c>
      <c r="C15" s="5">
        <f>orig_data!N39</f>
        <v>0</v>
      </c>
      <c r="D15" s="46">
        <f>orig_data!N63</f>
        <v>1</v>
      </c>
      <c r="E15" s="5">
        <f>orig_data!N87</f>
        <v>0</v>
      </c>
      <c r="F15" s="5">
        <f>orig_data!N111</f>
        <v>0</v>
      </c>
      <c r="G15" s="13">
        <f>orig_data!N135</f>
        <v>0</v>
      </c>
    </row>
    <row r="16" spans="1:7" x14ac:dyDescent="0.25">
      <c r="A16" s="22">
        <v>2</v>
      </c>
      <c r="B16" s="5">
        <f>orig_data!N16</f>
        <v>0</v>
      </c>
      <c r="C16" s="5">
        <f>orig_data!N40</f>
        <v>0</v>
      </c>
      <c r="D16" s="46">
        <f>orig_data!N64</f>
        <v>1</v>
      </c>
      <c r="E16" s="5">
        <f>orig_data!N88</f>
        <v>0</v>
      </c>
      <c r="F16" s="5">
        <f>orig_data!N112</f>
        <v>0</v>
      </c>
      <c r="G16" s="13">
        <f>orig_data!N136</f>
        <v>0</v>
      </c>
    </row>
    <row r="17" spans="1:7" x14ac:dyDescent="0.25">
      <c r="A17" s="22">
        <v>3</v>
      </c>
      <c r="B17" s="5">
        <f>orig_data!N17</f>
        <v>0</v>
      </c>
      <c r="C17" s="5">
        <f>orig_data!N41</f>
        <v>0</v>
      </c>
      <c r="D17" s="46">
        <f>orig_data!N65</f>
        <v>1</v>
      </c>
      <c r="E17" s="5">
        <f>orig_data!N89</f>
        <v>0</v>
      </c>
      <c r="F17" s="5">
        <f>orig_data!N113</f>
        <v>0</v>
      </c>
      <c r="G17" s="13">
        <f>orig_data!N137</f>
        <v>0</v>
      </c>
    </row>
    <row r="18" spans="1:7" ht="15.75" thickBot="1" x14ac:dyDescent="0.3">
      <c r="A18" s="25">
        <v>4</v>
      </c>
      <c r="B18" s="11">
        <f>orig_data!N18</f>
        <v>0</v>
      </c>
      <c r="C18" s="11">
        <f>orig_data!N42</f>
        <v>0</v>
      </c>
      <c r="D18" s="47">
        <f>orig_data!N66</f>
        <v>1</v>
      </c>
      <c r="E18" s="11">
        <f>orig_data!N90</f>
        <v>0</v>
      </c>
      <c r="F18" s="11">
        <f>orig_data!N114</f>
        <v>0</v>
      </c>
      <c r="G18" s="15">
        <f>orig_data!N138</f>
        <v>0</v>
      </c>
    </row>
    <row r="19" spans="1:7" x14ac:dyDescent="0.25">
      <c r="A19" s="21">
        <v>2014</v>
      </c>
      <c r="B19" s="30"/>
      <c r="C19" s="30"/>
      <c r="D19" s="48"/>
      <c r="E19" s="30"/>
      <c r="F19" s="30"/>
      <c r="G19" s="31"/>
    </row>
    <row r="20" spans="1:7" x14ac:dyDescent="0.25">
      <c r="A20" s="22">
        <v>1</v>
      </c>
      <c r="B20" s="5">
        <f>orig_data!N19</f>
        <v>0</v>
      </c>
      <c r="C20" s="5">
        <f>orig_data!N43</f>
        <v>0</v>
      </c>
      <c r="D20" s="46">
        <f>orig_data!N67</f>
        <v>1</v>
      </c>
      <c r="E20" s="5">
        <f>orig_data!N91</f>
        <v>0</v>
      </c>
      <c r="F20" s="5">
        <f>orig_data!N115</f>
        <v>0</v>
      </c>
      <c r="G20" s="13">
        <f>orig_data!N139</f>
        <v>0</v>
      </c>
    </row>
    <row r="21" spans="1:7" x14ac:dyDescent="0.25">
      <c r="A21" s="22">
        <v>2</v>
      </c>
      <c r="B21" s="5">
        <f>orig_data!N20</f>
        <v>0</v>
      </c>
      <c r="C21" s="5">
        <f>orig_data!N44</f>
        <v>0</v>
      </c>
      <c r="D21" s="46">
        <f>orig_data!N68</f>
        <v>1</v>
      </c>
      <c r="E21" s="5">
        <f>orig_data!N92</f>
        <v>0</v>
      </c>
      <c r="F21" s="5">
        <f>orig_data!N116</f>
        <v>0</v>
      </c>
      <c r="G21" s="13">
        <f>orig_data!N140</f>
        <v>0</v>
      </c>
    </row>
    <row r="22" spans="1:7" x14ac:dyDescent="0.25">
      <c r="A22" s="22">
        <v>3</v>
      </c>
      <c r="B22" s="5">
        <f>orig_data!N21</f>
        <v>0</v>
      </c>
      <c r="C22" s="46">
        <f>orig_data!N45</f>
        <v>1</v>
      </c>
      <c r="D22" s="46">
        <f>orig_data!N69</f>
        <v>1</v>
      </c>
      <c r="E22" s="5">
        <f>orig_data!N93</f>
        <v>0</v>
      </c>
      <c r="F22" s="5">
        <f>orig_data!N117</f>
        <v>0</v>
      </c>
      <c r="G22" s="13">
        <f>orig_data!N141</f>
        <v>0</v>
      </c>
    </row>
    <row r="23" spans="1:7" ht="15.75" thickBot="1" x14ac:dyDescent="0.3">
      <c r="A23" s="23">
        <v>4</v>
      </c>
      <c r="B23" s="45">
        <f>orig_data!N22</f>
        <v>1</v>
      </c>
      <c r="C23" s="45">
        <f>orig_data!N46</f>
        <v>1</v>
      </c>
      <c r="D23" s="45">
        <f>orig_data!N70</f>
        <v>1</v>
      </c>
      <c r="E23" s="6">
        <f>orig_data!N94</f>
        <v>0</v>
      </c>
      <c r="F23" s="6">
        <f>orig_data!N118</f>
        <v>0</v>
      </c>
      <c r="G23" s="14">
        <f>orig_data!N142</f>
        <v>0</v>
      </c>
    </row>
    <row r="24" spans="1:7" x14ac:dyDescent="0.25">
      <c r="A24" s="24">
        <v>2015</v>
      </c>
      <c r="B24" s="32"/>
      <c r="C24" s="32"/>
      <c r="D24" s="49"/>
      <c r="E24" s="32"/>
      <c r="F24" s="32"/>
      <c r="G24" s="33"/>
    </row>
    <row r="25" spans="1:7" x14ac:dyDescent="0.25">
      <c r="A25" s="22">
        <v>1</v>
      </c>
      <c r="B25" s="5">
        <f>orig_data!N23</f>
        <v>0</v>
      </c>
      <c r="C25" s="5">
        <f>orig_data!N47</f>
        <v>0</v>
      </c>
      <c r="D25" s="46">
        <f>orig_data!N71</f>
        <v>1</v>
      </c>
      <c r="E25" s="5">
        <f>orig_data!N95</f>
        <v>0</v>
      </c>
      <c r="F25" s="5">
        <f>orig_data!N119</f>
        <v>0</v>
      </c>
      <c r="G25" s="13">
        <f>orig_data!N143</f>
        <v>0</v>
      </c>
    </row>
    <row r="26" spans="1:7" x14ac:dyDescent="0.25">
      <c r="A26" s="22">
        <v>2</v>
      </c>
      <c r="B26" s="5">
        <f>orig_data!N24</f>
        <v>0</v>
      </c>
      <c r="C26" s="5">
        <f>orig_data!N48</f>
        <v>0</v>
      </c>
      <c r="D26" s="46">
        <f>orig_data!N72</f>
        <v>1</v>
      </c>
      <c r="E26" s="5">
        <f>orig_data!N96</f>
        <v>0</v>
      </c>
      <c r="F26" s="5">
        <f>orig_data!N120</f>
        <v>0</v>
      </c>
      <c r="G26" s="13">
        <f>orig_data!N144</f>
        <v>0</v>
      </c>
    </row>
    <row r="27" spans="1:7" x14ac:dyDescent="0.25">
      <c r="A27" s="22">
        <v>3</v>
      </c>
      <c r="B27" s="46">
        <f>orig_data!N25</f>
        <v>1</v>
      </c>
      <c r="C27" s="5">
        <f>orig_data!N49</f>
        <v>0</v>
      </c>
      <c r="D27" s="46">
        <f>orig_data!N73</f>
        <v>1</v>
      </c>
      <c r="E27" s="5">
        <f>orig_data!N97</f>
        <v>0</v>
      </c>
      <c r="F27" s="5">
        <f>orig_data!N121</f>
        <v>0</v>
      </c>
      <c r="G27" s="13">
        <f>orig_data!N145</f>
        <v>0</v>
      </c>
    </row>
    <row r="28" spans="1:7" ht="15.75" thickBot="1" x14ac:dyDescent="0.3">
      <c r="A28" s="25">
        <v>4</v>
      </c>
      <c r="B28" s="11">
        <f>orig_data!N26</f>
        <v>0</v>
      </c>
      <c r="C28" s="11">
        <f>orig_data!N50</f>
        <v>0</v>
      </c>
      <c r="D28" s="11">
        <f>orig_data!N74</f>
        <v>0</v>
      </c>
      <c r="E28" s="47">
        <f>orig_data!N98</f>
        <v>1</v>
      </c>
      <c r="F28" s="11">
        <f>orig_data!N122</f>
        <v>0</v>
      </c>
      <c r="G28" s="15">
        <f>orig_data!N146</f>
        <v>0</v>
      </c>
    </row>
    <row r="29" spans="1:7" x14ac:dyDescent="0.25">
      <c r="A29" s="21">
        <v>2016</v>
      </c>
      <c r="B29" s="30"/>
      <c r="C29" s="30"/>
      <c r="D29" s="30"/>
      <c r="E29" s="30"/>
      <c r="F29" s="30"/>
      <c r="G29" s="31"/>
    </row>
    <row r="30" spans="1:7" x14ac:dyDescent="0.25">
      <c r="A30" s="22">
        <v>1</v>
      </c>
      <c r="B30" s="5">
        <f>orig_data!N27</f>
        <v>0</v>
      </c>
      <c r="C30" s="5">
        <f>orig_data!N51</f>
        <v>0</v>
      </c>
      <c r="D30" s="5">
        <f>orig_data!N75</f>
        <v>0</v>
      </c>
      <c r="E30" s="5">
        <f>orig_data!N99</f>
        <v>0</v>
      </c>
      <c r="F30" s="5">
        <f>orig_data!N123</f>
        <v>0</v>
      </c>
      <c r="G30" s="13">
        <f>orig_data!N147</f>
        <v>0</v>
      </c>
    </row>
    <row r="31" spans="1:7" x14ac:dyDescent="0.25">
      <c r="A31" s="22">
        <v>2</v>
      </c>
      <c r="B31" s="5">
        <f>orig_data!N28</f>
        <v>0</v>
      </c>
      <c r="C31" s="5">
        <f>orig_data!N52</f>
        <v>0</v>
      </c>
      <c r="D31" s="46">
        <f>orig_data!N76</f>
        <v>1</v>
      </c>
      <c r="E31" s="5">
        <f>orig_data!N100</f>
        <v>0</v>
      </c>
      <c r="F31" s="5">
        <f>orig_data!N124</f>
        <v>0</v>
      </c>
      <c r="G31" s="13">
        <f>orig_data!N148</f>
        <v>0</v>
      </c>
    </row>
    <row r="32" spans="1:7" x14ac:dyDescent="0.25">
      <c r="A32" s="22">
        <v>3</v>
      </c>
      <c r="B32" s="5">
        <f>orig_data!N29</f>
        <v>0</v>
      </c>
      <c r="C32" s="46">
        <f>orig_data!N53</f>
        <v>1</v>
      </c>
      <c r="D32" s="46">
        <f>orig_data!N77</f>
        <v>1</v>
      </c>
      <c r="E32" s="5">
        <f>orig_data!N101</f>
        <v>0</v>
      </c>
      <c r="F32" s="46">
        <f>orig_data!N125</f>
        <v>1</v>
      </c>
      <c r="G32" s="13">
        <f>orig_data!N149</f>
        <v>0</v>
      </c>
    </row>
    <row r="33" spans="1:7" ht="15.75" thickBot="1" x14ac:dyDescent="0.3">
      <c r="A33" s="23">
        <v>4</v>
      </c>
      <c r="B33" s="45">
        <f>orig_data!N30</f>
        <v>1</v>
      </c>
      <c r="C33" s="45">
        <f>orig_data!N54</f>
        <v>1</v>
      </c>
      <c r="D33" s="45">
        <f>orig_data!N78</f>
        <v>1</v>
      </c>
      <c r="E33" s="6">
        <f>orig_data!N102</f>
        <v>0</v>
      </c>
      <c r="F33" s="6">
        <f>orig_data!N126</f>
        <v>0</v>
      </c>
      <c r="G33" s="14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topLeftCell="A3" workbookViewId="0">
      <selection activeCell="N28" sqref="N28"/>
    </sheetView>
  </sheetViews>
  <sheetFormatPr defaultRowHeight="15" x14ac:dyDescent="0.25"/>
  <cols>
    <col min="1" max="3" width="9.140625" style="1"/>
    <col min="4" max="4" width="9.140625" style="3"/>
    <col min="5" max="5" width="9" style="17" bestFit="1" customWidth="1"/>
    <col min="6" max="6" width="12.5703125" style="17" bestFit="1" customWidth="1"/>
    <col min="7" max="7" width="9" style="1" bestFit="1" customWidth="1"/>
    <col min="8" max="8" width="8.5703125" style="3" bestFit="1" customWidth="1"/>
    <col min="9" max="9" width="9" style="1" bestFit="1" customWidth="1"/>
    <col min="10" max="10" width="19.140625" style="3" bestFit="1" customWidth="1"/>
    <col min="11" max="11" width="9" style="1" bestFit="1" customWidth="1"/>
    <col min="12" max="12" width="14.28515625" style="3" bestFit="1" customWidth="1"/>
    <col min="13" max="13" width="9" style="1" bestFit="1" customWidth="1"/>
    <col min="14" max="14" width="8.42578125" style="3" bestFit="1" customWidth="1"/>
    <col min="15" max="15" width="9" style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0" t="s">
        <v>31</v>
      </c>
      <c r="G3" s="10"/>
      <c r="H3" s="10" t="s">
        <v>5</v>
      </c>
      <c r="I3" s="10"/>
      <c r="J3" s="10" t="s">
        <v>28</v>
      </c>
      <c r="K3" s="10"/>
      <c r="L3" s="10" t="s">
        <v>29</v>
      </c>
      <c r="M3" s="10"/>
      <c r="N3" s="10" t="s">
        <v>4</v>
      </c>
    </row>
    <row r="4" spans="1:19" x14ac:dyDescent="0.25">
      <c r="A4" s="85">
        <v>2011</v>
      </c>
      <c r="B4" s="1" t="s">
        <v>1</v>
      </c>
      <c r="C4" s="1" t="s">
        <v>23</v>
      </c>
      <c r="D4" s="17">
        <f>IF(orig_data!E7=".","s",orig_data!E7)</f>
        <v>113</v>
      </c>
      <c r="E4" s="17">
        <f>IF(orig_data!G7=".","s",orig_data!G7)</f>
        <v>2.8705000000000001E-2</v>
      </c>
      <c r="F4" s="3">
        <f>IF(orig_data!E31=".","s",orig_data!E31)</f>
        <v>224</v>
      </c>
      <c r="G4" s="1">
        <f>IF(orig_data!G31=".","s",orig_data!G31)</f>
        <v>1.9542E-2</v>
      </c>
      <c r="H4" s="3">
        <f>IF(orig_data!E55=".","s",orig_data!E55)</f>
        <v>85</v>
      </c>
      <c r="I4" s="1">
        <f>IF(orig_data!G55=".","s",orig_data!G55)</f>
        <v>2.9274999999999999E-2</v>
      </c>
      <c r="J4" s="3">
        <f>IF(orig_data!E79=".","s",orig_data!E79)</f>
        <v>60</v>
      </c>
      <c r="K4" s="1">
        <f>IF(orig_data!G79=".","s",orig_data!G79)</f>
        <v>2.7712000000000001E-2</v>
      </c>
      <c r="L4" s="3">
        <f>IF(orig_data!E103=".","s",orig_data!E103)</f>
        <v>90</v>
      </c>
      <c r="M4" s="1">
        <f>IF(orig_data!G103=".","s",orig_data!G103)</f>
        <v>4.3139999999999998E-2</v>
      </c>
      <c r="N4" s="3">
        <f>IF(orig_data!E127=".","s",orig_data!E127)</f>
        <v>572</v>
      </c>
      <c r="O4" s="1">
        <f>IF(orig_data!G127=".","s",orig_data!G127)</f>
        <v>2.6943000000000002E-2</v>
      </c>
      <c r="R4" s="2"/>
      <c r="S4" s="2"/>
    </row>
    <row r="5" spans="1:19" x14ac:dyDescent="0.25">
      <c r="A5" s="85"/>
      <c r="B5" s="1" t="s">
        <v>1</v>
      </c>
      <c r="C5" s="1" t="s">
        <v>24</v>
      </c>
      <c r="D5" s="17">
        <f>IF(orig_data!E8=".","s",orig_data!E8)</f>
        <v>103</v>
      </c>
      <c r="E5" s="17">
        <f>IF(orig_data!G8=".","s",orig_data!G8)</f>
        <v>2.5457E-2</v>
      </c>
      <c r="F5" s="3">
        <f>IF(orig_data!E32=".","s",orig_data!E32)</f>
        <v>212</v>
      </c>
      <c r="G5" s="3">
        <f>IF(orig_data!G32=".","s",orig_data!G32)</f>
        <v>1.7946E-2</v>
      </c>
      <c r="H5" s="3">
        <f>IF(orig_data!E56=".","s",orig_data!E56)</f>
        <v>139</v>
      </c>
      <c r="I5" s="3">
        <f>IF(orig_data!G56=".","s",orig_data!G56)</f>
        <v>4.6232000000000002E-2</v>
      </c>
      <c r="J5" s="3">
        <f>IF(orig_data!E80=".","s",orig_data!E80)</f>
        <v>57</v>
      </c>
      <c r="K5" s="3">
        <f>IF(orig_data!G80=".","s",orig_data!G80)</f>
        <v>2.5541000000000001E-2</v>
      </c>
      <c r="L5" s="3">
        <f>IF(orig_data!E104=".","s",orig_data!E104)</f>
        <v>64</v>
      </c>
      <c r="M5" s="3">
        <f>IF(orig_data!G104=".","s",orig_data!G104)</f>
        <v>3.0367999999999999E-2</v>
      </c>
      <c r="N5" s="3">
        <f>IF(orig_data!E128=".","s",orig_data!E128)</f>
        <v>575</v>
      </c>
      <c r="O5" s="3">
        <f>IF(orig_data!G128=".","s",orig_data!G128)</f>
        <v>2.5746000000000002E-2</v>
      </c>
      <c r="R5" s="2"/>
    </row>
    <row r="6" spans="1:19" x14ac:dyDescent="0.25">
      <c r="A6" s="85"/>
      <c r="B6" s="1" t="s">
        <v>1</v>
      </c>
      <c r="C6" s="1" t="s">
        <v>25</v>
      </c>
      <c r="D6" s="17">
        <f>IF(orig_data!E9=".","s",orig_data!E9)</f>
        <v>137</v>
      </c>
      <c r="E6" s="17">
        <f>IF(orig_data!G9=".","s",orig_data!G9)</f>
        <v>3.3721000000000001E-2</v>
      </c>
      <c r="F6" s="3">
        <f>IF(orig_data!E33=".","s",orig_data!E33)</f>
        <v>272</v>
      </c>
      <c r="G6" s="3">
        <f>IF(orig_data!G33=".","s",orig_data!G33)</f>
        <v>2.3459000000000001E-2</v>
      </c>
      <c r="H6" s="3">
        <f>IF(orig_data!E57=".","s",orig_data!E57)</f>
        <v>138</v>
      </c>
      <c r="I6" s="3">
        <f>IF(orig_data!G57=".","s",orig_data!G57)</f>
        <v>4.5616999999999998E-2</v>
      </c>
      <c r="J6" s="3">
        <f>IF(orig_data!E81=".","s",orig_data!E81)</f>
        <v>73</v>
      </c>
      <c r="K6" s="3">
        <f>IF(orig_data!G81=".","s",orig_data!G81)</f>
        <v>3.2936E-2</v>
      </c>
      <c r="L6" s="3">
        <f>IF(orig_data!E105=".","s",orig_data!E105)</f>
        <v>137</v>
      </c>
      <c r="M6" s="3">
        <f>IF(orig_data!G105=".","s",orig_data!G105)</f>
        <v>6.6142000000000006E-2</v>
      </c>
      <c r="N6" s="3">
        <f>IF(orig_data!E129=".","s",orig_data!E129)</f>
        <v>757</v>
      </c>
      <c r="O6" s="3">
        <f>IF(orig_data!G129=".","s",orig_data!G129)</f>
        <v>3.4613999999999999E-2</v>
      </c>
      <c r="R6" s="2"/>
    </row>
    <row r="7" spans="1:19" x14ac:dyDescent="0.25">
      <c r="A7" s="85"/>
      <c r="B7" s="1" t="s">
        <v>1</v>
      </c>
      <c r="C7" s="1" t="s">
        <v>26</v>
      </c>
      <c r="D7" s="17">
        <f>IF(orig_data!E10=".","s",orig_data!E10)</f>
        <v>71</v>
      </c>
      <c r="E7" s="17">
        <f>IF(orig_data!G10=".","s",orig_data!G10)</f>
        <v>1.6580999999999999E-2</v>
      </c>
      <c r="F7" s="3">
        <f>IF(orig_data!E34=".","s",orig_data!E34)</f>
        <v>146</v>
      </c>
      <c r="G7" s="3">
        <f>IF(orig_data!G34=".","s",orig_data!G34)</f>
        <v>1.1908999999999999E-2</v>
      </c>
      <c r="H7" s="3">
        <f>IF(orig_data!E58=".","s",orig_data!E58)</f>
        <v>115</v>
      </c>
      <c r="I7" s="3">
        <f>IF(orig_data!G58=".","s",orig_data!G58)</f>
        <v>3.8434999999999997E-2</v>
      </c>
      <c r="J7" s="3">
        <f>IF(orig_data!E82=".","s",orig_data!E82)</f>
        <v>22</v>
      </c>
      <c r="K7" s="3">
        <f>IF(orig_data!G82=".","s",orig_data!G82)</f>
        <v>9.5969999999999996E-3</v>
      </c>
      <c r="L7" s="3">
        <f>IF(orig_data!E106=".","s",orig_data!E106)</f>
        <v>55</v>
      </c>
      <c r="M7" s="3">
        <f>IF(orig_data!G106=".","s",orig_data!G106)</f>
        <v>2.5274999999999999E-2</v>
      </c>
      <c r="N7" s="3">
        <f>IF(orig_data!E130=".","s",orig_data!E130)</f>
        <v>409</v>
      </c>
      <c r="O7" s="3">
        <f>IF(orig_data!G130=".","s",orig_data!G130)</f>
        <v>1.7392999999999999E-2</v>
      </c>
      <c r="R7" s="2"/>
    </row>
    <row r="8" spans="1:19" x14ac:dyDescent="0.25">
      <c r="A8" s="85">
        <v>2012</v>
      </c>
      <c r="B8" s="1" t="s">
        <v>1</v>
      </c>
      <c r="C8" s="3" t="s">
        <v>23</v>
      </c>
      <c r="D8" s="17">
        <f>IF(orig_data!E11=".","s",orig_data!E11)</f>
        <v>63</v>
      </c>
      <c r="E8" s="17">
        <f>IF(orig_data!G11=".","s",orig_data!G11)</f>
        <v>1.5062000000000001E-2</v>
      </c>
      <c r="F8" s="3">
        <f>IF(orig_data!E35=".","s",orig_data!E35)</f>
        <v>168</v>
      </c>
      <c r="G8" s="3">
        <f>IF(orig_data!G35=".","s",orig_data!G35)</f>
        <v>1.4109E-2</v>
      </c>
      <c r="H8" s="3">
        <f>IF(orig_data!E59=".","s",orig_data!E59)</f>
        <v>76</v>
      </c>
      <c r="I8" s="3">
        <f>IF(orig_data!G59=".","s",orig_data!G59)</f>
        <v>2.5062000000000001E-2</v>
      </c>
      <c r="J8" s="3">
        <f>IF(orig_data!E83=".","s",orig_data!E83)</f>
        <v>35</v>
      </c>
      <c r="K8" s="3">
        <f>IF(orig_data!G83=".","s",orig_data!G83)</f>
        <v>1.5893000000000001E-2</v>
      </c>
      <c r="L8" s="3">
        <f>IF(orig_data!E107=".","s",orig_data!E107)</f>
        <v>51</v>
      </c>
      <c r="M8" s="3">
        <f>IF(orig_data!G107=".","s",orig_data!G107)</f>
        <v>2.4173E-2</v>
      </c>
      <c r="N8" s="3">
        <f>IF(orig_data!E131=".","s",orig_data!E131)</f>
        <v>393</v>
      </c>
      <c r="O8" s="3">
        <f>IF(orig_data!G131=".","s",orig_data!G131)</f>
        <v>1.7406000000000001E-2</v>
      </c>
      <c r="R8" s="2"/>
    </row>
    <row r="9" spans="1:19" x14ac:dyDescent="0.25">
      <c r="A9" s="85"/>
      <c r="B9" s="1" t="s">
        <v>1</v>
      </c>
      <c r="C9" s="3" t="s">
        <v>24</v>
      </c>
      <c r="D9" s="17">
        <f>IF(orig_data!E12=".","s",orig_data!E12)</f>
        <v>63</v>
      </c>
      <c r="E9" s="17">
        <f>IF(orig_data!G12=".","s",orig_data!G12)</f>
        <v>1.487E-2</v>
      </c>
      <c r="F9" s="3">
        <f>IF(orig_data!E36=".","s",orig_data!E36)</f>
        <v>134</v>
      </c>
      <c r="G9" s="3">
        <f>IF(orig_data!G36=".","s",orig_data!G36)</f>
        <v>1.0971E-2</v>
      </c>
      <c r="H9" s="3">
        <f>IF(orig_data!E60=".","s",orig_data!E60)</f>
        <v>79</v>
      </c>
      <c r="I9" s="3">
        <f>IF(orig_data!G60=".","s",orig_data!G60)</f>
        <v>2.6098E-2</v>
      </c>
      <c r="J9" s="3">
        <f>IF(orig_data!E84=".","s",orig_data!E84)</f>
        <v>38</v>
      </c>
      <c r="K9" s="3">
        <f>IF(orig_data!G84=".","s",orig_data!G84)</f>
        <v>1.6573000000000001E-2</v>
      </c>
      <c r="L9" s="3">
        <f>IF(orig_data!E108=".","s",orig_data!E108)</f>
        <v>30</v>
      </c>
      <c r="M9" s="3">
        <f>IF(orig_data!G108=".","s",orig_data!G108)</f>
        <v>1.3849999999999999E-2</v>
      </c>
      <c r="N9" s="3">
        <f>IF(orig_data!E132=".","s",orig_data!E132)</f>
        <v>344</v>
      </c>
      <c r="O9" s="3">
        <f>IF(orig_data!G132=".","s",orig_data!G132)</f>
        <v>1.4494999999999999E-2</v>
      </c>
      <c r="R9" s="2"/>
    </row>
    <row r="10" spans="1:19" x14ac:dyDescent="0.25">
      <c r="A10" s="85"/>
      <c r="B10" s="1" t="s">
        <v>1</v>
      </c>
      <c r="C10" s="3" t="s">
        <v>25</v>
      </c>
      <c r="D10" s="17">
        <f>IF(orig_data!E13=".","s",orig_data!E13)</f>
        <v>82</v>
      </c>
      <c r="E10" s="17">
        <f>IF(orig_data!G13=".","s",orig_data!G13)</f>
        <v>1.8747E-2</v>
      </c>
      <c r="F10" s="3">
        <f>IF(orig_data!E37=".","s",orig_data!E37)</f>
        <v>121</v>
      </c>
      <c r="G10" s="3">
        <f>IF(orig_data!G37=".","s",orig_data!G37)</f>
        <v>9.7680000000000006E-3</v>
      </c>
      <c r="H10" s="3">
        <f>IF(orig_data!E61=".","s",orig_data!E61)</f>
        <v>60</v>
      </c>
      <c r="I10" s="3">
        <f>IF(orig_data!G61=".","s",orig_data!G61)</f>
        <v>1.9255999999999999E-2</v>
      </c>
      <c r="J10" s="3">
        <f>IF(orig_data!E85=".","s",orig_data!E85)</f>
        <v>39</v>
      </c>
      <c r="K10" s="3">
        <f>IF(orig_data!G85=".","s",orig_data!G85)</f>
        <v>1.6892999999999998E-2</v>
      </c>
      <c r="L10" s="3">
        <f>IF(orig_data!E109=".","s",orig_data!E109)</f>
        <v>36</v>
      </c>
      <c r="M10" s="3">
        <f>IF(orig_data!G109=".","s",orig_data!G109)</f>
        <v>1.6199000000000002E-2</v>
      </c>
      <c r="N10" s="3">
        <f>IF(orig_data!E133=".","s",orig_data!E133)</f>
        <v>338</v>
      </c>
      <c r="O10" s="3">
        <f>IF(orig_data!G133=".","s",orig_data!G133)</f>
        <v>1.3469999999999999E-2</v>
      </c>
      <c r="R10" s="2"/>
      <c r="S10" s="2"/>
    </row>
    <row r="11" spans="1:19" x14ac:dyDescent="0.25">
      <c r="A11" s="85"/>
      <c r="B11" s="1" t="s">
        <v>1</v>
      </c>
      <c r="C11" s="3" t="s">
        <v>26</v>
      </c>
      <c r="D11" s="17">
        <f>IF(orig_data!E14=".","s",orig_data!E14)</f>
        <v>37</v>
      </c>
      <c r="E11" s="17">
        <f>IF(orig_data!G14=".","s",orig_data!G14)</f>
        <v>8.4119999999999993E-3</v>
      </c>
      <c r="F11" s="3">
        <f>IF(orig_data!E38=".","s",orig_data!E38)</f>
        <v>46</v>
      </c>
      <c r="G11" s="3">
        <f>IF(orig_data!G38=".","s",orig_data!G38)</f>
        <v>3.6600000000000001E-3</v>
      </c>
      <c r="H11" s="3">
        <f>IF(orig_data!E62=".","s",orig_data!E62)</f>
        <v>45</v>
      </c>
      <c r="I11" s="3">
        <f>IF(orig_data!G62=".","s",orig_data!G62)</f>
        <v>1.4075000000000001E-2</v>
      </c>
      <c r="J11" s="3">
        <f>IF(orig_data!E86=".","s",orig_data!E86)</f>
        <v>15</v>
      </c>
      <c r="K11" s="3">
        <f>IF(orig_data!G86=".","s",orig_data!G86)</f>
        <v>6.4689999999999999E-3</v>
      </c>
      <c r="L11" s="3">
        <f>IF(orig_data!E110=".","s",orig_data!E110)</f>
        <v>21</v>
      </c>
      <c r="M11" s="3">
        <f>IF(orig_data!G110=".","s",orig_data!G110)</f>
        <v>9.3779999999999992E-3</v>
      </c>
      <c r="N11" s="3">
        <f>IF(orig_data!E134=".","s",orig_data!E134)</f>
        <v>164</v>
      </c>
      <c r="O11" s="3">
        <f>IF(orig_data!G134=".","s",orig_data!G134)</f>
        <v>6.3509999999999999E-3</v>
      </c>
      <c r="R11" s="2"/>
      <c r="S11" s="2"/>
    </row>
    <row r="12" spans="1:19" x14ac:dyDescent="0.25">
      <c r="A12" s="85">
        <v>2013</v>
      </c>
      <c r="B12" s="1" t="s">
        <v>1</v>
      </c>
      <c r="C12" s="3" t="s">
        <v>23</v>
      </c>
      <c r="D12" s="17">
        <f>IF(orig_data!E15=".","s",orig_data!E15)</f>
        <v>24</v>
      </c>
      <c r="E12" s="17">
        <f>IF(orig_data!G15=".","s",orig_data!G15)</f>
        <v>5.5799999999999999E-3</v>
      </c>
      <c r="F12" s="3">
        <f>IF(orig_data!E39=".","s",orig_data!E39)</f>
        <v>46</v>
      </c>
      <c r="G12" s="3">
        <f>IF(orig_data!G39=".","s",orig_data!G39)</f>
        <v>3.6939999999999998E-3</v>
      </c>
      <c r="H12" s="3">
        <f>IF(orig_data!E63=".","s",orig_data!E63)</f>
        <v>34</v>
      </c>
      <c r="I12" s="3">
        <f>IF(orig_data!G63=".","s",orig_data!G63)</f>
        <v>1.0907999999999999E-2</v>
      </c>
      <c r="J12" s="3">
        <f>IF(orig_data!E87=".","s",orig_data!E87)</f>
        <v>17</v>
      </c>
      <c r="K12" s="3">
        <f>IF(orig_data!G87=".","s",orig_data!G87)</f>
        <v>7.476E-3</v>
      </c>
      <c r="L12" s="3">
        <f>IF(orig_data!E111=".","s",orig_data!E111)</f>
        <v>19</v>
      </c>
      <c r="M12" s="3">
        <f>IF(orig_data!G111=".","s",orig_data!G111)</f>
        <v>8.6859999999999993E-3</v>
      </c>
      <c r="N12" s="3">
        <f>IF(orig_data!E135=".","s",orig_data!E135)</f>
        <v>140</v>
      </c>
      <c r="O12" s="3">
        <f>IF(orig_data!G135=".","s",orig_data!G135)</f>
        <v>5.4939999999999998E-3</v>
      </c>
      <c r="R12" s="2"/>
      <c r="S12" s="2"/>
    </row>
    <row r="13" spans="1:19" x14ac:dyDescent="0.25">
      <c r="A13" s="85"/>
      <c r="B13" s="1" t="s">
        <v>1</v>
      </c>
      <c r="C13" s="3" t="s">
        <v>24</v>
      </c>
      <c r="D13" s="17">
        <f>IF(orig_data!E16=".","s",orig_data!E16)</f>
        <v>28</v>
      </c>
      <c r="E13" s="17">
        <f>IF(orig_data!G16=".","s",orig_data!G16)</f>
        <v>6.3249999999999999E-3</v>
      </c>
      <c r="F13" s="3">
        <f>IF(orig_data!E40=".","s",orig_data!E40)</f>
        <v>52</v>
      </c>
      <c r="G13" s="3">
        <f>IF(orig_data!G40=".","s",orig_data!G40)</f>
        <v>4.1070000000000004E-3</v>
      </c>
      <c r="H13" s="3">
        <f>IF(orig_data!E64=".","s",orig_data!E64)</f>
        <v>42</v>
      </c>
      <c r="I13" s="3">
        <f>IF(orig_data!G64=".","s",orig_data!G64)</f>
        <v>1.3073E-2</v>
      </c>
      <c r="J13" s="3">
        <f>IF(orig_data!E88=".","s",orig_data!E88)</f>
        <v>16</v>
      </c>
      <c r="K13" s="3">
        <f>IF(orig_data!G88=".","s",orig_data!G88)</f>
        <v>6.9059999999999998E-3</v>
      </c>
      <c r="L13" s="3">
        <f>IF(orig_data!E112=".","s",orig_data!E112)</f>
        <v>20</v>
      </c>
      <c r="M13" s="3">
        <f>IF(orig_data!G112=".","s",orig_data!G112)</f>
        <v>9.0200000000000002E-3</v>
      </c>
      <c r="N13" s="3">
        <f>IF(orig_data!E136=".","s",orig_data!E136)</f>
        <v>158</v>
      </c>
      <c r="O13" s="3">
        <f>IF(orig_data!G136=".","s",orig_data!G136)</f>
        <v>5.9800000000000001E-3</v>
      </c>
    </row>
    <row r="14" spans="1:19" x14ac:dyDescent="0.25">
      <c r="A14" s="85"/>
      <c r="B14" s="1" t="s">
        <v>1</v>
      </c>
      <c r="C14" s="3" t="s">
        <v>25</v>
      </c>
      <c r="D14" s="17">
        <f>IF(orig_data!E17=".","s",orig_data!E17)</f>
        <v>47</v>
      </c>
      <c r="E14" s="17">
        <f>IF(orig_data!G17=".","s",orig_data!G17)</f>
        <v>1.0359E-2</v>
      </c>
      <c r="F14" s="3">
        <f>IF(orig_data!E41=".","s",orig_data!E41)</f>
        <v>78</v>
      </c>
      <c r="G14" s="3">
        <f>IF(orig_data!G41=".","s",orig_data!G41)</f>
        <v>6.0870000000000004E-3</v>
      </c>
      <c r="H14" s="3">
        <f>IF(orig_data!E65=".","s",orig_data!E65)</f>
        <v>56</v>
      </c>
      <c r="I14" s="3">
        <f>IF(orig_data!G65=".","s",orig_data!G65)</f>
        <v>1.7401E-2</v>
      </c>
      <c r="J14" s="3">
        <f>IF(orig_data!E89=".","s",orig_data!E89)</f>
        <v>21</v>
      </c>
      <c r="K14" s="3">
        <f>IF(orig_data!G89=".","s",orig_data!G89)</f>
        <v>9.0889999999999999E-3</v>
      </c>
      <c r="L14" s="3">
        <f>IF(orig_data!E113=".","s",orig_data!E113)</f>
        <v>32</v>
      </c>
      <c r="M14" s="3">
        <f>IF(orig_data!G113=".","s",orig_data!G113)</f>
        <v>1.4208999999999999E-2</v>
      </c>
      <c r="N14" s="3">
        <f>IF(orig_data!E137=".","s",orig_data!E137)</f>
        <v>234</v>
      </c>
      <c r="O14" s="3">
        <f>IF(orig_data!G137=".","s",orig_data!G137)</f>
        <v>8.7189999999999993E-3</v>
      </c>
    </row>
    <row r="15" spans="1:19" x14ac:dyDescent="0.25">
      <c r="A15" s="85"/>
      <c r="B15" s="1" t="s">
        <v>1</v>
      </c>
      <c r="C15" s="3" t="s">
        <v>26</v>
      </c>
      <c r="D15" s="17">
        <f>IF(orig_data!E18=".","s",orig_data!E18)</f>
        <v>45</v>
      </c>
      <c r="E15" s="17">
        <f>IF(orig_data!G18=".","s",orig_data!G18)</f>
        <v>9.9919999999999991E-3</v>
      </c>
      <c r="F15" s="3">
        <f>IF(orig_data!E42=".","s",orig_data!E42)</f>
        <v>60</v>
      </c>
      <c r="G15" s="3">
        <f>IF(orig_data!G42=".","s",orig_data!G42)</f>
        <v>4.6480000000000002E-3</v>
      </c>
      <c r="H15" s="3">
        <f>IF(orig_data!E66=".","s",orig_data!E66)</f>
        <v>35</v>
      </c>
      <c r="I15" s="3">
        <f>IF(orig_data!G66=".","s",orig_data!G66)</f>
        <v>1.0952E-2</v>
      </c>
      <c r="J15" s="3">
        <f>IF(orig_data!E90=".","s",orig_data!E90)</f>
        <v>11</v>
      </c>
      <c r="K15" s="3">
        <f>IF(orig_data!G90=".","s",orig_data!G90)</f>
        <v>4.7790000000000003E-3</v>
      </c>
      <c r="L15" s="3">
        <f>IF(orig_data!E114=".","s",orig_data!E114)</f>
        <v>14</v>
      </c>
      <c r="M15" s="3">
        <f>IF(orig_data!G114=".","s",orig_data!G114)</f>
        <v>6.2430000000000003E-3</v>
      </c>
      <c r="N15" s="3">
        <f>IF(orig_data!E138=".","s",orig_data!E138)</f>
        <v>165</v>
      </c>
      <c r="O15" s="3">
        <f>IF(orig_data!G138=".","s",orig_data!G138)</f>
        <v>6.2639999999999996E-3</v>
      </c>
    </row>
    <row r="16" spans="1:19" x14ac:dyDescent="0.25">
      <c r="A16" s="85">
        <v>2014</v>
      </c>
      <c r="B16" s="1" t="s">
        <v>1</v>
      </c>
      <c r="C16" s="3" t="s">
        <v>23</v>
      </c>
      <c r="D16" s="17">
        <f>IF(orig_data!E19=".","s",orig_data!E19)</f>
        <v>27</v>
      </c>
      <c r="E16" s="17">
        <f>IF(orig_data!G19=".","s",orig_data!G19)</f>
        <v>6.0790000000000002E-3</v>
      </c>
      <c r="F16" s="3">
        <f>IF(orig_data!E43=".","s",orig_data!E43)</f>
        <v>51</v>
      </c>
      <c r="G16" s="3">
        <f>IF(orig_data!G43=".","s",orig_data!G43)</f>
        <v>4.0379999999999999E-3</v>
      </c>
      <c r="H16" s="3">
        <f>IF(orig_data!E67=".","s",orig_data!E67)</f>
        <v>28</v>
      </c>
      <c r="I16" s="3">
        <f>IF(orig_data!G67=".","s",orig_data!G67)</f>
        <v>8.9390000000000008E-3</v>
      </c>
      <c r="J16" s="3">
        <f>IF(orig_data!E91=".","s",orig_data!E91)</f>
        <v>7</v>
      </c>
      <c r="K16" s="3">
        <f>IF(orig_data!G91=".","s",orig_data!G91)</f>
        <v>3.1310000000000001E-3</v>
      </c>
      <c r="L16" s="3">
        <f>IF(orig_data!E115=".","s",orig_data!E115)</f>
        <v>10</v>
      </c>
      <c r="M16" s="3">
        <f>IF(orig_data!G115=".","s",orig_data!G115)</f>
        <v>4.5739999999999999E-3</v>
      </c>
      <c r="N16" s="3">
        <f>IF(orig_data!E139=".","s",orig_data!E139)</f>
        <v>123</v>
      </c>
      <c r="O16" s="3">
        <f>IF(orig_data!G139=".","s",orig_data!G139)</f>
        <v>4.7530000000000003E-3</v>
      </c>
    </row>
    <row r="17" spans="1:15" x14ac:dyDescent="0.25">
      <c r="A17" s="85"/>
      <c r="B17" s="1" t="s">
        <v>1</v>
      </c>
      <c r="C17" s="3" t="s">
        <v>24</v>
      </c>
      <c r="D17" s="17">
        <f>IF(orig_data!E20=".","s",orig_data!E20)</f>
        <v>22</v>
      </c>
      <c r="E17" s="17">
        <f>IF(orig_data!G20=".","s",orig_data!G20)</f>
        <v>4.9379999999999997E-3</v>
      </c>
      <c r="F17" s="3">
        <f>IF(orig_data!E44=".","s",orig_data!E44)</f>
        <v>58</v>
      </c>
      <c r="G17" s="3">
        <f>IF(orig_data!G44=".","s",orig_data!G44)</f>
        <v>4.5970000000000004E-3</v>
      </c>
      <c r="H17" s="3">
        <f>IF(orig_data!E68=".","s",orig_data!E68)</f>
        <v>37</v>
      </c>
      <c r="I17" s="3">
        <f>IF(orig_data!G68=".","s",orig_data!G68)</f>
        <v>1.1617000000000001E-2</v>
      </c>
      <c r="J17" s="3">
        <f>IF(orig_data!E92=".","s",orig_data!E92)</f>
        <v>19</v>
      </c>
      <c r="K17" s="3">
        <f>IF(orig_data!G92=".","s",orig_data!G92)</f>
        <v>8.404E-3</v>
      </c>
      <c r="L17" s="3">
        <f>IF(orig_data!E116=".","s",orig_data!E116)</f>
        <v>11</v>
      </c>
      <c r="M17" s="3">
        <f>IF(orig_data!G116=".","s",orig_data!G116)</f>
        <v>4.934E-3</v>
      </c>
      <c r="N17" s="3">
        <f>IF(orig_data!E140=".","s",orig_data!E140)</f>
        <v>147</v>
      </c>
      <c r="O17" s="3">
        <f>IF(orig_data!G140=".","s",orig_data!G140)</f>
        <v>5.7299999999999999E-3</v>
      </c>
    </row>
    <row r="18" spans="1:15" x14ac:dyDescent="0.25">
      <c r="A18" s="85"/>
      <c r="B18" s="1" t="s">
        <v>1</v>
      </c>
      <c r="C18" s="3" t="s">
        <v>25</v>
      </c>
      <c r="D18" s="17">
        <f>IF(orig_data!E21=".","s",orig_data!E21)</f>
        <v>51</v>
      </c>
      <c r="E18" s="17">
        <f>IF(orig_data!G21=".","s",orig_data!G21)</f>
        <v>1.1589E-2</v>
      </c>
      <c r="F18" s="3">
        <f>IF(orig_data!E45=".","s",orig_data!E45)</f>
        <v>68</v>
      </c>
      <c r="G18" s="3">
        <f>IF(orig_data!G45=".","s",orig_data!G45)</f>
        <v>5.3759999999999997E-3</v>
      </c>
      <c r="H18" s="3">
        <f>IF(orig_data!E69=".","s",orig_data!E69)</f>
        <v>62</v>
      </c>
      <c r="I18" s="3">
        <f>IF(orig_data!G69=".","s",orig_data!G69)</f>
        <v>1.9494000000000001E-2</v>
      </c>
      <c r="J18" s="3">
        <f>IF(orig_data!E93=".","s",orig_data!E93)</f>
        <v>25</v>
      </c>
      <c r="K18" s="3">
        <f>IF(orig_data!G93=".","s",orig_data!G93)</f>
        <v>1.1022000000000001E-2</v>
      </c>
      <c r="L18" s="3">
        <f>IF(orig_data!E117=".","s",orig_data!E117)</f>
        <v>7</v>
      </c>
      <c r="M18" s="3">
        <f>IF(orig_data!G117=".","s",orig_data!G117)</f>
        <v>3.1419999999999998E-3</v>
      </c>
      <c r="N18" s="3">
        <f>IF(orig_data!E141=".","s",orig_data!E141)</f>
        <v>213</v>
      </c>
      <c r="O18" s="3">
        <f>IF(orig_data!G141=".","s",orig_data!G141)</f>
        <v>8.5590000000000006E-3</v>
      </c>
    </row>
    <row r="19" spans="1:15" x14ac:dyDescent="0.25">
      <c r="A19" s="85"/>
      <c r="B19" s="1" t="s">
        <v>1</v>
      </c>
      <c r="C19" s="3" t="s">
        <v>26</v>
      </c>
      <c r="D19" s="17">
        <f>IF(orig_data!E22=".","s",orig_data!E22)</f>
        <v>46</v>
      </c>
      <c r="E19" s="17">
        <f>IF(orig_data!G22=".","s",orig_data!G22)</f>
        <v>1.0299000000000001E-2</v>
      </c>
      <c r="F19" s="3">
        <f>IF(orig_data!E46=".","s",orig_data!E46)</f>
        <v>49</v>
      </c>
      <c r="G19" s="3">
        <f>IF(orig_data!G46=".","s",orig_data!G46)</f>
        <v>3.8140000000000001E-3</v>
      </c>
      <c r="H19" s="3">
        <f>IF(orig_data!E70=".","s",orig_data!E70)</f>
        <v>43</v>
      </c>
      <c r="I19" s="3">
        <f>IF(orig_data!G70=".","s",orig_data!G70)</f>
        <v>1.3343000000000001E-2</v>
      </c>
      <c r="J19" s="3">
        <f>IF(orig_data!E94=".","s",orig_data!E94)</f>
        <v>19</v>
      </c>
      <c r="K19" s="3">
        <f>IF(orig_data!G94=".","s",orig_data!G94)</f>
        <v>8.2159999999999993E-3</v>
      </c>
      <c r="L19" s="3">
        <f>IF(orig_data!E118=".","s",orig_data!E118)</f>
        <v>6</v>
      </c>
      <c r="M19" s="3">
        <f>IF(orig_data!G118=".","s",orig_data!G118)</f>
        <v>2.689E-3</v>
      </c>
      <c r="N19" s="3">
        <f>IF(orig_data!E142=".","s",orig_data!E142)</f>
        <v>163</v>
      </c>
      <c r="O19" s="3">
        <f>IF(orig_data!G142=".","s",orig_data!G142)</f>
        <v>6.3359999999999996E-3</v>
      </c>
    </row>
    <row r="20" spans="1:15" x14ac:dyDescent="0.25">
      <c r="A20" s="85">
        <v>2015</v>
      </c>
      <c r="B20" s="1" t="s">
        <v>1</v>
      </c>
      <c r="C20" s="3" t="s">
        <v>23</v>
      </c>
      <c r="D20" s="17">
        <f>IF(orig_data!E23=".","s",orig_data!E23)</f>
        <v>17</v>
      </c>
      <c r="E20" s="17">
        <f>IF(orig_data!G23=".","s",orig_data!G23)</f>
        <v>3.9100000000000003E-3</v>
      </c>
      <c r="F20" s="3">
        <f>IF(orig_data!E47=".","s",orig_data!E47)</f>
        <v>88</v>
      </c>
      <c r="G20" s="3">
        <f>IF(orig_data!G47=".","s",orig_data!G47)</f>
        <v>7.2909999999999997E-3</v>
      </c>
      <c r="H20" s="3">
        <f>IF(orig_data!E71=".","s",orig_data!E71)</f>
        <v>42</v>
      </c>
      <c r="I20" s="3">
        <f>IF(orig_data!G71=".","s",orig_data!G71)</f>
        <v>1.3547E-2</v>
      </c>
      <c r="J20" s="3">
        <f>IF(orig_data!E95=".","s",orig_data!E95)</f>
        <v>18</v>
      </c>
      <c r="K20" s="3">
        <f>IF(orig_data!G95=".","s",orig_data!G95)</f>
        <v>8.09E-3</v>
      </c>
      <c r="L20" s="3">
        <f>IF(orig_data!E119=".","s",orig_data!E119)</f>
        <v>10</v>
      </c>
      <c r="M20" s="3">
        <f>IF(orig_data!G119=".","s",orig_data!G119)</f>
        <v>4.5750000000000001E-3</v>
      </c>
      <c r="N20" s="3">
        <f>IF(orig_data!E143=".","s",orig_data!E143)</f>
        <v>175</v>
      </c>
      <c r="O20" s="3">
        <f>IF(orig_data!G143=".","s",orig_data!G143)</f>
        <v>7.3509999999999999E-3</v>
      </c>
    </row>
    <row r="21" spans="1:15" x14ac:dyDescent="0.25">
      <c r="A21" s="85"/>
      <c r="B21" s="1" t="s">
        <v>1</v>
      </c>
      <c r="C21" s="3" t="s">
        <v>24</v>
      </c>
      <c r="D21" s="17">
        <f>IF(orig_data!E24=".","s",orig_data!E24)</f>
        <v>41</v>
      </c>
      <c r="E21" s="17">
        <f>IF(orig_data!G24=".","s",orig_data!G24)</f>
        <v>9.2069999999999999E-3</v>
      </c>
      <c r="F21" s="3">
        <f>IF(orig_data!E48=".","s",orig_data!E48)</f>
        <v>57</v>
      </c>
      <c r="G21" s="3">
        <f>IF(orig_data!G48=".","s",orig_data!G48)</f>
        <v>4.6080000000000001E-3</v>
      </c>
      <c r="H21" s="3">
        <f>IF(orig_data!E72=".","s",orig_data!E72)</f>
        <v>47</v>
      </c>
      <c r="I21" s="3">
        <f>IF(orig_data!G72=".","s",orig_data!G72)</f>
        <v>1.4888E-2</v>
      </c>
      <c r="J21" s="3">
        <f>IF(orig_data!E96=".","s",orig_data!E96)</f>
        <v>18</v>
      </c>
      <c r="K21" s="3">
        <f>IF(orig_data!G96=".","s",orig_data!G96)</f>
        <v>8.0569999999999999E-3</v>
      </c>
      <c r="L21" s="3">
        <f>IF(orig_data!E120=".","s",orig_data!E120)</f>
        <v>8</v>
      </c>
      <c r="M21" s="3">
        <f>IF(orig_data!G120=".","s",orig_data!G120)</f>
        <v>3.6340000000000001E-3</v>
      </c>
      <c r="N21" s="3">
        <f>IF(orig_data!E144=".","s",orig_data!E144)</f>
        <v>171</v>
      </c>
      <c r="O21" s="3">
        <f>IF(orig_data!G144=".","s",orig_data!G144)</f>
        <v>7.025E-3</v>
      </c>
    </row>
    <row r="22" spans="1:15" x14ac:dyDescent="0.25">
      <c r="A22" s="85"/>
      <c r="B22" s="1" t="s">
        <v>1</v>
      </c>
      <c r="C22" s="3" t="s">
        <v>25</v>
      </c>
      <c r="D22" s="17">
        <f>IF(orig_data!E25=".","s",orig_data!E25)</f>
        <v>46</v>
      </c>
      <c r="E22" s="17">
        <f>IF(orig_data!G25=".","s",orig_data!G25)</f>
        <v>1.0333E-2</v>
      </c>
      <c r="F22" s="3">
        <f>IF(orig_data!E49=".","s",orig_data!E49)</f>
        <v>170</v>
      </c>
      <c r="G22" s="3">
        <f>IF(orig_data!G49=".","s",orig_data!G49)</f>
        <v>1.4558E-2</v>
      </c>
      <c r="H22" s="3">
        <f>IF(orig_data!E73=".","s",orig_data!E73)</f>
        <v>85</v>
      </c>
      <c r="I22" s="3">
        <f>IF(orig_data!G73=".","s",orig_data!G73)</f>
        <v>2.7473999999999998E-2</v>
      </c>
      <c r="J22" s="3">
        <f>IF(orig_data!E97=".","s",orig_data!E97)</f>
        <v>37</v>
      </c>
      <c r="K22" s="3">
        <f>IF(orig_data!G97=".","s",orig_data!G97)</f>
        <v>1.6736999999999998E-2</v>
      </c>
      <c r="L22" s="3">
        <f>IF(orig_data!E121=".","s",orig_data!E121)</f>
        <v>43</v>
      </c>
      <c r="M22" s="3">
        <f>IF(orig_data!G121=".","s",orig_data!G121)</f>
        <v>1.9807999999999999E-2</v>
      </c>
      <c r="N22" s="3">
        <f>IF(orig_data!E145=".","s",orig_data!E145)</f>
        <v>381</v>
      </c>
      <c r="O22" s="3">
        <f>IF(orig_data!G145=".","s",orig_data!G145)</f>
        <v>1.7108000000000002E-2</v>
      </c>
    </row>
    <row r="23" spans="1:15" x14ac:dyDescent="0.25">
      <c r="A23" s="85"/>
      <c r="B23" s="1" t="s">
        <v>1</v>
      </c>
      <c r="C23" s="3" t="s">
        <v>26</v>
      </c>
      <c r="D23" s="17">
        <f>IF(orig_data!E26=".","s",orig_data!E26)</f>
        <v>65</v>
      </c>
      <c r="E23" s="17">
        <f>IF(orig_data!G26=".","s",orig_data!G26)</f>
        <v>1.4969E-2</v>
      </c>
      <c r="F23" s="3">
        <f>IF(orig_data!E50=".","s",orig_data!E50)</f>
        <v>136</v>
      </c>
      <c r="G23" s="3">
        <f>IF(orig_data!G50=".","s",orig_data!G50)</f>
        <v>1.1178E-2</v>
      </c>
      <c r="H23" s="3">
        <f>IF(orig_data!E74=".","s",orig_data!E74)</f>
        <v>40</v>
      </c>
      <c r="I23" s="3">
        <f>IF(orig_data!G74=".","s",orig_data!G74)</f>
        <v>1.264E-2</v>
      </c>
      <c r="J23" s="3">
        <f>IF(orig_data!E98=".","s",orig_data!E98)</f>
        <v>12</v>
      </c>
      <c r="K23" s="3">
        <f>IF(orig_data!G98=".","s",orig_data!G98)</f>
        <v>5.3039999999999997E-3</v>
      </c>
      <c r="L23" s="3">
        <f>IF(orig_data!E122=".","s",orig_data!E122)</f>
        <v>29</v>
      </c>
      <c r="M23" s="3">
        <f>IF(orig_data!G122=".","s",orig_data!G122)</f>
        <v>1.3181999999999999E-2</v>
      </c>
      <c r="N23" s="3">
        <f>IF(orig_data!E146=".","s",orig_data!E146)</f>
        <v>282</v>
      </c>
      <c r="O23" s="3">
        <f>IF(orig_data!G146=".","s",orig_data!G146)</f>
        <v>1.2305E-2</v>
      </c>
    </row>
    <row r="24" spans="1:15" x14ac:dyDescent="0.25">
      <c r="A24" s="85">
        <v>2016</v>
      </c>
      <c r="B24" s="3" t="s">
        <v>27</v>
      </c>
      <c r="C24" s="3" t="s">
        <v>23</v>
      </c>
      <c r="D24" s="17">
        <f>IF(orig_data!E27=".","s",orig_data!E27)</f>
        <v>34</v>
      </c>
      <c r="E24" s="17">
        <f>IF(orig_data!G27=".","s",orig_data!G27)</f>
        <v>7.5750000000000001E-3</v>
      </c>
      <c r="F24" s="3">
        <f>IF(orig_data!E51=".","s",orig_data!E51)</f>
        <v>56</v>
      </c>
      <c r="G24" s="3">
        <f>IF(orig_data!G51=".","s",orig_data!G51)</f>
        <v>4.3920000000000001E-3</v>
      </c>
      <c r="H24" s="3">
        <f>IF(orig_data!E75=".","s",orig_data!E75)</f>
        <v>31</v>
      </c>
      <c r="I24" s="3">
        <f>IF(orig_data!G75=".","s",orig_data!G75)</f>
        <v>9.8189999999999996E-3</v>
      </c>
      <c r="J24" s="3">
        <f>IF(orig_data!E99=".","s",orig_data!E99)</f>
        <v>20</v>
      </c>
      <c r="K24" s="3">
        <f>IF(orig_data!G99=".","s",orig_data!G99)</f>
        <v>8.9789999999999991E-3</v>
      </c>
      <c r="L24" s="3">
        <f>IF(orig_data!E123=".","s",orig_data!E123)</f>
        <v>6</v>
      </c>
      <c r="M24" s="3">
        <f>IF(orig_data!G123=".","s",orig_data!G123)</f>
        <v>2.7130000000000001E-3</v>
      </c>
      <c r="N24" s="3">
        <f>IF(orig_data!E147=".","s",orig_data!E147)</f>
        <v>147</v>
      </c>
      <c r="O24" s="3">
        <f>IF(orig_data!G147=".","s",orig_data!G147)</f>
        <v>5.9579999999999998E-3</v>
      </c>
    </row>
    <row r="25" spans="1:15" x14ac:dyDescent="0.25">
      <c r="A25" s="85"/>
      <c r="B25" s="3" t="s">
        <v>1</v>
      </c>
      <c r="C25" s="3" t="s">
        <v>24</v>
      </c>
      <c r="D25" s="17">
        <f>IF(orig_data!E28=".","s",orig_data!E28)</f>
        <v>45</v>
      </c>
      <c r="E25" s="17">
        <f>IF(orig_data!G28=".","s",orig_data!G28)</f>
        <v>9.9690000000000004E-3</v>
      </c>
      <c r="F25" s="3">
        <f>IF(orig_data!E52=".","s",orig_data!E52)</f>
        <v>58</v>
      </c>
      <c r="G25" s="3">
        <f>IF(orig_data!G52=".","s",orig_data!G52)</f>
        <v>4.4600000000000004E-3</v>
      </c>
      <c r="H25" s="3">
        <f>IF(orig_data!E76=".","s",orig_data!E76)</f>
        <v>44</v>
      </c>
      <c r="I25" s="3">
        <f>IF(orig_data!G76=".","s",orig_data!G76)</f>
        <v>1.3735000000000001E-2</v>
      </c>
      <c r="J25" s="3">
        <f>IF(orig_data!E100=".","s",orig_data!E100)</f>
        <v>10</v>
      </c>
      <c r="K25" s="3">
        <f>IF(orig_data!G100=".","s",orig_data!G100)</f>
        <v>4.4549999999999998E-3</v>
      </c>
      <c r="L25" s="3">
        <f>IF(orig_data!E124=".","s",orig_data!E124)</f>
        <v>9</v>
      </c>
      <c r="M25" s="3">
        <f>IF(orig_data!G124=".","s",orig_data!G124)</f>
        <v>4.052E-3</v>
      </c>
      <c r="N25" s="3">
        <f>IF(orig_data!E148=".","s",orig_data!E148)</f>
        <v>166</v>
      </c>
      <c r="O25" s="3">
        <f>IF(orig_data!G148=".","s",orig_data!G148)</f>
        <v>6.5250000000000004E-3</v>
      </c>
    </row>
    <row r="26" spans="1:15" x14ac:dyDescent="0.25">
      <c r="A26" s="85"/>
      <c r="B26" s="3" t="s">
        <v>1</v>
      </c>
      <c r="C26" s="3" t="s">
        <v>25</v>
      </c>
      <c r="D26" s="17">
        <f>IF(orig_data!E29=".","s",orig_data!E29)</f>
        <v>57</v>
      </c>
      <c r="E26" s="17">
        <f>IF(orig_data!G29=".","s",orig_data!G29)</f>
        <v>1.2914999999999999E-2</v>
      </c>
      <c r="F26" s="3">
        <f>IF(orig_data!E53=".","s",orig_data!E53)</f>
        <v>75</v>
      </c>
      <c r="G26" s="3">
        <f>IF(orig_data!G53=".","s",orig_data!G53)</f>
        <v>5.8630000000000002E-3</v>
      </c>
      <c r="H26" s="3">
        <f>IF(orig_data!E77=".","s",orig_data!E77)</f>
        <v>66</v>
      </c>
      <c r="I26" s="3">
        <f>IF(orig_data!G77=".","s",orig_data!G77)</f>
        <v>2.0461E-2</v>
      </c>
      <c r="J26" s="3">
        <f>IF(orig_data!E101=".","s",orig_data!E101)</f>
        <v>14</v>
      </c>
      <c r="K26" s="3">
        <f>IF(orig_data!G101=".","s",orig_data!G101)</f>
        <v>6.1799999999999997E-3</v>
      </c>
      <c r="L26" s="3">
        <f>IF(orig_data!E125=".","s",orig_data!E125)</f>
        <v>7</v>
      </c>
      <c r="M26" s="3">
        <f>IF(orig_data!G125=".","s",orig_data!G125)</f>
        <v>3.137E-3</v>
      </c>
      <c r="N26" s="3">
        <f>IF(orig_data!E149=".","s",orig_data!E149)</f>
        <v>219</v>
      </c>
      <c r="O26" s="3">
        <f>IF(orig_data!G149=".","s",orig_data!G149)</f>
        <v>8.9739999999999993E-3</v>
      </c>
    </row>
    <row r="27" spans="1:15" x14ac:dyDescent="0.25">
      <c r="A27" s="85"/>
      <c r="B27" s="3" t="s">
        <v>1</v>
      </c>
      <c r="C27" s="3" t="s">
        <v>26</v>
      </c>
      <c r="D27" s="17">
        <f>IF(orig_data!E30=".","s",orig_data!E30)</f>
        <v>41</v>
      </c>
      <c r="E27" s="17">
        <f>IF(orig_data!G30=".","s",orig_data!G30)</f>
        <v>8.9739999999999993E-3</v>
      </c>
      <c r="F27" s="3">
        <f>IF(orig_data!E54=".","s",orig_data!E54)</f>
        <v>36</v>
      </c>
      <c r="G27" s="3">
        <f>IF(orig_data!G54=".","s",orig_data!G54)</f>
        <v>2.777E-3</v>
      </c>
      <c r="H27" s="3">
        <f>IF(orig_data!E78=".","s",orig_data!E78)</f>
        <v>41</v>
      </c>
      <c r="I27" s="3">
        <f>IF(orig_data!G78=".","s",orig_data!G78)</f>
        <v>1.2498E-2</v>
      </c>
      <c r="J27" s="3">
        <f>IF(orig_data!E102=".","s",orig_data!E102)</f>
        <v>10</v>
      </c>
      <c r="K27" s="3">
        <f>IF(orig_data!G102=".","s",orig_data!G102)</f>
        <v>4.3670000000000002E-3</v>
      </c>
      <c r="L27" s="3" t="str">
        <f>IF(orig_data!E126=".","s",orig_data!E126)</f>
        <v>s</v>
      </c>
      <c r="M27" s="3" t="str">
        <f>IF(orig_data!G126=".","s",orig_data!G126)</f>
        <v>s</v>
      </c>
      <c r="N27" s="3">
        <f>IF(orig_data!E150=".","s",orig_data!E150)</f>
        <v>132</v>
      </c>
      <c r="O27" s="3">
        <f>IF(orig_data!G150=".","s",orig_data!G150)</f>
        <v>5.2030000000000002E-3</v>
      </c>
    </row>
    <row r="28" spans="1:15" x14ac:dyDescent="0.25">
      <c r="A28" s="83" t="s">
        <v>56</v>
      </c>
      <c r="B28" s="52"/>
      <c r="C28" s="52" t="s">
        <v>23</v>
      </c>
      <c r="D28" s="52" t="str">
        <f>orig_data!U27</f>
        <v>t</v>
      </c>
      <c r="E28" s="53"/>
      <c r="F28" s="52" t="str">
        <f>orig_data!U51</f>
        <v>t</v>
      </c>
      <c r="G28" s="53"/>
      <c r="H28" s="52" t="str">
        <f>orig_data!U75</f>
        <v>t</v>
      </c>
      <c r="I28" s="53"/>
      <c r="J28" s="52" t="str">
        <f>orig_data!U99</f>
        <v>t</v>
      </c>
      <c r="K28" s="53"/>
      <c r="L28" s="52" t="str">
        <f>orig_data!U123</f>
        <v>t</v>
      </c>
      <c r="M28" s="52"/>
      <c r="N28" s="52" t="str">
        <f>orig_data!U147</f>
        <v>t</v>
      </c>
      <c r="O28" s="52"/>
    </row>
    <row r="29" spans="1:15" x14ac:dyDescent="0.25">
      <c r="A29" s="83"/>
      <c r="B29" s="52"/>
      <c r="C29" s="52" t="s">
        <v>24</v>
      </c>
      <c r="D29" s="52" t="str">
        <f>orig_data!U28</f>
        <v>t</v>
      </c>
      <c r="E29" s="53"/>
      <c r="F29" s="52" t="str">
        <f>orig_data!U52</f>
        <v>t</v>
      </c>
      <c r="G29" s="53"/>
      <c r="H29" s="52" t="str">
        <f>orig_data!U76</f>
        <v>t</v>
      </c>
      <c r="I29" s="53"/>
      <c r="J29" s="52" t="str">
        <f>orig_data!U100</f>
        <v>t</v>
      </c>
      <c r="K29" s="53"/>
      <c r="L29" s="52" t="str">
        <f>orig_data!U124</f>
        <v>t</v>
      </c>
      <c r="M29" s="52"/>
      <c r="N29" s="52" t="str">
        <f>orig_data!U148</f>
        <v>t</v>
      </c>
      <c r="O29" s="52"/>
    </row>
    <row r="30" spans="1:15" x14ac:dyDescent="0.25">
      <c r="A30" s="83"/>
      <c r="B30" s="52"/>
      <c r="C30" s="52" t="s">
        <v>25</v>
      </c>
      <c r="D30" s="52" t="str">
        <f>orig_data!U29</f>
        <v>t</v>
      </c>
      <c r="E30" s="53"/>
      <c r="F30" s="52" t="str">
        <f>orig_data!U53</f>
        <v>t</v>
      </c>
      <c r="G30" s="53"/>
      <c r="H30" s="52" t="str">
        <f>orig_data!U77</f>
        <v>t</v>
      </c>
      <c r="I30" s="53"/>
      <c r="J30" s="52" t="str">
        <f>orig_data!U101</f>
        <v>t</v>
      </c>
      <c r="K30" s="53"/>
      <c r="L30" s="52" t="str">
        <f>orig_data!U125</f>
        <v>t</v>
      </c>
      <c r="M30" s="52"/>
      <c r="N30" s="52" t="str">
        <f>orig_data!U149</f>
        <v>t</v>
      </c>
      <c r="O30" s="52"/>
    </row>
    <row r="31" spans="1:15" x14ac:dyDescent="0.25">
      <c r="A31" s="83"/>
      <c r="B31" s="52"/>
      <c r="C31" s="52" t="s">
        <v>26</v>
      </c>
      <c r="D31" s="52" t="str">
        <f>orig_data!U30</f>
        <v>t</v>
      </c>
      <c r="E31" s="53"/>
      <c r="F31" s="52" t="str">
        <f>orig_data!U54</f>
        <v>t</v>
      </c>
      <c r="G31" s="53"/>
      <c r="H31" s="52" t="str">
        <f>orig_data!U78</f>
        <v>t</v>
      </c>
      <c r="I31" s="53"/>
      <c r="J31" s="52" t="str">
        <f>orig_data!U102</f>
        <v>t</v>
      </c>
      <c r="K31" s="53"/>
      <c r="L31" s="52" t="str">
        <f>orig_data!U126</f>
        <v>t</v>
      </c>
      <c r="M31" s="52"/>
      <c r="N31" s="52" t="str">
        <f>orig_data!U150</f>
        <v>t</v>
      </c>
      <c r="O31" s="52"/>
    </row>
    <row r="32" spans="1:15" x14ac:dyDescent="0.25">
      <c r="A32" s="84" t="s">
        <v>57</v>
      </c>
      <c r="B32" s="52"/>
      <c r="C32" s="52" t="s">
        <v>23</v>
      </c>
      <c r="D32" s="52" t="str">
        <f>IF(D28="t","1","")</f>
        <v>1</v>
      </c>
      <c r="E32" s="53"/>
      <c r="F32" s="52" t="str">
        <f t="shared" ref="F32:N32" si="0">IF(F28="t","1","")</f>
        <v>1</v>
      </c>
      <c r="G32" s="53"/>
      <c r="H32" s="52" t="str">
        <f t="shared" si="0"/>
        <v>1</v>
      </c>
      <c r="I32" s="53"/>
      <c r="J32" s="52" t="str">
        <f t="shared" si="0"/>
        <v>1</v>
      </c>
      <c r="K32" s="53"/>
      <c r="L32" s="52" t="str">
        <f t="shared" si="0"/>
        <v>1</v>
      </c>
      <c r="M32" s="52"/>
      <c r="N32" s="52" t="str">
        <f t="shared" si="0"/>
        <v>1</v>
      </c>
      <c r="O32" s="52"/>
    </row>
    <row r="33" spans="1:15" x14ac:dyDescent="0.25">
      <c r="A33" s="84"/>
      <c r="B33" s="52"/>
      <c r="C33" s="52" t="s">
        <v>24</v>
      </c>
      <c r="D33" s="52" t="str">
        <f>IF(D29="t","2","")</f>
        <v>2</v>
      </c>
      <c r="E33" s="53"/>
      <c r="F33" s="52" t="str">
        <f t="shared" ref="F33:N33" si="1">IF(F29="t","2","")</f>
        <v>2</v>
      </c>
      <c r="G33" s="53"/>
      <c r="H33" s="52" t="str">
        <f t="shared" si="1"/>
        <v>2</v>
      </c>
      <c r="I33" s="53"/>
      <c r="J33" s="52" t="str">
        <f t="shared" si="1"/>
        <v>2</v>
      </c>
      <c r="K33" s="53"/>
      <c r="L33" s="52" t="str">
        <f t="shared" si="1"/>
        <v>2</v>
      </c>
      <c r="M33" s="52"/>
      <c r="N33" s="52" t="str">
        <f t="shared" si="1"/>
        <v>2</v>
      </c>
      <c r="O33" s="52"/>
    </row>
    <row r="34" spans="1:15" x14ac:dyDescent="0.25">
      <c r="A34" s="84"/>
      <c r="B34" s="52"/>
      <c r="C34" s="52" t="s">
        <v>25</v>
      </c>
      <c r="D34" s="52" t="str">
        <f>IF(D30="t","3","")</f>
        <v>3</v>
      </c>
      <c r="E34" s="53"/>
      <c r="F34" s="52" t="str">
        <f t="shared" ref="F34:N34" si="2">IF(F30="t","3","")</f>
        <v>3</v>
      </c>
      <c r="G34" s="53"/>
      <c r="H34" s="52" t="str">
        <f t="shared" si="2"/>
        <v>3</v>
      </c>
      <c r="I34" s="53"/>
      <c r="J34" s="52" t="str">
        <f t="shared" si="2"/>
        <v>3</v>
      </c>
      <c r="K34" s="53"/>
      <c r="L34" s="52" t="str">
        <f t="shared" si="2"/>
        <v>3</v>
      </c>
      <c r="M34" s="52"/>
      <c r="N34" s="52" t="str">
        <f t="shared" si="2"/>
        <v>3</v>
      </c>
      <c r="O34" s="52"/>
    </row>
    <row r="35" spans="1:15" x14ac:dyDescent="0.25">
      <c r="A35" s="84"/>
      <c r="B35" s="52"/>
      <c r="C35" s="52" t="s">
        <v>26</v>
      </c>
      <c r="D35" s="52" t="str">
        <f>IF(D31="t","4","")</f>
        <v>4</v>
      </c>
      <c r="E35" s="53"/>
      <c r="F35" s="52" t="str">
        <f t="shared" ref="F35:N35" si="3">IF(F31="t","4","")</f>
        <v>4</v>
      </c>
      <c r="G35" s="53"/>
      <c r="H35" s="52" t="str">
        <f t="shared" si="3"/>
        <v>4</v>
      </c>
      <c r="I35" s="53"/>
      <c r="J35" s="52" t="str">
        <f t="shared" si="3"/>
        <v>4</v>
      </c>
      <c r="K35" s="53"/>
      <c r="L35" s="52" t="str">
        <f t="shared" si="3"/>
        <v>4</v>
      </c>
      <c r="M35" s="52"/>
      <c r="N35" s="52" t="str">
        <f t="shared" si="3"/>
        <v>4</v>
      </c>
      <c r="O35" s="52"/>
    </row>
    <row r="36" spans="1:15" ht="24" x14ac:dyDescent="0.25">
      <c r="A36" s="54" t="s">
        <v>58</v>
      </c>
      <c r="B36" s="52"/>
      <c r="C36" s="52"/>
      <c r="D36" s="55" t="str">
        <f>IF(AND(D28=0,D29=0,D30=0,D31=0),"",IF(AND(D28="t",D29="t",D30="t",D31="t"),"(Q1-4)",IF(AND(D28="t",D29="t",D30="t"),"(Q1-3)",IF(AND(D29="t",D30="t",D31="t"),"(Q2-4)",CONCATENATE("(Q",D32,",",D33,",",D34,",",D35,")")))))</f>
        <v>(Q1-4)</v>
      </c>
      <c r="E36" s="53"/>
      <c r="F36" s="55" t="str">
        <f>IF(AND(F28=0,F29=0,F30=0,F31=0),"",IF(AND(F28="t",F29="t",F30="t",F31="t"),"(Q1-4)",IF(AND(F28="t",F29="t",F30="t"),"(Q1-3)",IF(AND(F29="t",F30="t",F31="t"),"(Q2-4)",CONCATENATE("(Q",F32,",",F33,",",F34,",",F35,")")))))</f>
        <v>(Q1-4)</v>
      </c>
      <c r="G36" s="53"/>
      <c r="H36" s="55" t="str">
        <f>IF(AND(H28=0,H29=0,H30=0,H31=0),"",IF(AND(H28="t",H29="t",H30="t",H31="t"),"(Q1-4)",IF(AND(H28="t",H29="t",H30="t"),"(Q1-3)",IF(AND(H29="t",H30="t",H31="t"),"(Q2-4)",CONCATENATE("(Q",H32,",",H33,",",H34,",",H35,")")))))</f>
        <v>(Q1-4)</v>
      </c>
      <c r="I36" s="53"/>
      <c r="J36" s="55" t="str">
        <f>IF(AND(J28=0,J29=0,J30=0,J31=0),"",IF(AND(J28="t",J29="t",J30="t",J31="t"),"(Q1-4)",IF(AND(J28="t",J29="t",J30="t"),"(Q1-3)",IF(AND(J29="t",J30="t",J31="t"),"(Q2-4)",CONCATENATE("(Q",J32,",",J33,",",J34,",",J35,")")))))</f>
        <v>(Q1-4)</v>
      </c>
      <c r="K36" s="53"/>
      <c r="L36" s="55" t="str">
        <f>IF(AND(L28=0,L29=0,L30=0,L31=0),"",IF(AND(L28="t",L29="t",L30="t",L31="t"),"(Q1-4)",IF(AND(L28="t",L29="t",L30="t"),"(Q1-3)",IF(AND(L29="t",L30="t",L31="t"),"(Q2-4)",CONCATENATE("(Q",L32,",",L33,",",L34,",",L35,")")))))</f>
        <v>(Q1-4)</v>
      </c>
      <c r="M36" s="52"/>
      <c r="N36" s="55" t="str">
        <f>IF(AND(N28=0,N29=0,N30=0,N31=0),"",IF(AND(N28="t",N29="t",N30="t",N31="t"),"(Q1-4)",IF(AND(N28="t",N29="t",N30="t"),"(Q1-3)",IF(AND(N29="t",N30="t",N31="t"),"(Q2-4)",CONCATENATE("(Q",N32,",",N33,",",N34,",",N35,")")))))</f>
        <v>(Q1-4)</v>
      </c>
      <c r="O36" s="52"/>
    </row>
    <row r="37" spans="1:15" ht="24" x14ac:dyDescent="0.25">
      <c r="A37" s="54" t="s">
        <v>59</v>
      </c>
      <c r="B37" s="52"/>
      <c r="C37" s="52"/>
      <c r="D37" s="52" t="str">
        <f>SUBSTITUTE(SUBSTITUTE(SUBSTITUTE(SUBSTITUTE(SUBSTITUTE(SUBSTITUTE(SUBSTITUTE(D36,"(Q,,","(Q"),"(Q,","(Q"),",,)",")"),"(,","("),",)",")"),",,,",","),",,",",")</f>
        <v>(Q1-4)</v>
      </c>
      <c r="E37" s="53"/>
      <c r="F37" s="52" t="str">
        <f>SUBSTITUTE(SUBSTITUTE(SUBSTITUTE(SUBSTITUTE(SUBSTITUTE(SUBSTITUTE(SUBSTITUTE(F36,"(Q,,","(Q"),"(Q,","(Q"),",,)",")"),"(,","("),",)",")"),",,,",","),",,",",")</f>
        <v>(Q1-4)</v>
      </c>
      <c r="G37" s="53"/>
      <c r="H37" s="52" t="str">
        <f>SUBSTITUTE(SUBSTITUTE(SUBSTITUTE(SUBSTITUTE(SUBSTITUTE(SUBSTITUTE(SUBSTITUTE(H36,"(Q,,","(Q"),"(Q,","(Q"),",,)",")"),"(,","("),",)",")"),",,,",","),",,",",")</f>
        <v>(Q1-4)</v>
      </c>
      <c r="I37" s="53"/>
      <c r="J37" s="52" t="str">
        <f>SUBSTITUTE(SUBSTITUTE(SUBSTITUTE(SUBSTITUTE(SUBSTITUTE(SUBSTITUTE(SUBSTITUTE(J36,"(Q,,","(Q"),"(Q,","(Q"),",,)",")"),"(,","("),",)",")"),",,,",","),",,",",")</f>
        <v>(Q1-4)</v>
      </c>
      <c r="K37" s="53"/>
      <c r="L37" s="52" t="str">
        <f>SUBSTITUTE(SUBSTITUTE(SUBSTITUTE(SUBSTITUTE(SUBSTITUTE(SUBSTITUTE(SUBSTITUTE(L36,"(Q,,","(Q"),"(Q,","(Q"),",,)",")"),"(,","("),",)",")"),",,,",","),",,",",")</f>
        <v>(Q1-4)</v>
      </c>
      <c r="M37" s="52"/>
      <c r="N37" s="52" t="str">
        <f>SUBSTITUTE(SUBSTITUTE(SUBSTITUTE(SUBSTITUTE(SUBSTITUTE(SUBSTITUTE(SUBSTITUTE(N36,"(Q,,","(Q"),"(Q,","(Q"),",,)",")"),"(,","("),",)",")"),",,,",","),",,",",")</f>
        <v>(Q1-4)</v>
      </c>
      <c r="O37" s="52"/>
    </row>
    <row r="38" spans="1:15" x14ac:dyDescent="0.25">
      <c r="A38" s="56" t="s">
        <v>60</v>
      </c>
      <c r="B38" s="52"/>
      <c r="C38" s="52"/>
      <c r="D38" s="52" t="str">
        <f>CONCATENATE(D3," ",D37)</f>
        <v>Southern Health-Santé Sud (Q1-4)</v>
      </c>
      <c r="E38" s="53"/>
      <c r="F38" s="52" t="str">
        <f>CONCATENATE(F3," ",F37)</f>
        <v>Winnipeg RHA (Q1-4)</v>
      </c>
      <c r="G38" s="53"/>
      <c r="H38" s="52" t="str">
        <f>CONCATENATE(H3," ",H37)</f>
        <v>Prairie Mountain Health (Q1-4)</v>
      </c>
      <c r="I38" s="53"/>
      <c r="J38" s="52" t="str">
        <f>CONCATENATE(J3," ",J37)</f>
        <v>Interlake-Eastern RHA (Q1-4)</v>
      </c>
      <c r="K38" s="53"/>
      <c r="L38" s="52" t="str">
        <f>CONCATENATE(L3," ",L37)</f>
        <v>Northern Health Region (Q1-4)</v>
      </c>
      <c r="M38" s="52"/>
      <c r="N38" s="52" t="str">
        <f>CONCATENATE(N3," ",N37)</f>
        <v>Manitoba (Q1-4)</v>
      </c>
      <c r="O38" s="52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52"/>
  <sheetViews>
    <sheetView topLeftCell="A106" zoomScale="70" zoomScaleNormal="70" workbookViewId="0">
      <selection activeCell="U147" sqref="U147"/>
    </sheetView>
  </sheetViews>
  <sheetFormatPr defaultRowHeight="15" x14ac:dyDescent="0.25"/>
  <cols>
    <col min="1" max="1" width="17.85546875" style="39" customWidth="1"/>
    <col min="2" max="2" width="22.85546875" style="39" customWidth="1"/>
    <col min="3" max="3" width="5.7109375" style="39" customWidth="1"/>
    <col min="4" max="4" width="6" style="39" customWidth="1"/>
    <col min="5" max="5" width="9.140625" style="43"/>
    <col min="6" max="6" width="9.140625" style="39"/>
    <col min="7" max="7" width="9.7109375" style="43" customWidth="1"/>
    <col min="8" max="9" width="9.7109375" style="39" customWidth="1"/>
    <col min="10" max="10" width="8.5703125" style="39" customWidth="1"/>
    <col min="11" max="11" width="8.7109375" style="39" customWidth="1"/>
    <col min="12" max="12" width="8.85546875" style="39" customWidth="1"/>
    <col min="13" max="13" width="9.85546875" style="39" customWidth="1"/>
    <col min="14" max="14" width="8.28515625" style="43" customWidth="1"/>
    <col min="15" max="15" width="12" style="39" customWidth="1"/>
    <col min="16" max="16" width="9.140625" style="39"/>
    <col min="17" max="17" width="8.42578125" style="39" bestFit="1" customWidth="1"/>
    <col min="18" max="18" width="8.85546875" style="39" customWidth="1"/>
    <col min="19" max="20" width="9.140625" style="39"/>
    <col min="21" max="21" width="9.140625" style="43"/>
    <col min="22" max="16384" width="9.140625" style="39"/>
  </cols>
  <sheetData>
    <row r="1" spans="1:21" x14ac:dyDescent="0.25">
      <c r="A1" s="39" t="s">
        <v>32</v>
      </c>
      <c r="B1" s="40">
        <v>43949</v>
      </c>
      <c r="E1" s="39"/>
      <c r="G1" s="39"/>
      <c r="N1" s="39"/>
    </row>
    <row r="2" spans="1:21" x14ac:dyDescent="0.25">
      <c r="A2" s="39" t="s">
        <v>33</v>
      </c>
      <c r="B2" s="12" t="s">
        <v>47</v>
      </c>
      <c r="E2" s="39"/>
      <c r="G2" s="39"/>
      <c r="N2" s="39"/>
    </row>
    <row r="3" spans="1:21" x14ac:dyDescent="0.25">
      <c r="E3" s="39"/>
      <c r="G3" s="39"/>
      <c r="N3" s="39"/>
    </row>
    <row r="4" spans="1:21" x14ac:dyDescent="0.25">
      <c r="A4" s="39" t="s">
        <v>48</v>
      </c>
      <c r="B4" s="18"/>
      <c r="C4" s="41"/>
      <c r="D4" s="41"/>
      <c r="E4" s="42"/>
      <c r="F4" s="41"/>
      <c r="G4" s="42"/>
      <c r="H4" s="41"/>
      <c r="I4" s="41"/>
      <c r="J4" s="41"/>
      <c r="K4" s="41"/>
      <c r="L4" s="41"/>
      <c r="M4" s="41"/>
      <c r="N4" s="42"/>
    </row>
    <row r="5" spans="1:21" x14ac:dyDescent="0.25">
      <c r="B5" s="18"/>
      <c r="C5" s="41"/>
      <c r="D5" s="41"/>
      <c r="E5" s="42"/>
      <c r="F5" s="41"/>
      <c r="G5" s="42"/>
      <c r="H5" s="41"/>
      <c r="I5" s="41"/>
      <c r="J5" s="41"/>
      <c r="K5" s="41"/>
      <c r="L5" s="41"/>
      <c r="M5" s="41"/>
      <c r="N5" s="42"/>
    </row>
    <row r="6" spans="1:21" x14ac:dyDescent="0.25">
      <c r="A6" s="39" t="s">
        <v>37</v>
      </c>
      <c r="B6" s="18" t="s">
        <v>39</v>
      </c>
      <c r="C6" s="41" t="s">
        <v>7</v>
      </c>
      <c r="D6" s="41" t="s">
        <v>40</v>
      </c>
      <c r="E6" s="42" t="s">
        <v>8</v>
      </c>
      <c r="F6" s="41" t="s">
        <v>0</v>
      </c>
      <c r="G6" s="42" t="s">
        <v>9</v>
      </c>
      <c r="H6" s="41" t="s">
        <v>10</v>
      </c>
      <c r="I6" s="41" t="s">
        <v>11</v>
      </c>
      <c r="J6" s="41" t="s">
        <v>12</v>
      </c>
      <c r="K6" s="41" t="s">
        <v>13</v>
      </c>
      <c r="L6" s="41" t="s">
        <v>14</v>
      </c>
      <c r="M6" s="41" t="s">
        <v>15</v>
      </c>
      <c r="N6" s="42" t="s">
        <v>16</v>
      </c>
      <c r="O6" s="39" t="s">
        <v>34</v>
      </c>
      <c r="P6" s="39" t="s">
        <v>38</v>
      </c>
      <c r="Q6" s="39" t="s">
        <v>49</v>
      </c>
      <c r="R6" s="39" t="s">
        <v>50</v>
      </c>
      <c r="S6" s="39" t="s">
        <v>51</v>
      </c>
      <c r="T6" s="39" t="s">
        <v>52</v>
      </c>
      <c r="U6" s="43" t="s">
        <v>53</v>
      </c>
    </row>
    <row r="7" spans="1:21" x14ac:dyDescent="0.25">
      <c r="A7" s="39" t="s">
        <v>41</v>
      </c>
      <c r="B7" s="18" t="s">
        <v>42</v>
      </c>
      <c r="C7" s="41" t="s">
        <v>19</v>
      </c>
      <c r="D7" s="41">
        <v>20111</v>
      </c>
      <c r="E7" s="42">
        <v>113</v>
      </c>
      <c r="F7" s="41">
        <v>41614</v>
      </c>
      <c r="G7" s="42">
        <v>2.8705000000000001E-2</v>
      </c>
      <c r="H7" s="41">
        <v>2.2279E-2</v>
      </c>
      <c r="I7" s="41">
        <v>3.6984999999999997E-2</v>
      </c>
      <c r="J7" s="41">
        <v>1.0653999999999999</v>
      </c>
      <c r="K7" s="41">
        <v>0.82689999999999997</v>
      </c>
      <c r="L7" s="41">
        <v>1.3727</v>
      </c>
      <c r="M7" s="41">
        <v>0.624332</v>
      </c>
      <c r="N7" s="42"/>
      <c r="O7" s="39">
        <v>90</v>
      </c>
      <c r="Q7" s="39" t="s">
        <v>30</v>
      </c>
      <c r="R7" s="39" t="s">
        <v>30</v>
      </c>
      <c r="S7" s="39" t="s">
        <v>30</v>
      </c>
      <c r="T7" s="39" t="s">
        <v>30</v>
      </c>
    </row>
    <row r="8" spans="1:21" x14ac:dyDescent="0.25">
      <c r="A8" s="39" t="s">
        <v>41</v>
      </c>
      <c r="B8" s="18" t="s">
        <v>42</v>
      </c>
      <c r="C8" s="41" t="s">
        <v>19</v>
      </c>
      <c r="D8" s="41">
        <v>20112</v>
      </c>
      <c r="E8" s="42">
        <v>103</v>
      </c>
      <c r="F8" s="41">
        <v>41900</v>
      </c>
      <c r="G8" s="42">
        <v>2.5457E-2</v>
      </c>
      <c r="H8" s="41">
        <v>1.9637000000000002E-2</v>
      </c>
      <c r="I8" s="41">
        <v>3.3001999999999997E-2</v>
      </c>
      <c r="J8" s="41">
        <v>0.98880000000000001</v>
      </c>
      <c r="K8" s="41">
        <v>0.76270000000000004</v>
      </c>
      <c r="L8" s="41">
        <v>1.2818000000000001</v>
      </c>
      <c r="M8" s="41">
        <v>0.93202099999999999</v>
      </c>
      <c r="N8" s="42"/>
      <c r="O8" s="39">
        <v>91</v>
      </c>
      <c r="Q8" s="39" t="s">
        <v>30</v>
      </c>
      <c r="R8" s="39" t="s">
        <v>30</v>
      </c>
      <c r="S8" s="39" t="s">
        <v>30</v>
      </c>
      <c r="T8" s="39" t="s">
        <v>30</v>
      </c>
    </row>
    <row r="9" spans="1:21" x14ac:dyDescent="0.25">
      <c r="A9" s="39" t="s">
        <v>41</v>
      </c>
      <c r="B9" s="18" t="s">
        <v>42</v>
      </c>
      <c r="C9" s="41" t="s">
        <v>19</v>
      </c>
      <c r="D9" s="41">
        <v>20113</v>
      </c>
      <c r="E9" s="42">
        <v>137</v>
      </c>
      <c r="F9" s="41">
        <v>41866</v>
      </c>
      <c r="G9" s="42">
        <v>3.3721000000000001E-2</v>
      </c>
      <c r="H9" s="41">
        <v>2.6608E-2</v>
      </c>
      <c r="I9" s="41">
        <v>4.2736000000000003E-2</v>
      </c>
      <c r="J9" s="41">
        <v>0.97419999999999995</v>
      </c>
      <c r="K9" s="41">
        <v>0.76870000000000005</v>
      </c>
      <c r="L9" s="41">
        <v>1.2345999999999999</v>
      </c>
      <c r="M9" s="41">
        <v>0.82880299999999996</v>
      </c>
      <c r="N9" s="42"/>
      <c r="O9" s="39">
        <v>92</v>
      </c>
      <c r="Q9" s="39" t="s">
        <v>30</v>
      </c>
      <c r="R9" s="39" t="s">
        <v>30</v>
      </c>
      <c r="S9" s="39" t="s">
        <v>30</v>
      </c>
      <c r="T9" s="39" t="s">
        <v>30</v>
      </c>
    </row>
    <row r="10" spans="1:21" x14ac:dyDescent="0.25">
      <c r="A10" s="39" t="s">
        <v>41</v>
      </c>
      <c r="B10" s="18" t="s">
        <v>42</v>
      </c>
      <c r="C10" s="41" t="s">
        <v>19</v>
      </c>
      <c r="D10" s="41">
        <v>20114</v>
      </c>
      <c r="E10" s="42">
        <v>71</v>
      </c>
      <c r="F10" s="41">
        <v>42382</v>
      </c>
      <c r="G10" s="42">
        <v>1.6580999999999999E-2</v>
      </c>
      <c r="H10" s="41">
        <v>1.234E-2</v>
      </c>
      <c r="I10" s="41">
        <v>2.2280000000000001E-2</v>
      </c>
      <c r="J10" s="41">
        <v>0.95330000000000004</v>
      </c>
      <c r="K10" s="41">
        <v>0.70950000000000002</v>
      </c>
      <c r="L10" s="41">
        <v>1.2809999999999999</v>
      </c>
      <c r="M10" s="41">
        <v>0.75114700000000001</v>
      </c>
      <c r="N10" s="42"/>
      <c r="O10" s="39">
        <v>92</v>
      </c>
      <c r="Q10" s="39" t="s">
        <v>30</v>
      </c>
      <c r="R10" s="39" t="s">
        <v>30</v>
      </c>
      <c r="S10" s="39" t="s">
        <v>30</v>
      </c>
      <c r="T10" s="39" t="s">
        <v>30</v>
      </c>
    </row>
    <row r="11" spans="1:21" x14ac:dyDescent="0.25">
      <c r="A11" s="39" t="s">
        <v>41</v>
      </c>
      <c r="B11" s="18" t="s">
        <v>42</v>
      </c>
      <c r="C11" s="41" t="s">
        <v>19</v>
      </c>
      <c r="D11" s="41">
        <v>20121</v>
      </c>
      <c r="E11" s="42">
        <v>63</v>
      </c>
      <c r="F11" s="41">
        <v>42397</v>
      </c>
      <c r="G11" s="42">
        <v>1.5062000000000001E-2</v>
      </c>
      <c r="H11" s="41">
        <v>1.1073E-2</v>
      </c>
      <c r="I11" s="41">
        <v>2.0489E-2</v>
      </c>
      <c r="J11" s="41">
        <v>0.86529999999999996</v>
      </c>
      <c r="K11" s="41">
        <v>0.63619999999999999</v>
      </c>
      <c r="L11" s="41">
        <v>1.1771</v>
      </c>
      <c r="M11" s="41">
        <v>0.35686800000000002</v>
      </c>
      <c r="N11" s="42"/>
      <c r="O11" s="39">
        <v>91</v>
      </c>
      <c r="Q11" s="39" t="s">
        <v>30</v>
      </c>
      <c r="R11" s="39" t="s">
        <v>30</v>
      </c>
      <c r="S11" s="39" t="s">
        <v>30</v>
      </c>
      <c r="T11" s="39" t="s">
        <v>30</v>
      </c>
    </row>
    <row r="12" spans="1:21" x14ac:dyDescent="0.25">
      <c r="A12" s="39" t="s">
        <v>41</v>
      </c>
      <c r="B12" s="18" t="s">
        <v>42</v>
      </c>
      <c r="C12" s="41" t="s">
        <v>19</v>
      </c>
      <c r="D12" s="41">
        <v>20122</v>
      </c>
      <c r="E12" s="42">
        <v>63</v>
      </c>
      <c r="F12" s="41">
        <v>42684</v>
      </c>
      <c r="G12" s="42">
        <v>1.487E-2</v>
      </c>
      <c r="H12" s="41">
        <v>1.0909E-2</v>
      </c>
      <c r="I12" s="41">
        <v>2.027E-2</v>
      </c>
      <c r="J12" s="41">
        <v>1.0259</v>
      </c>
      <c r="K12" s="41">
        <v>0.75260000000000005</v>
      </c>
      <c r="L12" s="41">
        <v>1.3985000000000001</v>
      </c>
      <c r="M12" s="41">
        <v>0.87140499999999999</v>
      </c>
      <c r="N12" s="42"/>
      <c r="O12" s="39">
        <v>91</v>
      </c>
      <c r="Q12" s="39" t="s">
        <v>30</v>
      </c>
      <c r="R12" s="39" t="s">
        <v>30</v>
      </c>
      <c r="S12" s="39" t="s">
        <v>30</v>
      </c>
      <c r="T12" s="39" t="s">
        <v>30</v>
      </c>
    </row>
    <row r="13" spans="1:21" x14ac:dyDescent="0.25">
      <c r="A13" s="39" t="s">
        <v>41</v>
      </c>
      <c r="B13" s="18" t="s">
        <v>42</v>
      </c>
      <c r="C13" s="41" t="s">
        <v>19</v>
      </c>
      <c r="D13" s="41">
        <v>20123</v>
      </c>
      <c r="E13" s="42">
        <v>82</v>
      </c>
      <c r="F13" s="41">
        <v>42566</v>
      </c>
      <c r="G13" s="42">
        <v>1.8747E-2</v>
      </c>
      <c r="H13" s="41">
        <v>1.4083999999999999E-2</v>
      </c>
      <c r="I13" s="41">
        <v>2.4952999999999999E-2</v>
      </c>
      <c r="J13" s="41">
        <v>1.3917999999999999</v>
      </c>
      <c r="K13" s="41">
        <v>1.0456000000000001</v>
      </c>
      <c r="L13" s="41">
        <v>1.8526</v>
      </c>
      <c r="M13" s="41">
        <v>2.3474999999999999E-2</v>
      </c>
      <c r="N13" s="42"/>
      <c r="O13" s="39">
        <v>92</v>
      </c>
      <c r="Q13" s="39" t="s">
        <v>30</v>
      </c>
      <c r="R13" s="39" t="s">
        <v>30</v>
      </c>
      <c r="S13" s="39" t="s">
        <v>30</v>
      </c>
      <c r="T13" s="39" t="s">
        <v>30</v>
      </c>
    </row>
    <row r="14" spans="1:21" x14ac:dyDescent="0.25">
      <c r="A14" s="39" t="s">
        <v>41</v>
      </c>
      <c r="B14" s="18" t="s">
        <v>42</v>
      </c>
      <c r="C14" s="41" t="s">
        <v>19</v>
      </c>
      <c r="D14" s="41">
        <v>20124</v>
      </c>
      <c r="E14" s="42">
        <v>37</v>
      </c>
      <c r="F14" s="41">
        <v>43219</v>
      </c>
      <c r="G14" s="42">
        <v>8.4119999999999993E-3</v>
      </c>
      <c r="H14" s="41">
        <v>5.7000000000000002E-3</v>
      </c>
      <c r="I14" s="41">
        <v>1.2415000000000001E-2</v>
      </c>
      <c r="J14" s="41">
        <v>1.3246</v>
      </c>
      <c r="K14" s="41">
        <v>0.89749999999999996</v>
      </c>
      <c r="L14" s="41">
        <v>1.9548000000000001</v>
      </c>
      <c r="M14" s="41">
        <v>0.156914</v>
      </c>
      <c r="N14" s="42"/>
      <c r="O14" s="39">
        <v>92</v>
      </c>
      <c r="Q14" s="39" t="s">
        <v>30</v>
      </c>
      <c r="R14" s="39" t="s">
        <v>30</v>
      </c>
      <c r="S14" s="39" t="s">
        <v>30</v>
      </c>
      <c r="T14" s="39" t="s">
        <v>30</v>
      </c>
    </row>
    <row r="15" spans="1:21" x14ac:dyDescent="0.25">
      <c r="A15" s="39" t="s">
        <v>41</v>
      </c>
      <c r="B15" s="18" t="s">
        <v>42</v>
      </c>
      <c r="C15" s="41" t="s">
        <v>19</v>
      </c>
      <c r="D15" s="41">
        <v>20131</v>
      </c>
      <c r="E15" s="42">
        <v>24</v>
      </c>
      <c r="F15" s="41">
        <v>43210</v>
      </c>
      <c r="G15" s="42">
        <v>5.5799999999999999E-3</v>
      </c>
      <c r="H15" s="41">
        <v>3.5209999999999998E-3</v>
      </c>
      <c r="I15" s="41">
        <v>8.8419999999999992E-3</v>
      </c>
      <c r="J15" s="41">
        <v>1.0157</v>
      </c>
      <c r="K15" s="41">
        <v>0.64090000000000003</v>
      </c>
      <c r="L15" s="41">
        <v>1.6093999999999999</v>
      </c>
      <c r="M15" s="41">
        <v>0.94728299999999999</v>
      </c>
      <c r="N15" s="42"/>
      <c r="O15" s="39">
        <v>90</v>
      </c>
      <c r="Q15" s="39" t="s">
        <v>30</v>
      </c>
      <c r="R15" s="39" t="s">
        <v>30</v>
      </c>
      <c r="S15" s="39" t="s">
        <v>30</v>
      </c>
      <c r="T15" s="39" t="s">
        <v>30</v>
      </c>
    </row>
    <row r="16" spans="1:21" x14ac:dyDescent="0.25">
      <c r="A16" s="39" t="s">
        <v>41</v>
      </c>
      <c r="B16" s="18" t="s">
        <v>42</v>
      </c>
      <c r="C16" s="41" t="s">
        <v>19</v>
      </c>
      <c r="D16" s="41">
        <v>20132</v>
      </c>
      <c r="E16" s="42">
        <v>28</v>
      </c>
      <c r="F16" s="41">
        <v>43638</v>
      </c>
      <c r="G16" s="42">
        <v>6.3249999999999999E-3</v>
      </c>
      <c r="H16" s="41">
        <v>4.1099999999999999E-3</v>
      </c>
      <c r="I16" s="41">
        <v>9.7339999999999996E-3</v>
      </c>
      <c r="J16" s="41">
        <v>1.0577000000000001</v>
      </c>
      <c r="K16" s="41">
        <v>0.68720000000000003</v>
      </c>
      <c r="L16" s="41">
        <v>1.6277999999999999</v>
      </c>
      <c r="M16" s="41">
        <v>0.79876599999999998</v>
      </c>
      <c r="N16" s="42"/>
      <c r="O16" s="39">
        <v>91</v>
      </c>
      <c r="Q16" s="39" t="s">
        <v>30</v>
      </c>
      <c r="R16" s="39" t="s">
        <v>30</v>
      </c>
      <c r="S16" s="39" t="s">
        <v>30</v>
      </c>
      <c r="T16" s="39" t="s">
        <v>30</v>
      </c>
    </row>
    <row r="17" spans="1:21" x14ac:dyDescent="0.25">
      <c r="A17" s="39" t="s">
        <v>41</v>
      </c>
      <c r="B17" s="18" t="s">
        <v>42</v>
      </c>
      <c r="C17" s="41" t="s">
        <v>19</v>
      </c>
      <c r="D17" s="41">
        <v>20133</v>
      </c>
      <c r="E17" s="42">
        <v>47</v>
      </c>
      <c r="F17" s="41">
        <v>43581</v>
      </c>
      <c r="G17" s="42">
        <v>1.0359E-2</v>
      </c>
      <c r="H17" s="41">
        <v>7.3049999999999999E-3</v>
      </c>
      <c r="I17" s="41">
        <v>1.4690999999999999E-2</v>
      </c>
      <c r="J17" s="41">
        <v>1.1880999999999999</v>
      </c>
      <c r="K17" s="41">
        <v>0.83779999999999999</v>
      </c>
      <c r="L17" s="41">
        <v>1.6850000000000001</v>
      </c>
      <c r="M17" s="41">
        <v>0.33351399999999998</v>
      </c>
      <c r="N17" s="42"/>
      <c r="O17" s="39">
        <v>92</v>
      </c>
      <c r="Q17" s="39" t="s">
        <v>30</v>
      </c>
      <c r="R17" s="39" t="s">
        <v>30</v>
      </c>
      <c r="S17" s="39" t="s">
        <v>30</v>
      </c>
      <c r="T17" s="39" t="s">
        <v>30</v>
      </c>
    </row>
    <row r="18" spans="1:21" x14ac:dyDescent="0.25">
      <c r="A18" s="39" t="s">
        <v>41</v>
      </c>
      <c r="B18" s="18" t="s">
        <v>42</v>
      </c>
      <c r="C18" s="41" t="s">
        <v>19</v>
      </c>
      <c r="D18" s="41">
        <v>20134</v>
      </c>
      <c r="E18" s="42">
        <v>45</v>
      </c>
      <c r="F18" s="41">
        <v>44009</v>
      </c>
      <c r="G18" s="42">
        <v>9.9919999999999991E-3</v>
      </c>
      <c r="H18" s="41">
        <v>6.9410000000000001E-3</v>
      </c>
      <c r="I18" s="41">
        <v>1.4383999999999999E-2</v>
      </c>
      <c r="J18" s="41">
        <v>1.5952</v>
      </c>
      <c r="K18" s="41">
        <v>1.1082000000000001</v>
      </c>
      <c r="L18" s="41">
        <v>2.2963</v>
      </c>
      <c r="M18" s="41">
        <v>1.1984E-2</v>
      </c>
      <c r="N18" s="42"/>
      <c r="O18" s="39">
        <v>92</v>
      </c>
      <c r="Q18" s="39" t="s">
        <v>30</v>
      </c>
      <c r="R18" s="39" t="s">
        <v>30</v>
      </c>
      <c r="S18" s="39" t="s">
        <v>30</v>
      </c>
      <c r="T18" s="39" t="s">
        <v>30</v>
      </c>
    </row>
    <row r="19" spans="1:21" x14ac:dyDescent="0.25">
      <c r="A19" s="39" t="s">
        <v>41</v>
      </c>
      <c r="B19" s="18" t="s">
        <v>42</v>
      </c>
      <c r="C19" s="41" t="s">
        <v>19</v>
      </c>
      <c r="D19" s="41">
        <v>20141</v>
      </c>
      <c r="E19" s="42">
        <v>27</v>
      </c>
      <c r="F19" s="41">
        <v>43992</v>
      </c>
      <c r="G19" s="42">
        <v>6.0790000000000002E-3</v>
      </c>
      <c r="H19" s="41">
        <v>3.8960000000000002E-3</v>
      </c>
      <c r="I19" s="41">
        <v>9.4850000000000004E-3</v>
      </c>
      <c r="J19" s="41">
        <v>1.2790999999999999</v>
      </c>
      <c r="K19" s="41">
        <v>0.81979999999999997</v>
      </c>
      <c r="L19" s="41">
        <v>1.9958</v>
      </c>
      <c r="M19" s="41">
        <v>0.27805600000000003</v>
      </c>
      <c r="N19" s="42"/>
      <c r="O19" s="39">
        <v>90</v>
      </c>
      <c r="Q19" s="39" t="s">
        <v>30</v>
      </c>
      <c r="R19" s="39" t="s">
        <v>30</v>
      </c>
      <c r="S19" s="39" t="s">
        <v>30</v>
      </c>
      <c r="T19" s="39" t="s">
        <v>30</v>
      </c>
    </row>
    <row r="20" spans="1:21" x14ac:dyDescent="0.25">
      <c r="A20" s="39" t="s">
        <v>41</v>
      </c>
      <c r="B20" s="18" t="s">
        <v>42</v>
      </c>
      <c r="C20" s="41" t="s">
        <v>19</v>
      </c>
      <c r="D20" s="41">
        <v>20142</v>
      </c>
      <c r="E20" s="42">
        <v>22</v>
      </c>
      <c r="F20" s="41">
        <v>44321</v>
      </c>
      <c r="G20" s="42">
        <v>4.9379999999999997E-3</v>
      </c>
      <c r="H20" s="41">
        <v>3.0730000000000002E-3</v>
      </c>
      <c r="I20" s="41">
        <v>7.9360000000000003E-3</v>
      </c>
      <c r="J20" s="41">
        <v>0.86180000000000001</v>
      </c>
      <c r="K20" s="41">
        <v>0.5363</v>
      </c>
      <c r="L20" s="41">
        <v>1.385</v>
      </c>
      <c r="M20" s="41">
        <v>0.53901100000000002</v>
      </c>
      <c r="N20" s="42"/>
      <c r="O20" s="39">
        <v>91</v>
      </c>
      <c r="Q20" s="39" t="s">
        <v>30</v>
      </c>
      <c r="R20" s="39" t="s">
        <v>30</v>
      </c>
      <c r="S20" s="39" t="s">
        <v>30</v>
      </c>
      <c r="T20" s="39" t="s">
        <v>30</v>
      </c>
    </row>
    <row r="21" spans="1:21" x14ac:dyDescent="0.25">
      <c r="A21" s="39" t="s">
        <v>41</v>
      </c>
      <c r="B21" s="18" t="s">
        <v>42</v>
      </c>
      <c r="C21" s="41" t="s">
        <v>19</v>
      </c>
      <c r="D21" s="41">
        <v>20143</v>
      </c>
      <c r="E21" s="42">
        <v>51</v>
      </c>
      <c r="F21" s="41">
        <v>44244</v>
      </c>
      <c r="G21" s="42">
        <v>1.1589E-2</v>
      </c>
      <c r="H21" s="41">
        <v>8.2290000000000002E-3</v>
      </c>
      <c r="I21" s="41">
        <v>1.6322E-2</v>
      </c>
      <c r="J21" s="41">
        <v>1.3541000000000001</v>
      </c>
      <c r="K21" s="41">
        <v>0.96140000000000003</v>
      </c>
      <c r="L21" s="41">
        <v>1.9071</v>
      </c>
      <c r="M21" s="41">
        <v>8.2775000000000001E-2</v>
      </c>
      <c r="N21" s="42"/>
      <c r="O21" s="39">
        <v>92</v>
      </c>
      <c r="Q21" s="39" t="s">
        <v>30</v>
      </c>
      <c r="R21" s="39" t="s">
        <v>30</v>
      </c>
      <c r="S21" s="39" t="s">
        <v>30</v>
      </c>
      <c r="T21" s="39" t="s">
        <v>30</v>
      </c>
    </row>
    <row r="22" spans="1:21" x14ac:dyDescent="0.25">
      <c r="A22" s="39" t="s">
        <v>41</v>
      </c>
      <c r="B22" s="18" t="s">
        <v>42</v>
      </c>
      <c r="C22" s="41" t="s">
        <v>19</v>
      </c>
      <c r="D22" s="41">
        <v>20144</v>
      </c>
      <c r="E22" s="42">
        <v>46</v>
      </c>
      <c r="F22" s="41">
        <v>44799</v>
      </c>
      <c r="G22" s="42">
        <v>1.0299000000000001E-2</v>
      </c>
      <c r="H22" s="41">
        <v>7.169E-3</v>
      </c>
      <c r="I22" s="41">
        <v>1.4794E-2</v>
      </c>
      <c r="J22" s="41">
        <v>1.6254</v>
      </c>
      <c r="K22" s="41">
        <v>1.1315</v>
      </c>
      <c r="L22" s="41">
        <v>2.3348</v>
      </c>
      <c r="M22" s="41">
        <v>8.5769999999999996E-3</v>
      </c>
      <c r="N22" s="42">
        <v>1</v>
      </c>
      <c r="O22" s="39">
        <v>92</v>
      </c>
      <c r="Q22" s="39" t="s">
        <v>30</v>
      </c>
      <c r="R22" s="39" t="s">
        <v>30</v>
      </c>
      <c r="S22" s="39" t="s">
        <v>30</v>
      </c>
      <c r="T22" s="39" t="s">
        <v>30</v>
      </c>
    </row>
    <row r="23" spans="1:21" x14ac:dyDescent="0.25">
      <c r="A23" s="39" t="s">
        <v>41</v>
      </c>
      <c r="B23" s="18" t="s">
        <v>42</v>
      </c>
      <c r="C23" s="41" t="s">
        <v>19</v>
      </c>
      <c r="D23" s="41">
        <v>20151</v>
      </c>
      <c r="E23" s="42">
        <v>17</v>
      </c>
      <c r="F23" s="41">
        <v>44746</v>
      </c>
      <c r="G23" s="42">
        <v>3.9100000000000003E-3</v>
      </c>
      <c r="H23" s="41">
        <v>2.3210000000000001E-3</v>
      </c>
      <c r="I23" s="41">
        <v>6.5890000000000002E-3</v>
      </c>
      <c r="J23" s="41">
        <v>0.53200000000000003</v>
      </c>
      <c r="K23" s="41">
        <v>0.31569999999999998</v>
      </c>
      <c r="L23" s="41">
        <v>0.89629999999999999</v>
      </c>
      <c r="M23" s="41">
        <v>1.7732999999999999E-2</v>
      </c>
      <c r="N23" s="42"/>
      <c r="O23" s="39">
        <v>90</v>
      </c>
      <c r="Q23" s="39" t="s">
        <v>30</v>
      </c>
      <c r="R23" s="39" t="s">
        <v>30</v>
      </c>
      <c r="S23" s="39" t="s">
        <v>30</v>
      </c>
      <c r="T23" s="39" t="s">
        <v>30</v>
      </c>
    </row>
    <row r="24" spans="1:21" x14ac:dyDescent="0.25">
      <c r="A24" s="39" t="s">
        <v>41</v>
      </c>
      <c r="B24" s="18" t="s">
        <v>42</v>
      </c>
      <c r="C24" s="41" t="s">
        <v>19</v>
      </c>
      <c r="D24" s="41">
        <v>20152</v>
      </c>
      <c r="E24" s="42">
        <v>41</v>
      </c>
      <c r="F24" s="41">
        <v>45074</v>
      </c>
      <c r="G24" s="42">
        <v>9.2069999999999999E-3</v>
      </c>
      <c r="H24" s="41">
        <v>6.332E-3</v>
      </c>
      <c r="I24" s="41">
        <v>1.3389E-2</v>
      </c>
      <c r="J24" s="41">
        <v>1.3107</v>
      </c>
      <c r="K24" s="41">
        <v>0.90139999999999998</v>
      </c>
      <c r="L24" s="41">
        <v>1.9058999999999999</v>
      </c>
      <c r="M24" s="41">
        <v>0.156693</v>
      </c>
      <c r="N24" s="42"/>
      <c r="O24" s="39">
        <v>91</v>
      </c>
      <c r="Q24" s="39" t="s">
        <v>30</v>
      </c>
      <c r="R24" s="39" t="s">
        <v>30</v>
      </c>
      <c r="S24" s="39" t="s">
        <v>30</v>
      </c>
      <c r="T24" s="39" t="s">
        <v>30</v>
      </c>
    </row>
    <row r="25" spans="1:21" x14ac:dyDescent="0.25">
      <c r="A25" s="39" t="s">
        <v>41</v>
      </c>
      <c r="B25" s="18" t="s">
        <v>42</v>
      </c>
      <c r="C25" s="41" t="s">
        <v>19</v>
      </c>
      <c r="D25" s="41">
        <v>20153</v>
      </c>
      <c r="E25" s="42">
        <v>46</v>
      </c>
      <c r="F25" s="41">
        <v>44966</v>
      </c>
      <c r="G25" s="42">
        <v>1.0333E-2</v>
      </c>
      <c r="H25" s="41">
        <v>7.3330000000000001E-3</v>
      </c>
      <c r="I25" s="41">
        <v>1.4559000000000001E-2</v>
      </c>
      <c r="J25" s="41">
        <v>0.60399999999999998</v>
      </c>
      <c r="K25" s="41">
        <v>0.42870000000000003</v>
      </c>
      <c r="L25" s="41">
        <v>0.85099999999999998</v>
      </c>
      <c r="M25" s="41">
        <v>3.9509999999999997E-3</v>
      </c>
      <c r="N25" s="42">
        <v>1</v>
      </c>
      <c r="O25" s="39">
        <v>92</v>
      </c>
      <c r="Q25" s="39" t="s">
        <v>30</v>
      </c>
      <c r="R25" s="39" t="s">
        <v>30</v>
      </c>
      <c r="S25" s="39" t="s">
        <v>30</v>
      </c>
      <c r="T25" s="39" t="s">
        <v>30</v>
      </c>
    </row>
    <row r="26" spans="1:21" x14ac:dyDescent="0.25">
      <c r="A26" s="39" t="s">
        <v>41</v>
      </c>
      <c r="B26" s="18" t="s">
        <v>42</v>
      </c>
      <c r="C26" s="41" t="s">
        <v>19</v>
      </c>
      <c r="D26" s="41">
        <v>20154</v>
      </c>
      <c r="E26" s="42">
        <v>65</v>
      </c>
      <c r="F26" s="41">
        <v>45580</v>
      </c>
      <c r="G26" s="42">
        <v>1.4969E-2</v>
      </c>
      <c r="H26" s="41">
        <v>1.0972000000000001E-2</v>
      </c>
      <c r="I26" s="41">
        <v>2.0421999999999999E-2</v>
      </c>
      <c r="J26" s="41">
        <v>1.2164999999999999</v>
      </c>
      <c r="K26" s="41">
        <v>0.89170000000000005</v>
      </c>
      <c r="L26" s="41">
        <v>1.6596</v>
      </c>
      <c r="M26" s="41">
        <v>0.21624699999999999</v>
      </c>
      <c r="N26" s="42"/>
      <c r="O26" s="39">
        <v>92</v>
      </c>
      <c r="Q26" s="39" t="s">
        <v>30</v>
      </c>
      <c r="R26" s="39" t="s">
        <v>30</v>
      </c>
      <c r="S26" s="39" t="s">
        <v>30</v>
      </c>
      <c r="T26" s="39" t="s">
        <v>30</v>
      </c>
    </row>
    <row r="27" spans="1:21" x14ac:dyDescent="0.25">
      <c r="A27" s="39" t="s">
        <v>41</v>
      </c>
      <c r="B27" s="18" t="s">
        <v>42</v>
      </c>
      <c r="C27" s="41" t="s">
        <v>19</v>
      </c>
      <c r="D27" s="41">
        <v>20161</v>
      </c>
      <c r="E27" s="42">
        <v>34</v>
      </c>
      <c r="F27" s="41">
        <v>45542</v>
      </c>
      <c r="G27" s="42">
        <v>7.5750000000000001E-3</v>
      </c>
      <c r="H27" s="41">
        <v>5.0569999999999999E-3</v>
      </c>
      <c r="I27" s="41">
        <v>1.1346999999999999E-2</v>
      </c>
      <c r="J27" s="41">
        <v>1.2714000000000001</v>
      </c>
      <c r="K27" s="41">
        <v>0.8488</v>
      </c>
      <c r="L27" s="41">
        <v>1.9044000000000001</v>
      </c>
      <c r="M27" s="41">
        <v>0.24410000000000001</v>
      </c>
      <c r="N27" s="42"/>
      <c r="O27" s="39">
        <v>91</v>
      </c>
      <c r="Q27" s="39">
        <v>0.26390000000000002</v>
      </c>
      <c r="R27" s="39">
        <v>0.1744</v>
      </c>
      <c r="S27" s="39">
        <v>0.39929999999999999</v>
      </c>
      <c r="T27" s="39">
        <v>0</v>
      </c>
      <c r="U27" s="43" t="s">
        <v>54</v>
      </c>
    </row>
    <row r="28" spans="1:21" x14ac:dyDescent="0.25">
      <c r="A28" s="39" t="s">
        <v>41</v>
      </c>
      <c r="B28" s="18" t="s">
        <v>42</v>
      </c>
      <c r="C28" s="41" t="s">
        <v>19</v>
      </c>
      <c r="D28" s="41">
        <v>20162</v>
      </c>
      <c r="E28" s="42">
        <v>45</v>
      </c>
      <c r="F28" s="41">
        <v>45835</v>
      </c>
      <c r="G28" s="42">
        <v>9.9690000000000004E-3</v>
      </c>
      <c r="H28" s="41">
        <v>6.9280000000000001E-3</v>
      </c>
      <c r="I28" s="41">
        <v>1.4347E-2</v>
      </c>
      <c r="J28" s="41">
        <v>1.528</v>
      </c>
      <c r="K28" s="41">
        <v>1.0618000000000001</v>
      </c>
      <c r="L28" s="41">
        <v>2.1989000000000001</v>
      </c>
      <c r="M28" s="41">
        <v>2.2446000000000001E-2</v>
      </c>
      <c r="N28" s="42"/>
      <c r="O28" s="39">
        <v>91</v>
      </c>
      <c r="Q28" s="39">
        <v>0.3916</v>
      </c>
      <c r="R28" s="39">
        <v>0.26690000000000003</v>
      </c>
      <c r="S28" s="39">
        <v>0.57469999999999999</v>
      </c>
      <c r="T28" s="39">
        <v>1.9999999999999999E-6</v>
      </c>
      <c r="U28" s="43" t="s">
        <v>54</v>
      </c>
    </row>
    <row r="29" spans="1:21" x14ac:dyDescent="0.25">
      <c r="A29" s="39" t="s">
        <v>41</v>
      </c>
      <c r="B29" s="18" t="s">
        <v>42</v>
      </c>
      <c r="C29" s="41" t="s">
        <v>19</v>
      </c>
      <c r="D29" s="41">
        <v>20163</v>
      </c>
      <c r="E29" s="42">
        <v>57</v>
      </c>
      <c r="F29" s="41">
        <v>45706</v>
      </c>
      <c r="G29" s="42">
        <v>1.2914999999999999E-2</v>
      </c>
      <c r="H29" s="41">
        <v>9.2879999999999994E-3</v>
      </c>
      <c r="I29" s="41">
        <v>1.7958999999999999E-2</v>
      </c>
      <c r="J29" s="41">
        <v>1.4393</v>
      </c>
      <c r="K29" s="41">
        <v>1.0349999999999999</v>
      </c>
      <c r="L29" s="41">
        <v>2.0013999999999998</v>
      </c>
      <c r="M29" s="41">
        <v>3.0419000000000002E-2</v>
      </c>
      <c r="N29" s="42"/>
      <c r="O29" s="39">
        <v>92</v>
      </c>
      <c r="Q29" s="39">
        <v>0.38300000000000001</v>
      </c>
      <c r="R29" s="39">
        <v>0.27100000000000002</v>
      </c>
      <c r="S29" s="39">
        <v>0.54120000000000001</v>
      </c>
      <c r="T29" s="39">
        <v>0</v>
      </c>
      <c r="U29" s="43" t="s">
        <v>54</v>
      </c>
    </row>
    <row r="30" spans="1:21" x14ac:dyDescent="0.25">
      <c r="A30" s="39" t="s">
        <v>41</v>
      </c>
      <c r="B30" s="18" t="s">
        <v>42</v>
      </c>
      <c r="C30" s="41" t="s">
        <v>19</v>
      </c>
      <c r="D30" s="41">
        <v>20164</v>
      </c>
      <c r="E30" s="42">
        <v>41</v>
      </c>
      <c r="F30" s="41">
        <v>46196</v>
      </c>
      <c r="G30" s="42">
        <v>8.9739999999999993E-3</v>
      </c>
      <c r="H30" s="41">
        <v>6.1180000000000002E-3</v>
      </c>
      <c r="I30" s="41">
        <v>1.3164E-2</v>
      </c>
      <c r="J30" s="41">
        <v>1.7248000000000001</v>
      </c>
      <c r="K30" s="41">
        <v>1.1758</v>
      </c>
      <c r="L30" s="41">
        <v>2.5299999999999998</v>
      </c>
      <c r="M30" s="41">
        <v>5.293E-3</v>
      </c>
      <c r="N30" s="42">
        <v>1</v>
      </c>
      <c r="O30" s="39">
        <v>92</v>
      </c>
      <c r="Q30" s="39">
        <v>0.54120000000000001</v>
      </c>
      <c r="R30" s="39">
        <v>0.3574</v>
      </c>
      <c r="S30" s="39">
        <v>0.8196</v>
      </c>
      <c r="T30" s="39">
        <v>3.7399999999999998E-3</v>
      </c>
      <c r="U30" s="43" t="s">
        <v>54</v>
      </c>
    </row>
    <row r="31" spans="1:21" x14ac:dyDescent="0.25">
      <c r="A31" s="39" t="s">
        <v>41</v>
      </c>
      <c r="B31" s="18" t="s">
        <v>42</v>
      </c>
      <c r="C31" s="41" t="s">
        <v>21</v>
      </c>
      <c r="D31" s="41">
        <v>20111</v>
      </c>
      <c r="E31" s="42">
        <v>224</v>
      </c>
      <c r="F31" s="41">
        <v>119272</v>
      </c>
      <c r="G31" s="42">
        <v>1.9542E-2</v>
      </c>
      <c r="H31" s="41">
        <v>1.5730000000000001E-2</v>
      </c>
      <c r="I31" s="41">
        <v>2.4278999999999998E-2</v>
      </c>
      <c r="J31" s="41">
        <v>0.72529999999999994</v>
      </c>
      <c r="K31" s="41">
        <v>0.58379999999999999</v>
      </c>
      <c r="L31" s="41">
        <v>0.90110000000000001</v>
      </c>
      <c r="M31" s="41">
        <v>3.7269999999999998E-3</v>
      </c>
      <c r="N31" s="42">
        <v>1</v>
      </c>
      <c r="O31" s="39">
        <v>90</v>
      </c>
      <c r="Q31" s="39" t="s">
        <v>30</v>
      </c>
      <c r="R31" s="39" t="s">
        <v>30</v>
      </c>
      <c r="S31" s="39" t="s">
        <v>30</v>
      </c>
      <c r="T31" s="39" t="s">
        <v>30</v>
      </c>
    </row>
    <row r="32" spans="1:21" x14ac:dyDescent="0.25">
      <c r="A32" s="39" t="s">
        <v>41</v>
      </c>
      <c r="B32" s="18" t="s">
        <v>42</v>
      </c>
      <c r="C32" s="41" t="s">
        <v>21</v>
      </c>
      <c r="D32" s="41">
        <v>20112</v>
      </c>
      <c r="E32" s="42">
        <v>212</v>
      </c>
      <c r="F32" s="41">
        <v>119499</v>
      </c>
      <c r="G32" s="42">
        <v>1.7946E-2</v>
      </c>
      <c r="H32" s="41">
        <v>1.4416E-2</v>
      </c>
      <c r="I32" s="41">
        <v>2.2339000000000001E-2</v>
      </c>
      <c r="J32" s="41">
        <v>0.69699999999999995</v>
      </c>
      <c r="K32" s="41">
        <v>0.55989999999999995</v>
      </c>
      <c r="L32" s="41">
        <v>0.86770000000000003</v>
      </c>
      <c r="M32" s="41">
        <v>1.2359999999999999E-3</v>
      </c>
      <c r="N32" s="42">
        <v>1</v>
      </c>
      <c r="O32" s="39">
        <v>91</v>
      </c>
      <c r="Q32" s="39" t="s">
        <v>30</v>
      </c>
      <c r="R32" s="39" t="s">
        <v>30</v>
      </c>
      <c r="S32" s="39" t="s">
        <v>30</v>
      </c>
      <c r="T32" s="39" t="s">
        <v>30</v>
      </c>
    </row>
    <row r="33" spans="1:20" x14ac:dyDescent="0.25">
      <c r="A33" s="39" t="s">
        <v>41</v>
      </c>
      <c r="B33" s="18" t="s">
        <v>42</v>
      </c>
      <c r="C33" s="41" t="s">
        <v>21</v>
      </c>
      <c r="D33" s="41">
        <v>20113</v>
      </c>
      <c r="E33" s="42">
        <v>272</v>
      </c>
      <c r="F33" s="41">
        <v>119526</v>
      </c>
      <c r="G33" s="42">
        <v>2.3459000000000001E-2</v>
      </c>
      <c r="H33" s="41">
        <v>1.9120000000000002E-2</v>
      </c>
      <c r="I33" s="41">
        <v>2.8781999999999999E-2</v>
      </c>
      <c r="J33" s="41">
        <v>0.67769999999999997</v>
      </c>
      <c r="K33" s="41">
        <v>0.5524</v>
      </c>
      <c r="L33" s="41">
        <v>0.83150000000000002</v>
      </c>
      <c r="M33" s="41">
        <v>1.93E-4</v>
      </c>
      <c r="N33" s="42">
        <v>1</v>
      </c>
      <c r="O33" s="39">
        <v>92</v>
      </c>
      <c r="Q33" s="39" t="s">
        <v>30</v>
      </c>
      <c r="R33" s="39" t="s">
        <v>30</v>
      </c>
      <c r="S33" s="39" t="s">
        <v>30</v>
      </c>
      <c r="T33" s="39" t="s">
        <v>30</v>
      </c>
    </row>
    <row r="34" spans="1:20" x14ac:dyDescent="0.25">
      <c r="A34" s="39" t="s">
        <v>41</v>
      </c>
      <c r="B34" s="18" t="s">
        <v>42</v>
      </c>
      <c r="C34" s="41" t="s">
        <v>21</v>
      </c>
      <c r="D34" s="41">
        <v>20114</v>
      </c>
      <c r="E34" s="42">
        <v>146</v>
      </c>
      <c r="F34" s="41">
        <v>120460</v>
      </c>
      <c r="G34" s="42">
        <v>1.1908999999999999E-2</v>
      </c>
      <c r="H34" s="41">
        <v>9.3349999999999995E-3</v>
      </c>
      <c r="I34" s="41">
        <v>1.5192000000000001E-2</v>
      </c>
      <c r="J34" s="41">
        <v>0.68469999999999998</v>
      </c>
      <c r="K34" s="41">
        <v>0.53669999999999995</v>
      </c>
      <c r="L34" s="41">
        <v>0.87350000000000005</v>
      </c>
      <c r="M34" s="41">
        <v>2.2980000000000001E-3</v>
      </c>
      <c r="N34" s="42">
        <v>1</v>
      </c>
      <c r="O34" s="39">
        <v>92</v>
      </c>
      <c r="Q34" s="39" t="s">
        <v>30</v>
      </c>
      <c r="R34" s="39" t="s">
        <v>30</v>
      </c>
      <c r="S34" s="39" t="s">
        <v>30</v>
      </c>
      <c r="T34" s="39" t="s">
        <v>30</v>
      </c>
    </row>
    <row r="35" spans="1:20" x14ac:dyDescent="0.25">
      <c r="A35" s="39" t="s">
        <v>41</v>
      </c>
      <c r="B35" s="18" t="s">
        <v>42</v>
      </c>
      <c r="C35" s="41" t="s">
        <v>21</v>
      </c>
      <c r="D35" s="41">
        <v>20121</v>
      </c>
      <c r="E35" s="42">
        <v>168</v>
      </c>
      <c r="F35" s="41">
        <v>120693</v>
      </c>
      <c r="G35" s="42">
        <v>1.4109E-2</v>
      </c>
      <c r="H35" s="41">
        <v>1.1132E-2</v>
      </c>
      <c r="I35" s="41">
        <v>1.7881999999999999E-2</v>
      </c>
      <c r="J35" s="41">
        <v>0.81059999999999999</v>
      </c>
      <c r="K35" s="41">
        <v>0.63949999999999996</v>
      </c>
      <c r="L35" s="41">
        <v>1.0273000000000001</v>
      </c>
      <c r="M35" s="41">
        <v>8.2363000000000006E-2</v>
      </c>
      <c r="N35" s="42"/>
      <c r="O35" s="39">
        <v>91</v>
      </c>
      <c r="Q35" s="39" t="s">
        <v>30</v>
      </c>
      <c r="R35" s="39" t="s">
        <v>30</v>
      </c>
      <c r="S35" s="39" t="s">
        <v>30</v>
      </c>
      <c r="T35" s="39" t="s">
        <v>30</v>
      </c>
    </row>
    <row r="36" spans="1:20" x14ac:dyDescent="0.25">
      <c r="A36" s="39" t="s">
        <v>41</v>
      </c>
      <c r="B36" s="18" t="s">
        <v>42</v>
      </c>
      <c r="C36" s="41" t="s">
        <v>21</v>
      </c>
      <c r="D36" s="41">
        <v>20122</v>
      </c>
      <c r="E36" s="42">
        <v>134</v>
      </c>
      <c r="F36" s="41">
        <v>120977</v>
      </c>
      <c r="G36" s="42">
        <v>1.0971E-2</v>
      </c>
      <c r="H36" s="41">
        <v>8.5280000000000009E-3</v>
      </c>
      <c r="I36" s="41">
        <v>1.4113000000000001E-2</v>
      </c>
      <c r="J36" s="41">
        <v>0.75690000000000002</v>
      </c>
      <c r="K36" s="41">
        <v>0.58840000000000003</v>
      </c>
      <c r="L36" s="41">
        <v>0.97370000000000001</v>
      </c>
      <c r="M36" s="41">
        <v>3.0193999999999999E-2</v>
      </c>
      <c r="N36" s="42"/>
      <c r="O36" s="39">
        <v>91</v>
      </c>
      <c r="Q36" s="39" t="s">
        <v>30</v>
      </c>
      <c r="R36" s="39" t="s">
        <v>30</v>
      </c>
      <c r="S36" s="39" t="s">
        <v>30</v>
      </c>
      <c r="T36" s="39" t="s">
        <v>30</v>
      </c>
    </row>
    <row r="37" spans="1:20" x14ac:dyDescent="0.25">
      <c r="A37" s="39" t="s">
        <v>41</v>
      </c>
      <c r="B37" s="18" t="s">
        <v>42</v>
      </c>
      <c r="C37" s="41" t="s">
        <v>21</v>
      </c>
      <c r="D37" s="41">
        <v>20123</v>
      </c>
      <c r="E37" s="42">
        <v>121</v>
      </c>
      <c r="F37" s="41">
        <v>120759</v>
      </c>
      <c r="G37" s="42">
        <v>9.7680000000000006E-3</v>
      </c>
      <c r="H37" s="41">
        <v>7.5440000000000004E-3</v>
      </c>
      <c r="I37" s="41">
        <v>1.2648E-2</v>
      </c>
      <c r="J37" s="41">
        <v>0.72519999999999996</v>
      </c>
      <c r="K37" s="41">
        <v>0.56010000000000004</v>
      </c>
      <c r="L37" s="41">
        <v>0.93899999999999995</v>
      </c>
      <c r="M37" s="41">
        <v>1.4781000000000001E-2</v>
      </c>
      <c r="N37" s="42"/>
      <c r="O37" s="39">
        <v>92</v>
      </c>
      <c r="Q37" s="39" t="s">
        <v>30</v>
      </c>
      <c r="R37" s="39" t="s">
        <v>30</v>
      </c>
      <c r="S37" s="39" t="s">
        <v>30</v>
      </c>
      <c r="T37" s="39" t="s">
        <v>30</v>
      </c>
    </row>
    <row r="38" spans="1:20" x14ac:dyDescent="0.25">
      <c r="A38" s="39" t="s">
        <v>41</v>
      </c>
      <c r="B38" s="18" t="s">
        <v>42</v>
      </c>
      <c r="C38" s="41" t="s">
        <v>21</v>
      </c>
      <c r="D38" s="41">
        <v>20124</v>
      </c>
      <c r="E38" s="42">
        <v>46</v>
      </c>
      <c r="F38" s="41">
        <v>121750</v>
      </c>
      <c r="G38" s="42">
        <v>3.6600000000000001E-3</v>
      </c>
      <c r="H38" s="41">
        <v>2.5479999999999999E-3</v>
      </c>
      <c r="I38" s="41">
        <v>5.2589999999999998E-3</v>
      </c>
      <c r="J38" s="41">
        <v>0.57630000000000003</v>
      </c>
      <c r="K38" s="41">
        <v>0.40110000000000001</v>
      </c>
      <c r="L38" s="41">
        <v>0.82799999999999996</v>
      </c>
      <c r="M38" s="41">
        <v>2.8770000000000002E-3</v>
      </c>
      <c r="N38" s="42">
        <v>1</v>
      </c>
      <c r="O38" s="39">
        <v>92</v>
      </c>
      <c r="Q38" s="39" t="s">
        <v>30</v>
      </c>
      <c r="R38" s="39" t="s">
        <v>30</v>
      </c>
      <c r="S38" s="39" t="s">
        <v>30</v>
      </c>
      <c r="T38" s="39" t="s">
        <v>30</v>
      </c>
    </row>
    <row r="39" spans="1:20" x14ac:dyDescent="0.25">
      <c r="A39" s="39" t="s">
        <v>41</v>
      </c>
      <c r="B39" s="18" t="s">
        <v>42</v>
      </c>
      <c r="C39" s="41" t="s">
        <v>21</v>
      </c>
      <c r="D39" s="41">
        <v>20131</v>
      </c>
      <c r="E39" s="42">
        <v>46</v>
      </c>
      <c r="F39" s="41">
        <v>121895</v>
      </c>
      <c r="G39" s="42">
        <v>3.6939999999999998E-3</v>
      </c>
      <c r="H39" s="41">
        <v>2.5569999999999998E-3</v>
      </c>
      <c r="I39" s="41">
        <v>5.3369999999999997E-3</v>
      </c>
      <c r="J39" s="41">
        <v>0.6724</v>
      </c>
      <c r="K39" s="41">
        <v>0.46539999999999998</v>
      </c>
      <c r="L39" s="41">
        <v>0.97140000000000004</v>
      </c>
      <c r="M39" s="41">
        <v>3.4480999999999998E-2</v>
      </c>
      <c r="N39" s="42"/>
      <c r="O39" s="39">
        <v>90</v>
      </c>
      <c r="Q39" s="39" t="s">
        <v>30</v>
      </c>
      <c r="R39" s="39" t="s">
        <v>30</v>
      </c>
      <c r="S39" s="39" t="s">
        <v>30</v>
      </c>
      <c r="T39" s="39" t="s">
        <v>30</v>
      </c>
    </row>
    <row r="40" spans="1:20" x14ac:dyDescent="0.25">
      <c r="A40" s="39" t="s">
        <v>41</v>
      </c>
      <c r="B40" s="18" t="s">
        <v>42</v>
      </c>
      <c r="C40" s="41" t="s">
        <v>21</v>
      </c>
      <c r="D40" s="41">
        <v>20132</v>
      </c>
      <c r="E40" s="42">
        <v>52</v>
      </c>
      <c r="F40" s="41">
        <v>122186</v>
      </c>
      <c r="G40" s="42">
        <v>4.1070000000000004E-3</v>
      </c>
      <c r="H40" s="41">
        <v>2.8939999999999999E-3</v>
      </c>
      <c r="I40" s="41">
        <v>5.8279999999999998E-3</v>
      </c>
      <c r="J40" s="41">
        <v>0.68679999999999997</v>
      </c>
      <c r="K40" s="41">
        <v>0.4839</v>
      </c>
      <c r="L40" s="41">
        <v>0.97460000000000002</v>
      </c>
      <c r="M40" s="41">
        <v>3.5375999999999998E-2</v>
      </c>
      <c r="N40" s="42"/>
      <c r="O40" s="39">
        <v>91</v>
      </c>
      <c r="Q40" s="39" t="s">
        <v>30</v>
      </c>
      <c r="R40" s="39" t="s">
        <v>30</v>
      </c>
      <c r="S40" s="39" t="s">
        <v>30</v>
      </c>
      <c r="T40" s="39" t="s">
        <v>30</v>
      </c>
    </row>
    <row r="41" spans="1:20" x14ac:dyDescent="0.25">
      <c r="A41" s="39" t="s">
        <v>41</v>
      </c>
      <c r="B41" s="18" t="s">
        <v>42</v>
      </c>
      <c r="C41" s="41" t="s">
        <v>21</v>
      </c>
      <c r="D41" s="41">
        <v>20133</v>
      </c>
      <c r="E41" s="42">
        <v>78</v>
      </c>
      <c r="F41" s="41">
        <v>122233</v>
      </c>
      <c r="G41" s="42">
        <v>6.0870000000000004E-3</v>
      </c>
      <c r="H41" s="41">
        <v>4.5129999999999997E-3</v>
      </c>
      <c r="I41" s="41">
        <v>8.2109999999999995E-3</v>
      </c>
      <c r="J41" s="41">
        <v>0.69820000000000004</v>
      </c>
      <c r="K41" s="41">
        <v>0.51759999999999995</v>
      </c>
      <c r="L41" s="41">
        <v>0.94179999999999997</v>
      </c>
      <c r="M41" s="41">
        <v>1.8631000000000002E-2</v>
      </c>
      <c r="N41" s="42"/>
      <c r="O41" s="39">
        <v>92</v>
      </c>
      <c r="Q41" s="39" t="s">
        <v>30</v>
      </c>
      <c r="R41" s="39" t="s">
        <v>30</v>
      </c>
      <c r="S41" s="39" t="s">
        <v>30</v>
      </c>
      <c r="T41" s="39" t="s">
        <v>30</v>
      </c>
    </row>
    <row r="42" spans="1:20" x14ac:dyDescent="0.25">
      <c r="A42" s="39" t="s">
        <v>41</v>
      </c>
      <c r="B42" s="18" t="s">
        <v>42</v>
      </c>
      <c r="C42" s="41" t="s">
        <v>21</v>
      </c>
      <c r="D42" s="41">
        <v>20134</v>
      </c>
      <c r="E42" s="42">
        <v>60</v>
      </c>
      <c r="F42" s="41">
        <v>123287</v>
      </c>
      <c r="G42" s="42">
        <v>4.6480000000000002E-3</v>
      </c>
      <c r="H42" s="41">
        <v>3.3289999999999999E-3</v>
      </c>
      <c r="I42" s="41">
        <v>6.489E-3</v>
      </c>
      <c r="J42" s="41">
        <v>0.74199999999999999</v>
      </c>
      <c r="K42" s="41">
        <v>0.53139999999999998</v>
      </c>
      <c r="L42" s="41">
        <v>1.036</v>
      </c>
      <c r="M42" s="41">
        <v>7.9728999999999994E-2</v>
      </c>
      <c r="N42" s="42"/>
      <c r="O42" s="39">
        <v>92</v>
      </c>
      <c r="Q42" s="39" t="s">
        <v>30</v>
      </c>
      <c r="R42" s="39" t="s">
        <v>30</v>
      </c>
      <c r="S42" s="39" t="s">
        <v>30</v>
      </c>
      <c r="T42" s="39" t="s">
        <v>30</v>
      </c>
    </row>
    <row r="43" spans="1:20" x14ac:dyDescent="0.25">
      <c r="A43" s="39" t="s">
        <v>41</v>
      </c>
      <c r="B43" s="18" t="s">
        <v>42</v>
      </c>
      <c r="C43" s="41" t="s">
        <v>21</v>
      </c>
      <c r="D43" s="41">
        <v>20141</v>
      </c>
      <c r="E43" s="42">
        <v>51</v>
      </c>
      <c r="F43" s="41">
        <v>123248</v>
      </c>
      <c r="G43" s="42">
        <v>4.0379999999999999E-3</v>
      </c>
      <c r="H43" s="41">
        <v>2.8119999999999998E-3</v>
      </c>
      <c r="I43" s="41">
        <v>5.7990000000000003E-3</v>
      </c>
      <c r="J43" s="41">
        <v>0.84970000000000001</v>
      </c>
      <c r="K43" s="41">
        <v>0.5917</v>
      </c>
      <c r="L43" s="41">
        <v>1.2202</v>
      </c>
      <c r="M43" s="41">
        <v>0.37768600000000002</v>
      </c>
      <c r="N43" s="42"/>
      <c r="O43" s="39">
        <v>90</v>
      </c>
      <c r="Q43" s="39" t="s">
        <v>30</v>
      </c>
      <c r="R43" s="39" t="s">
        <v>30</v>
      </c>
      <c r="S43" s="39" t="s">
        <v>30</v>
      </c>
      <c r="T43" s="39" t="s">
        <v>30</v>
      </c>
    </row>
    <row r="44" spans="1:20" x14ac:dyDescent="0.25">
      <c r="A44" s="39" t="s">
        <v>41</v>
      </c>
      <c r="B44" s="18" t="s">
        <v>42</v>
      </c>
      <c r="C44" s="41" t="s">
        <v>21</v>
      </c>
      <c r="D44" s="41">
        <v>20142</v>
      </c>
      <c r="E44" s="42">
        <v>58</v>
      </c>
      <c r="F44" s="41">
        <v>123684</v>
      </c>
      <c r="G44" s="42">
        <v>4.5970000000000004E-3</v>
      </c>
      <c r="H44" s="41">
        <v>3.2669999999999999E-3</v>
      </c>
      <c r="I44" s="41">
        <v>6.4689999999999999E-3</v>
      </c>
      <c r="J44" s="41">
        <v>0.80230000000000001</v>
      </c>
      <c r="K44" s="41">
        <v>0.57010000000000005</v>
      </c>
      <c r="L44" s="41">
        <v>1.1289</v>
      </c>
      <c r="M44" s="41">
        <v>0.20618400000000001</v>
      </c>
      <c r="N44" s="42"/>
      <c r="O44" s="39">
        <v>91</v>
      </c>
      <c r="Q44" s="39" t="s">
        <v>30</v>
      </c>
      <c r="R44" s="39" t="s">
        <v>30</v>
      </c>
      <c r="S44" s="39" t="s">
        <v>30</v>
      </c>
      <c r="T44" s="39" t="s">
        <v>30</v>
      </c>
    </row>
    <row r="45" spans="1:20" x14ac:dyDescent="0.25">
      <c r="A45" s="39" t="s">
        <v>41</v>
      </c>
      <c r="B45" s="18" t="s">
        <v>42</v>
      </c>
      <c r="C45" s="41" t="s">
        <v>21</v>
      </c>
      <c r="D45" s="41">
        <v>20143</v>
      </c>
      <c r="E45" s="42">
        <v>68</v>
      </c>
      <c r="F45" s="41">
        <v>124026</v>
      </c>
      <c r="G45" s="42">
        <v>5.3759999999999997E-3</v>
      </c>
      <c r="H45" s="41">
        <v>3.9269999999999999E-3</v>
      </c>
      <c r="I45" s="41">
        <v>7.358E-3</v>
      </c>
      <c r="J45" s="41">
        <v>0.62809999999999999</v>
      </c>
      <c r="K45" s="41">
        <v>0.45889999999999997</v>
      </c>
      <c r="L45" s="41">
        <v>0.85970000000000002</v>
      </c>
      <c r="M45" s="41">
        <v>3.689E-3</v>
      </c>
      <c r="N45" s="42">
        <v>1</v>
      </c>
      <c r="O45" s="39">
        <v>92</v>
      </c>
      <c r="Q45" s="39" t="s">
        <v>30</v>
      </c>
      <c r="R45" s="39" t="s">
        <v>30</v>
      </c>
      <c r="S45" s="39" t="s">
        <v>30</v>
      </c>
      <c r="T45" s="39" t="s">
        <v>30</v>
      </c>
    </row>
    <row r="46" spans="1:20" x14ac:dyDescent="0.25">
      <c r="A46" s="39" t="s">
        <v>41</v>
      </c>
      <c r="B46" s="18" t="s">
        <v>42</v>
      </c>
      <c r="C46" s="41" t="s">
        <v>21</v>
      </c>
      <c r="D46" s="41">
        <v>20144</v>
      </c>
      <c r="E46" s="42">
        <v>49</v>
      </c>
      <c r="F46" s="41">
        <v>125384</v>
      </c>
      <c r="G46" s="42">
        <v>3.8140000000000001E-3</v>
      </c>
      <c r="H46" s="41">
        <v>2.673E-3</v>
      </c>
      <c r="I46" s="41">
        <v>5.4400000000000004E-3</v>
      </c>
      <c r="J46" s="41">
        <v>0.60189999999999999</v>
      </c>
      <c r="K46" s="41">
        <v>0.4219</v>
      </c>
      <c r="L46" s="41">
        <v>0.85860000000000003</v>
      </c>
      <c r="M46" s="41">
        <v>5.0949999999999997E-3</v>
      </c>
      <c r="N46" s="42">
        <v>1</v>
      </c>
      <c r="O46" s="39">
        <v>92</v>
      </c>
      <c r="Q46" s="39" t="s">
        <v>30</v>
      </c>
      <c r="R46" s="39" t="s">
        <v>30</v>
      </c>
      <c r="S46" s="39" t="s">
        <v>30</v>
      </c>
      <c r="T46" s="39" t="s">
        <v>30</v>
      </c>
    </row>
    <row r="47" spans="1:20" x14ac:dyDescent="0.25">
      <c r="A47" s="39" t="s">
        <v>41</v>
      </c>
      <c r="B47" s="18" t="s">
        <v>42</v>
      </c>
      <c r="C47" s="41" t="s">
        <v>21</v>
      </c>
      <c r="D47" s="41">
        <v>20151</v>
      </c>
      <c r="E47" s="42">
        <v>88</v>
      </c>
      <c r="F47" s="41">
        <v>125299</v>
      </c>
      <c r="G47" s="42">
        <v>7.2909999999999997E-3</v>
      </c>
      <c r="H47" s="41">
        <v>5.4029999999999998E-3</v>
      </c>
      <c r="I47" s="41">
        <v>9.8390000000000005E-3</v>
      </c>
      <c r="J47" s="41">
        <v>0.9919</v>
      </c>
      <c r="K47" s="41">
        <v>0.73509999999999998</v>
      </c>
      <c r="L47" s="41">
        <v>1.3385</v>
      </c>
      <c r="M47" s="41">
        <v>0.95755400000000002</v>
      </c>
      <c r="N47" s="42"/>
      <c r="O47" s="39">
        <v>90</v>
      </c>
      <c r="Q47" s="39" t="s">
        <v>30</v>
      </c>
      <c r="R47" s="39" t="s">
        <v>30</v>
      </c>
      <c r="S47" s="39" t="s">
        <v>30</v>
      </c>
      <c r="T47" s="39" t="s">
        <v>30</v>
      </c>
    </row>
    <row r="48" spans="1:20" x14ac:dyDescent="0.25">
      <c r="A48" s="39" t="s">
        <v>41</v>
      </c>
      <c r="B48" s="18" t="s">
        <v>42</v>
      </c>
      <c r="C48" s="41" t="s">
        <v>21</v>
      </c>
      <c r="D48" s="41">
        <v>20152</v>
      </c>
      <c r="E48" s="42">
        <v>57</v>
      </c>
      <c r="F48" s="41">
        <v>125576</v>
      </c>
      <c r="G48" s="42">
        <v>4.6080000000000001E-3</v>
      </c>
      <c r="H48" s="41">
        <v>3.2880000000000001E-3</v>
      </c>
      <c r="I48" s="41">
        <v>6.4590000000000003E-3</v>
      </c>
      <c r="J48" s="41">
        <v>0.65600000000000003</v>
      </c>
      <c r="K48" s="41">
        <v>0.46800000000000003</v>
      </c>
      <c r="L48" s="41">
        <v>0.9194</v>
      </c>
      <c r="M48" s="41">
        <v>1.4376E-2</v>
      </c>
      <c r="N48" s="42"/>
      <c r="O48" s="39">
        <v>91</v>
      </c>
      <c r="Q48" s="39" t="s">
        <v>30</v>
      </c>
      <c r="R48" s="39" t="s">
        <v>30</v>
      </c>
      <c r="S48" s="39" t="s">
        <v>30</v>
      </c>
      <c r="T48" s="39" t="s">
        <v>30</v>
      </c>
    </row>
    <row r="49" spans="1:21" x14ac:dyDescent="0.25">
      <c r="A49" s="39" t="s">
        <v>41</v>
      </c>
      <c r="B49" s="18" t="s">
        <v>42</v>
      </c>
      <c r="C49" s="41" t="s">
        <v>21</v>
      </c>
      <c r="D49" s="41">
        <v>20153</v>
      </c>
      <c r="E49" s="42">
        <v>170</v>
      </c>
      <c r="F49" s="41">
        <v>125441</v>
      </c>
      <c r="G49" s="42">
        <v>1.4558E-2</v>
      </c>
      <c r="H49" s="41">
        <v>1.1483999999999999E-2</v>
      </c>
      <c r="I49" s="41">
        <v>1.8457000000000001E-2</v>
      </c>
      <c r="J49" s="41">
        <v>0.85099999999999998</v>
      </c>
      <c r="K49" s="41">
        <v>0.67120000000000002</v>
      </c>
      <c r="L49" s="41">
        <v>1.0788</v>
      </c>
      <c r="M49" s="41">
        <v>0.182476</v>
      </c>
      <c r="N49" s="42"/>
      <c r="O49" s="39">
        <v>92</v>
      </c>
      <c r="Q49" s="39" t="s">
        <v>30</v>
      </c>
      <c r="R49" s="39" t="s">
        <v>30</v>
      </c>
      <c r="S49" s="39" t="s">
        <v>30</v>
      </c>
      <c r="T49" s="39" t="s">
        <v>30</v>
      </c>
    </row>
    <row r="50" spans="1:21" x14ac:dyDescent="0.25">
      <c r="A50" s="39" t="s">
        <v>41</v>
      </c>
      <c r="B50" s="18" t="s">
        <v>42</v>
      </c>
      <c r="C50" s="41" t="s">
        <v>21</v>
      </c>
      <c r="D50" s="41">
        <v>20154</v>
      </c>
      <c r="E50" s="42">
        <v>136</v>
      </c>
      <c r="F50" s="41">
        <v>126473</v>
      </c>
      <c r="G50" s="42">
        <v>1.1178E-2</v>
      </c>
      <c r="H50" s="41">
        <v>8.6540000000000002E-3</v>
      </c>
      <c r="I50" s="41">
        <v>1.4437E-2</v>
      </c>
      <c r="J50" s="41">
        <v>0.9083</v>
      </c>
      <c r="K50" s="41">
        <v>0.70330000000000004</v>
      </c>
      <c r="L50" s="41">
        <v>1.1732</v>
      </c>
      <c r="M50" s="41">
        <v>0.461511</v>
      </c>
      <c r="N50" s="42"/>
      <c r="O50" s="39">
        <v>92</v>
      </c>
      <c r="Q50" s="39" t="s">
        <v>30</v>
      </c>
      <c r="R50" s="39" t="s">
        <v>30</v>
      </c>
      <c r="S50" s="39" t="s">
        <v>30</v>
      </c>
      <c r="T50" s="39" t="s">
        <v>30</v>
      </c>
    </row>
    <row r="51" spans="1:21" x14ac:dyDescent="0.25">
      <c r="A51" s="39" t="s">
        <v>41</v>
      </c>
      <c r="B51" s="18" t="s">
        <v>42</v>
      </c>
      <c r="C51" s="41" t="s">
        <v>21</v>
      </c>
      <c r="D51" s="41">
        <v>20161</v>
      </c>
      <c r="E51" s="42">
        <v>56</v>
      </c>
      <c r="F51" s="41">
        <v>126962</v>
      </c>
      <c r="G51" s="42">
        <v>4.3920000000000001E-3</v>
      </c>
      <c r="H51" s="41">
        <v>3.1110000000000001E-3</v>
      </c>
      <c r="I51" s="41">
        <v>6.1999999999999998E-3</v>
      </c>
      <c r="J51" s="41">
        <v>0.73709999999999998</v>
      </c>
      <c r="K51" s="41">
        <v>0.52210000000000001</v>
      </c>
      <c r="L51" s="41">
        <v>1.0406</v>
      </c>
      <c r="M51" s="41">
        <v>8.2957000000000003E-2</v>
      </c>
      <c r="N51" s="42"/>
      <c r="O51" s="39">
        <v>91</v>
      </c>
      <c r="Q51" s="39">
        <v>0.22470000000000001</v>
      </c>
      <c r="R51" s="39">
        <v>0.1613</v>
      </c>
      <c r="S51" s="39">
        <v>0.31309999999999999</v>
      </c>
      <c r="T51" s="39">
        <v>0</v>
      </c>
      <c r="U51" s="43" t="s">
        <v>54</v>
      </c>
    </row>
    <row r="52" spans="1:21" x14ac:dyDescent="0.25">
      <c r="A52" s="39" t="s">
        <v>41</v>
      </c>
      <c r="B52" s="18" t="s">
        <v>42</v>
      </c>
      <c r="C52" s="41" t="s">
        <v>21</v>
      </c>
      <c r="D52" s="41">
        <v>20162</v>
      </c>
      <c r="E52" s="42">
        <v>58</v>
      </c>
      <c r="F52" s="41">
        <v>127913</v>
      </c>
      <c r="G52" s="42">
        <v>4.4600000000000004E-3</v>
      </c>
      <c r="H52" s="41">
        <v>3.1849999999999999E-3</v>
      </c>
      <c r="I52" s="41">
        <v>6.2469999999999999E-3</v>
      </c>
      <c r="J52" s="41">
        <v>0.68359999999999999</v>
      </c>
      <c r="K52" s="41">
        <v>0.48809999999999998</v>
      </c>
      <c r="L52" s="41">
        <v>0.95740000000000003</v>
      </c>
      <c r="M52" s="41">
        <v>2.6897000000000001E-2</v>
      </c>
      <c r="N52" s="42"/>
      <c r="O52" s="39">
        <v>91</v>
      </c>
      <c r="Q52" s="39">
        <v>0.2485</v>
      </c>
      <c r="R52" s="39">
        <v>0.1787</v>
      </c>
      <c r="S52" s="39">
        <v>0.34560000000000002</v>
      </c>
      <c r="T52" s="39">
        <v>0</v>
      </c>
      <c r="U52" s="43" t="s">
        <v>54</v>
      </c>
    </row>
    <row r="53" spans="1:21" x14ac:dyDescent="0.25">
      <c r="A53" s="39" t="s">
        <v>41</v>
      </c>
      <c r="B53" s="18" t="s">
        <v>42</v>
      </c>
      <c r="C53" s="41" t="s">
        <v>21</v>
      </c>
      <c r="D53" s="41">
        <v>20163</v>
      </c>
      <c r="E53" s="42">
        <v>75</v>
      </c>
      <c r="F53" s="41">
        <v>128118</v>
      </c>
      <c r="G53" s="42">
        <v>5.8630000000000002E-3</v>
      </c>
      <c r="H53" s="41">
        <v>4.3239999999999997E-3</v>
      </c>
      <c r="I53" s="41">
        <v>7.9509999999999997E-3</v>
      </c>
      <c r="J53" s="41">
        <v>0.65339999999999998</v>
      </c>
      <c r="K53" s="41">
        <v>0.48180000000000001</v>
      </c>
      <c r="L53" s="41">
        <v>0.88600000000000001</v>
      </c>
      <c r="M53" s="41">
        <v>6.1630000000000001E-3</v>
      </c>
      <c r="N53" s="42">
        <v>1</v>
      </c>
      <c r="O53" s="39">
        <v>92</v>
      </c>
      <c r="Q53" s="39">
        <v>0.24990000000000001</v>
      </c>
      <c r="R53" s="39">
        <v>0.18529999999999999</v>
      </c>
      <c r="S53" s="39">
        <v>0.33700000000000002</v>
      </c>
      <c r="T53" s="39">
        <v>0</v>
      </c>
      <c r="U53" s="43" t="s">
        <v>54</v>
      </c>
    </row>
    <row r="54" spans="1:21" x14ac:dyDescent="0.25">
      <c r="A54" s="39" t="s">
        <v>41</v>
      </c>
      <c r="B54" s="18" t="s">
        <v>42</v>
      </c>
      <c r="C54" s="41" t="s">
        <v>21</v>
      </c>
      <c r="D54" s="41">
        <v>20164</v>
      </c>
      <c r="E54" s="42">
        <v>36</v>
      </c>
      <c r="F54" s="41">
        <v>129609</v>
      </c>
      <c r="G54" s="42">
        <v>2.777E-3</v>
      </c>
      <c r="H54" s="41">
        <v>1.861E-3</v>
      </c>
      <c r="I54" s="41">
        <v>4.143E-3</v>
      </c>
      <c r="J54" s="41">
        <v>0.53369999999999995</v>
      </c>
      <c r="K54" s="41">
        <v>0.35770000000000002</v>
      </c>
      <c r="L54" s="41">
        <v>0.79630000000000001</v>
      </c>
      <c r="M54" s="41">
        <v>2.0990000000000002E-3</v>
      </c>
      <c r="N54" s="42">
        <v>1</v>
      </c>
      <c r="O54" s="39">
        <v>92</v>
      </c>
      <c r="Q54" s="39">
        <v>0.23319999999999999</v>
      </c>
      <c r="R54" s="39">
        <v>0.15679999999999999</v>
      </c>
      <c r="S54" s="39">
        <v>0.3468</v>
      </c>
      <c r="T54" s="39">
        <v>0</v>
      </c>
      <c r="U54" s="43" t="s">
        <v>54</v>
      </c>
    </row>
    <row r="55" spans="1:21" x14ac:dyDescent="0.25">
      <c r="A55" s="39" t="s">
        <v>41</v>
      </c>
      <c r="B55" s="18" t="s">
        <v>42</v>
      </c>
      <c r="C55" s="41" t="s">
        <v>20</v>
      </c>
      <c r="D55" s="41">
        <v>20111</v>
      </c>
      <c r="E55" s="42">
        <v>85</v>
      </c>
      <c r="F55" s="41">
        <v>30522</v>
      </c>
      <c r="G55" s="42">
        <v>2.9274999999999999E-2</v>
      </c>
      <c r="H55" s="41">
        <v>2.2241E-2</v>
      </c>
      <c r="I55" s="41">
        <v>3.8533999999999999E-2</v>
      </c>
      <c r="J55" s="41">
        <v>1.0865</v>
      </c>
      <c r="K55" s="41">
        <v>0.82550000000000001</v>
      </c>
      <c r="L55" s="41">
        <v>1.4301999999999999</v>
      </c>
      <c r="M55" s="41">
        <v>0.55393899999999996</v>
      </c>
      <c r="N55" s="42"/>
      <c r="O55" s="39">
        <v>90</v>
      </c>
      <c r="Q55" s="39" t="s">
        <v>30</v>
      </c>
      <c r="R55" s="39" t="s">
        <v>30</v>
      </c>
      <c r="S55" s="39" t="s">
        <v>30</v>
      </c>
      <c r="T55" s="39" t="s">
        <v>30</v>
      </c>
    </row>
    <row r="56" spans="1:21" x14ac:dyDescent="0.25">
      <c r="A56" s="39" t="s">
        <v>41</v>
      </c>
      <c r="B56" s="18" t="s">
        <v>42</v>
      </c>
      <c r="C56" s="41" t="s">
        <v>20</v>
      </c>
      <c r="D56" s="41">
        <v>20112</v>
      </c>
      <c r="E56" s="42">
        <v>139</v>
      </c>
      <c r="F56" s="41">
        <v>30777</v>
      </c>
      <c r="G56" s="42">
        <v>4.6232000000000002E-2</v>
      </c>
      <c r="H56" s="41">
        <v>3.6367999999999998E-2</v>
      </c>
      <c r="I56" s="41">
        <v>5.8770999999999997E-2</v>
      </c>
      <c r="J56" s="41">
        <v>1.7957000000000001</v>
      </c>
      <c r="K56" s="41">
        <v>1.4126000000000001</v>
      </c>
      <c r="L56" s="41">
        <v>2.2827000000000002</v>
      </c>
      <c r="M56" s="41">
        <v>1.9999999999999999E-6</v>
      </c>
      <c r="N56" s="42">
        <v>1</v>
      </c>
      <c r="O56" s="39">
        <v>91</v>
      </c>
      <c r="Q56" s="39" t="s">
        <v>30</v>
      </c>
      <c r="R56" s="39" t="s">
        <v>30</v>
      </c>
      <c r="S56" s="39" t="s">
        <v>30</v>
      </c>
      <c r="T56" s="39" t="s">
        <v>30</v>
      </c>
    </row>
    <row r="57" spans="1:21" x14ac:dyDescent="0.25">
      <c r="A57" s="39" t="s">
        <v>41</v>
      </c>
      <c r="B57" s="18" t="s">
        <v>42</v>
      </c>
      <c r="C57" s="41" t="s">
        <v>20</v>
      </c>
      <c r="D57" s="41">
        <v>20113</v>
      </c>
      <c r="E57" s="42">
        <v>138</v>
      </c>
      <c r="F57" s="41">
        <v>30728</v>
      </c>
      <c r="G57" s="42">
        <v>4.5616999999999998E-2</v>
      </c>
      <c r="H57" s="41">
        <v>3.6020999999999997E-2</v>
      </c>
      <c r="I57" s="41">
        <v>5.7769000000000001E-2</v>
      </c>
      <c r="J57" s="41">
        <v>1.3179000000000001</v>
      </c>
      <c r="K57" s="41">
        <v>1.0406</v>
      </c>
      <c r="L57" s="41">
        <v>1.669</v>
      </c>
      <c r="M57" s="41">
        <v>2.1992000000000001E-2</v>
      </c>
      <c r="N57" s="42"/>
      <c r="O57" s="39">
        <v>92</v>
      </c>
      <c r="Q57" s="39" t="s">
        <v>30</v>
      </c>
      <c r="R57" s="39" t="s">
        <v>30</v>
      </c>
      <c r="S57" s="39" t="s">
        <v>30</v>
      </c>
      <c r="T57" s="39" t="s">
        <v>30</v>
      </c>
    </row>
    <row r="58" spans="1:21" x14ac:dyDescent="0.25">
      <c r="A58" s="39" t="s">
        <v>41</v>
      </c>
      <c r="B58" s="18" t="s">
        <v>42</v>
      </c>
      <c r="C58" s="41" t="s">
        <v>20</v>
      </c>
      <c r="D58" s="41">
        <v>20114</v>
      </c>
      <c r="E58" s="42">
        <v>115</v>
      </c>
      <c r="F58" s="41">
        <v>30975</v>
      </c>
      <c r="G58" s="42">
        <v>3.8434999999999997E-2</v>
      </c>
      <c r="H58" s="41">
        <v>2.9717E-2</v>
      </c>
      <c r="I58" s="41">
        <v>4.9711999999999999E-2</v>
      </c>
      <c r="J58" s="41">
        <v>2.2098</v>
      </c>
      <c r="K58" s="41">
        <v>1.7084999999999999</v>
      </c>
      <c r="L58" s="41">
        <v>2.8582000000000001</v>
      </c>
      <c r="M58" s="41">
        <v>0</v>
      </c>
      <c r="N58" s="42">
        <v>1</v>
      </c>
      <c r="O58" s="39">
        <v>92</v>
      </c>
      <c r="Q58" s="39" t="s">
        <v>30</v>
      </c>
      <c r="R58" s="39" t="s">
        <v>30</v>
      </c>
      <c r="S58" s="39" t="s">
        <v>30</v>
      </c>
      <c r="T58" s="39" t="s">
        <v>30</v>
      </c>
    </row>
    <row r="59" spans="1:21" x14ac:dyDescent="0.25">
      <c r="A59" s="39" t="s">
        <v>41</v>
      </c>
      <c r="B59" s="18" t="s">
        <v>42</v>
      </c>
      <c r="C59" s="41" t="s">
        <v>20</v>
      </c>
      <c r="D59" s="41">
        <v>20121</v>
      </c>
      <c r="E59" s="42">
        <v>76</v>
      </c>
      <c r="F59" s="41">
        <v>30996</v>
      </c>
      <c r="G59" s="42">
        <v>2.5062000000000001E-2</v>
      </c>
      <c r="H59" s="41">
        <v>1.8761E-2</v>
      </c>
      <c r="I59" s="41">
        <v>3.3480000000000003E-2</v>
      </c>
      <c r="J59" s="41">
        <v>1.4398</v>
      </c>
      <c r="K59" s="41">
        <v>1.0778000000000001</v>
      </c>
      <c r="L59" s="41">
        <v>1.9234</v>
      </c>
      <c r="M59" s="41">
        <v>1.362E-2</v>
      </c>
      <c r="N59" s="42"/>
      <c r="O59" s="39">
        <v>91</v>
      </c>
      <c r="Q59" s="39" t="s">
        <v>30</v>
      </c>
      <c r="R59" s="39" t="s">
        <v>30</v>
      </c>
      <c r="S59" s="39" t="s">
        <v>30</v>
      </c>
      <c r="T59" s="39" t="s">
        <v>30</v>
      </c>
    </row>
    <row r="60" spans="1:21" x14ac:dyDescent="0.25">
      <c r="A60" s="39" t="s">
        <v>41</v>
      </c>
      <c r="B60" s="18" t="s">
        <v>42</v>
      </c>
      <c r="C60" s="41" t="s">
        <v>20</v>
      </c>
      <c r="D60" s="41">
        <v>20122</v>
      </c>
      <c r="E60" s="42">
        <v>79</v>
      </c>
      <c r="F60" s="41">
        <v>31239</v>
      </c>
      <c r="G60" s="42">
        <v>2.6098E-2</v>
      </c>
      <c r="H60" s="41">
        <v>1.9554999999999999E-2</v>
      </c>
      <c r="I60" s="41">
        <v>3.4831000000000001E-2</v>
      </c>
      <c r="J60" s="41">
        <v>1.8006</v>
      </c>
      <c r="K60" s="41">
        <v>1.3491</v>
      </c>
      <c r="L60" s="41">
        <v>2.403</v>
      </c>
      <c r="M60" s="41">
        <v>6.4999999999999994E-5</v>
      </c>
      <c r="N60" s="42">
        <v>1</v>
      </c>
      <c r="O60" s="39">
        <v>91</v>
      </c>
      <c r="Q60" s="39" t="s">
        <v>30</v>
      </c>
      <c r="R60" s="39" t="s">
        <v>30</v>
      </c>
      <c r="S60" s="39" t="s">
        <v>30</v>
      </c>
      <c r="T60" s="39" t="s">
        <v>30</v>
      </c>
    </row>
    <row r="61" spans="1:21" x14ac:dyDescent="0.25">
      <c r="A61" s="39" t="s">
        <v>41</v>
      </c>
      <c r="B61" s="18" t="s">
        <v>42</v>
      </c>
      <c r="C61" s="41" t="s">
        <v>20</v>
      </c>
      <c r="D61" s="41">
        <v>20123</v>
      </c>
      <c r="E61" s="42">
        <v>60</v>
      </c>
      <c r="F61" s="41">
        <v>31105</v>
      </c>
      <c r="G61" s="42">
        <v>1.9255999999999999E-2</v>
      </c>
      <c r="H61" s="41">
        <v>1.4057999999999999E-2</v>
      </c>
      <c r="I61" s="41">
        <v>2.6374999999999999E-2</v>
      </c>
      <c r="J61" s="41">
        <v>1.4296</v>
      </c>
      <c r="K61" s="41">
        <v>1.0437000000000001</v>
      </c>
      <c r="L61" s="41">
        <v>1.9581</v>
      </c>
      <c r="M61" s="41">
        <v>2.5988000000000001E-2</v>
      </c>
      <c r="N61" s="42"/>
      <c r="O61" s="39">
        <v>92</v>
      </c>
      <c r="Q61" s="39" t="s">
        <v>30</v>
      </c>
      <c r="R61" s="39" t="s">
        <v>30</v>
      </c>
      <c r="S61" s="39" t="s">
        <v>30</v>
      </c>
      <c r="T61" s="39" t="s">
        <v>30</v>
      </c>
    </row>
    <row r="62" spans="1:21" x14ac:dyDescent="0.25">
      <c r="A62" s="39" t="s">
        <v>41</v>
      </c>
      <c r="B62" s="18" t="s">
        <v>42</v>
      </c>
      <c r="C62" s="41" t="s">
        <v>20</v>
      </c>
      <c r="D62" s="41">
        <v>20124</v>
      </c>
      <c r="E62" s="42">
        <v>45</v>
      </c>
      <c r="F62" s="41">
        <v>31387</v>
      </c>
      <c r="G62" s="42">
        <v>1.4075000000000001E-2</v>
      </c>
      <c r="H62" s="41">
        <v>9.7750000000000007E-3</v>
      </c>
      <c r="I62" s="41">
        <v>2.0267E-2</v>
      </c>
      <c r="J62" s="41">
        <v>2.2161</v>
      </c>
      <c r="K62" s="41">
        <v>1.5390999999999999</v>
      </c>
      <c r="L62" s="41">
        <v>3.1911</v>
      </c>
      <c r="M62" s="41">
        <v>1.9000000000000001E-5</v>
      </c>
      <c r="N62" s="42">
        <v>1</v>
      </c>
      <c r="O62" s="39">
        <v>92</v>
      </c>
      <c r="Q62" s="39" t="s">
        <v>30</v>
      </c>
      <c r="R62" s="39" t="s">
        <v>30</v>
      </c>
      <c r="S62" s="39" t="s">
        <v>30</v>
      </c>
      <c r="T62" s="39" t="s">
        <v>30</v>
      </c>
    </row>
    <row r="63" spans="1:21" x14ac:dyDescent="0.25">
      <c r="A63" s="39" t="s">
        <v>41</v>
      </c>
      <c r="B63" s="18" t="s">
        <v>42</v>
      </c>
      <c r="C63" s="41" t="s">
        <v>20</v>
      </c>
      <c r="D63" s="41">
        <v>20131</v>
      </c>
      <c r="E63" s="42">
        <v>34</v>
      </c>
      <c r="F63" s="41">
        <v>31364</v>
      </c>
      <c r="G63" s="42">
        <v>1.0907999999999999E-2</v>
      </c>
      <c r="H63" s="41">
        <v>7.2700000000000004E-3</v>
      </c>
      <c r="I63" s="41">
        <v>1.6365999999999999E-2</v>
      </c>
      <c r="J63" s="41">
        <v>1.9854000000000001</v>
      </c>
      <c r="K63" s="41">
        <v>1.3232999999999999</v>
      </c>
      <c r="L63" s="41">
        <v>2.9788000000000001</v>
      </c>
      <c r="M63" s="41">
        <v>9.2199999999999997E-4</v>
      </c>
      <c r="N63" s="42">
        <v>1</v>
      </c>
      <c r="O63" s="39">
        <v>90</v>
      </c>
      <c r="Q63" s="39" t="s">
        <v>30</v>
      </c>
      <c r="R63" s="39" t="s">
        <v>30</v>
      </c>
      <c r="S63" s="39" t="s">
        <v>30</v>
      </c>
      <c r="T63" s="39" t="s">
        <v>30</v>
      </c>
    </row>
    <row r="64" spans="1:21" x14ac:dyDescent="0.25">
      <c r="A64" s="39" t="s">
        <v>41</v>
      </c>
      <c r="B64" s="18" t="s">
        <v>42</v>
      </c>
      <c r="C64" s="41" t="s">
        <v>20</v>
      </c>
      <c r="D64" s="41">
        <v>20132</v>
      </c>
      <c r="E64" s="42">
        <v>42</v>
      </c>
      <c r="F64" s="41">
        <v>31577</v>
      </c>
      <c r="G64" s="42">
        <v>1.3073E-2</v>
      </c>
      <c r="H64" s="41">
        <v>8.9949999999999995E-3</v>
      </c>
      <c r="I64" s="41">
        <v>1.9E-2</v>
      </c>
      <c r="J64" s="41">
        <v>2.1861000000000002</v>
      </c>
      <c r="K64" s="41">
        <v>1.5041</v>
      </c>
      <c r="L64" s="41">
        <v>3.1772</v>
      </c>
      <c r="M64" s="41">
        <v>4.1E-5</v>
      </c>
      <c r="N64" s="42">
        <v>1</v>
      </c>
      <c r="O64" s="39">
        <v>91</v>
      </c>
      <c r="Q64" s="39" t="s">
        <v>30</v>
      </c>
      <c r="R64" s="39" t="s">
        <v>30</v>
      </c>
      <c r="S64" s="39" t="s">
        <v>30</v>
      </c>
      <c r="T64" s="39" t="s">
        <v>30</v>
      </c>
    </row>
    <row r="65" spans="1:21" x14ac:dyDescent="0.25">
      <c r="A65" s="39" t="s">
        <v>41</v>
      </c>
      <c r="B65" s="18" t="s">
        <v>42</v>
      </c>
      <c r="C65" s="41" t="s">
        <v>20</v>
      </c>
      <c r="D65" s="41">
        <v>20133</v>
      </c>
      <c r="E65" s="42">
        <v>56</v>
      </c>
      <c r="F65" s="41">
        <v>31404</v>
      </c>
      <c r="G65" s="42">
        <v>1.7401E-2</v>
      </c>
      <c r="H65" s="41">
        <v>1.2514000000000001E-2</v>
      </c>
      <c r="I65" s="41">
        <v>2.4197E-2</v>
      </c>
      <c r="J65" s="41">
        <v>1.9958</v>
      </c>
      <c r="K65" s="41">
        <v>1.4353</v>
      </c>
      <c r="L65" s="41">
        <v>2.7753000000000001</v>
      </c>
      <c r="M65" s="41">
        <v>4.0000000000000003E-5</v>
      </c>
      <c r="N65" s="42">
        <v>1</v>
      </c>
      <c r="O65" s="39">
        <v>92</v>
      </c>
      <c r="Q65" s="39" t="s">
        <v>30</v>
      </c>
      <c r="R65" s="39" t="s">
        <v>30</v>
      </c>
      <c r="S65" s="39" t="s">
        <v>30</v>
      </c>
      <c r="T65" s="39" t="s">
        <v>30</v>
      </c>
    </row>
    <row r="66" spans="1:21" x14ac:dyDescent="0.25">
      <c r="A66" s="39" t="s">
        <v>41</v>
      </c>
      <c r="B66" s="18" t="s">
        <v>42</v>
      </c>
      <c r="C66" s="41" t="s">
        <v>20</v>
      </c>
      <c r="D66" s="41">
        <v>20134</v>
      </c>
      <c r="E66" s="42">
        <v>35</v>
      </c>
      <c r="F66" s="41">
        <v>31653</v>
      </c>
      <c r="G66" s="42">
        <v>1.0952E-2</v>
      </c>
      <c r="H66" s="41">
        <v>7.3699999999999998E-3</v>
      </c>
      <c r="I66" s="41">
        <v>1.6277E-2</v>
      </c>
      <c r="J66" s="41">
        <v>1.7484999999999999</v>
      </c>
      <c r="K66" s="41">
        <v>1.1765000000000001</v>
      </c>
      <c r="L66" s="41">
        <v>2.5985999999999998</v>
      </c>
      <c r="M66" s="41">
        <v>5.705E-3</v>
      </c>
      <c r="N66" s="42">
        <v>1</v>
      </c>
      <c r="O66" s="39">
        <v>92</v>
      </c>
      <c r="Q66" s="39" t="s">
        <v>30</v>
      </c>
      <c r="R66" s="39" t="s">
        <v>30</v>
      </c>
      <c r="S66" s="39" t="s">
        <v>30</v>
      </c>
      <c r="T66" s="39" t="s">
        <v>30</v>
      </c>
    </row>
    <row r="67" spans="1:21" x14ac:dyDescent="0.25">
      <c r="A67" s="39" t="s">
        <v>41</v>
      </c>
      <c r="B67" s="18" t="s">
        <v>42</v>
      </c>
      <c r="C67" s="41" t="s">
        <v>20</v>
      </c>
      <c r="D67" s="41">
        <v>20141</v>
      </c>
      <c r="E67" s="42">
        <v>28</v>
      </c>
      <c r="F67" s="41">
        <v>31663</v>
      </c>
      <c r="G67" s="42">
        <v>8.9390000000000008E-3</v>
      </c>
      <c r="H67" s="41">
        <v>5.7629999999999999E-3</v>
      </c>
      <c r="I67" s="41">
        <v>1.3866E-2</v>
      </c>
      <c r="J67" s="41">
        <v>1.881</v>
      </c>
      <c r="K67" s="41">
        <v>1.2126999999999999</v>
      </c>
      <c r="L67" s="41">
        <v>2.9175</v>
      </c>
      <c r="M67" s="41">
        <v>4.7860000000000003E-3</v>
      </c>
      <c r="N67" s="42">
        <v>1</v>
      </c>
      <c r="O67" s="39">
        <v>90</v>
      </c>
      <c r="Q67" s="39" t="s">
        <v>30</v>
      </c>
      <c r="R67" s="39" t="s">
        <v>30</v>
      </c>
      <c r="S67" s="39" t="s">
        <v>30</v>
      </c>
      <c r="T67" s="39" t="s">
        <v>30</v>
      </c>
    </row>
    <row r="68" spans="1:21" x14ac:dyDescent="0.25">
      <c r="A68" s="39" t="s">
        <v>41</v>
      </c>
      <c r="B68" s="18" t="s">
        <v>42</v>
      </c>
      <c r="C68" s="41" t="s">
        <v>20</v>
      </c>
      <c r="D68" s="41">
        <v>20142</v>
      </c>
      <c r="E68" s="42">
        <v>37</v>
      </c>
      <c r="F68" s="41">
        <v>31844</v>
      </c>
      <c r="G68" s="42">
        <v>1.1617000000000001E-2</v>
      </c>
      <c r="H68" s="41">
        <v>7.8460000000000005E-3</v>
      </c>
      <c r="I68" s="41">
        <v>1.7201000000000001E-2</v>
      </c>
      <c r="J68" s="41">
        <v>2.0274000000000001</v>
      </c>
      <c r="K68" s="41">
        <v>1.3692</v>
      </c>
      <c r="L68" s="41">
        <v>3.0019999999999998</v>
      </c>
      <c r="M68" s="41">
        <v>4.17E-4</v>
      </c>
      <c r="N68" s="42">
        <v>1</v>
      </c>
      <c r="O68" s="39">
        <v>91</v>
      </c>
      <c r="Q68" s="39" t="s">
        <v>30</v>
      </c>
      <c r="R68" s="39" t="s">
        <v>30</v>
      </c>
      <c r="S68" s="39" t="s">
        <v>30</v>
      </c>
      <c r="T68" s="39" t="s">
        <v>30</v>
      </c>
    </row>
    <row r="69" spans="1:21" x14ac:dyDescent="0.25">
      <c r="A69" s="39" t="s">
        <v>41</v>
      </c>
      <c r="B69" s="18" t="s">
        <v>42</v>
      </c>
      <c r="C69" s="41" t="s">
        <v>20</v>
      </c>
      <c r="D69" s="41">
        <v>20143</v>
      </c>
      <c r="E69" s="42">
        <v>62</v>
      </c>
      <c r="F69" s="41">
        <v>31762</v>
      </c>
      <c r="G69" s="42">
        <v>1.9494000000000001E-2</v>
      </c>
      <c r="H69" s="41">
        <v>1.4128E-2</v>
      </c>
      <c r="I69" s="41">
        <v>2.69E-2</v>
      </c>
      <c r="J69" s="41">
        <v>2.2776999999999998</v>
      </c>
      <c r="K69" s="41">
        <v>1.6507000000000001</v>
      </c>
      <c r="L69" s="41">
        <v>3.1429</v>
      </c>
      <c r="M69" s="41">
        <v>9.9999999999999995E-7</v>
      </c>
      <c r="N69" s="42">
        <v>1</v>
      </c>
      <c r="O69" s="39">
        <v>92</v>
      </c>
      <c r="Q69" s="39" t="s">
        <v>30</v>
      </c>
      <c r="R69" s="39" t="s">
        <v>30</v>
      </c>
      <c r="S69" s="39" t="s">
        <v>30</v>
      </c>
      <c r="T69" s="39" t="s">
        <v>30</v>
      </c>
    </row>
    <row r="70" spans="1:21" x14ac:dyDescent="0.25">
      <c r="A70" s="39" t="s">
        <v>41</v>
      </c>
      <c r="B70" s="18" t="s">
        <v>42</v>
      </c>
      <c r="C70" s="41" t="s">
        <v>20</v>
      </c>
      <c r="D70" s="41">
        <v>20144</v>
      </c>
      <c r="E70" s="42">
        <v>43</v>
      </c>
      <c r="F70" s="41">
        <v>32024</v>
      </c>
      <c r="G70" s="42">
        <v>1.3343000000000001E-2</v>
      </c>
      <c r="H70" s="41">
        <v>9.2169999999999995E-3</v>
      </c>
      <c r="I70" s="41">
        <v>1.9314999999999999E-2</v>
      </c>
      <c r="J70" s="41">
        <v>2.1057999999999999</v>
      </c>
      <c r="K70" s="41">
        <v>1.4547000000000001</v>
      </c>
      <c r="L70" s="41">
        <v>3.0482999999999998</v>
      </c>
      <c r="M70" s="41">
        <v>7.8999999999999996E-5</v>
      </c>
      <c r="N70" s="42">
        <v>1</v>
      </c>
      <c r="O70" s="39">
        <v>92</v>
      </c>
      <c r="Q70" s="39" t="s">
        <v>30</v>
      </c>
      <c r="R70" s="39" t="s">
        <v>30</v>
      </c>
      <c r="S70" s="39" t="s">
        <v>30</v>
      </c>
      <c r="T70" s="39" t="s">
        <v>30</v>
      </c>
    </row>
    <row r="71" spans="1:21" x14ac:dyDescent="0.25">
      <c r="A71" s="39" t="s">
        <v>41</v>
      </c>
      <c r="B71" s="18" t="s">
        <v>42</v>
      </c>
      <c r="C71" s="41" t="s">
        <v>20</v>
      </c>
      <c r="D71" s="41">
        <v>20151</v>
      </c>
      <c r="E71" s="42">
        <v>42</v>
      </c>
      <c r="F71" s="41">
        <v>31884</v>
      </c>
      <c r="G71" s="42">
        <v>1.3547E-2</v>
      </c>
      <c r="H71" s="41">
        <v>9.3489999999999997E-3</v>
      </c>
      <c r="I71" s="41">
        <v>1.9630000000000002E-2</v>
      </c>
      <c r="J71" s="41">
        <v>1.8429</v>
      </c>
      <c r="K71" s="41">
        <v>1.2718</v>
      </c>
      <c r="L71" s="41">
        <v>2.6703999999999999</v>
      </c>
      <c r="M71" s="41">
        <v>1.2359999999999999E-3</v>
      </c>
      <c r="N71" s="42">
        <v>1</v>
      </c>
      <c r="O71" s="39">
        <v>90</v>
      </c>
      <c r="Q71" s="39" t="s">
        <v>30</v>
      </c>
      <c r="R71" s="39" t="s">
        <v>30</v>
      </c>
      <c r="S71" s="39" t="s">
        <v>30</v>
      </c>
      <c r="T71" s="39" t="s">
        <v>30</v>
      </c>
    </row>
    <row r="72" spans="1:21" x14ac:dyDescent="0.25">
      <c r="A72" s="39" t="s">
        <v>41</v>
      </c>
      <c r="B72" s="18" t="s">
        <v>42</v>
      </c>
      <c r="C72" s="41" t="s">
        <v>20</v>
      </c>
      <c r="D72" s="41">
        <v>20152</v>
      </c>
      <c r="E72" s="42">
        <v>47</v>
      </c>
      <c r="F72" s="41">
        <v>32016</v>
      </c>
      <c r="G72" s="42">
        <v>1.4888E-2</v>
      </c>
      <c r="H72" s="41">
        <v>1.0409E-2</v>
      </c>
      <c r="I72" s="41">
        <v>2.1292999999999999E-2</v>
      </c>
      <c r="J72" s="41">
        <v>2.1193</v>
      </c>
      <c r="K72" s="41">
        <v>1.4818</v>
      </c>
      <c r="L72" s="41">
        <v>3.0310999999999999</v>
      </c>
      <c r="M72" s="41">
        <v>3.8999999999999999E-5</v>
      </c>
      <c r="N72" s="42">
        <v>1</v>
      </c>
      <c r="O72" s="39">
        <v>91</v>
      </c>
      <c r="Q72" s="39" t="s">
        <v>30</v>
      </c>
      <c r="R72" s="39" t="s">
        <v>30</v>
      </c>
      <c r="S72" s="39" t="s">
        <v>30</v>
      </c>
      <c r="T72" s="39" t="s">
        <v>30</v>
      </c>
    </row>
    <row r="73" spans="1:21" x14ac:dyDescent="0.25">
      <c r="A73" s="39" t="s">
        <v>41</v>
      </c>
      <c r="B73" s="18" t="s">
        <v>42</v>
      </c>
      <c r="C73" s="41" t="s">
        <v>20</v>
      </c>
      <c r="D73" s="41">
        <v>20153</v>
      </c>
      <c r="E73" s="42">
        <v>85</v>
      </c>
      <c r="F73" s="41">
        <v>31857</v>
      </c>
      <c r="G73" s="42">
        <v>2.7473999999999998E-2</v>
      </c>
      <c r="H73" s="41">
        <v>2.0743999999999999E-2</v>
      </c>
      <c r="I73" s="41">
        <v>3.6386000000000002E-2</v>
      </c>
      <c r="J73" s="41">
        <v>1.6059000000000001</v>
      </c>
      <c r="K73" s="41">
        <v>1.2124999999999999</v>
      </c>
      <c r="L73" s="41">
        <v>2.1267999999999998</v>
      </c>
      <c r="M73" s="41">
        <v>9.5200000000000005E-4</v>
      </c>
      <c r="N73" s="42">
        <v>1</v>
      </c>
      <c r="O73" s="39">
        <v>92</v>
      </c>
      <c r="Q73" s="39" t="s">
        <v>30</v>
      </c>
      <c r="R73" s="39" t="s">
        <v>30</v>
      </c>
      <c r="S73" s="39" t="s">
        <v>30</v>
      </c>
      <c r="T73" s="39" t="s">
        <v>30</v>
      </c>
    </row>
    <row r="74" spans="1:21" x14ac:dyDescent="0.25">
      <c r="A74" s="39" t="s">
        <v>41</v>
      </c>
      <c r="B74" s="18" t="s">
        <v>42</v>
      </c>
      <c r="C74" s="41" t="s">
        <v>20</v>
      </c>
      <c r="D74" s="41">
        <v>20154</v>
      </c>
      <c r="E74" s="42">
        <v>40</v>
      </c>
      <c r="F74" s="41">
        <v>32248</v>
      </c>
      <c r="G74" s="42">
        <v>1.264E-2</v>
      </c>
      <c r="H74" s="41">
        <v>8.7709999999999993E-3</v>
      </c>
      <c r="I74" s="41">
        <v>1.8214999999999999E-2</v>
      </c>
      <c r="J74" s="41">
        <v>1.0271999999999999</v>
      </c>
      <c r="K74" s="41">
        <v>0.71279999999999999</v>
      </c>
      <c r="L74" s="41">
        <v>1.4802999999999999</v>
      </c>
      <c r="M74" s="41">
        <v>0.88559699999999997</v>
      </c>
      <c r="N74" s="42"/>
      <c r="O74" s="39">
        <v>92</v>
      </c>
      <c r="Q74" s="39" t="s">
        <v>30</v>
      </c>
      <c r="R74" s="39" t="s">
        <v>30</v>
      </c>
      <c r="S74" s="39" t="s">
        <v>30</v>
      </c>
      <c r="T74" s="39" t="s">
        <v>30</v>
      </c>
    </row>
    <row r="75" spans="1:21" x14ac:dyDescent="0.25">
      <c r="A75" s="39" t="s">
        <v>41</v>
      </c>
      <c r="B75" s="18" t="s">
        <v>42</v>
      </c>
      <c r="C75" s="41" t="s">
        <v>20</v>
      </c>
      <c r="D75" s="41">
        <v>20161</v>
      </c>
      <c r="E75" s="42">
        <v>31</v>
      </c>
      <c r="F75" s="41">
        <v>32272</v>
      </c>
      <c r="G75" s="42">
        <v>9.8189999999999996E-3</v>
      </c>
      <c r="H75" s="41">
        <v>6.4689999999999999E-3</v>
      </c>
      <c r="I75" s="41">
        <v>1.4904000000000001E-2</v>
      </c>
      <c r="J75" s="41">
        <v>1.6478999999999999</v>
      </c>
      <c r="K75" s="41">
        <v>1.0857000000000001</v>
      </c>
      <c r="L75" s="41">
        <v>2.5013000000000001</v>
      </c>
      <c r="M75" s="41">
        <v>1.8974000000000001E-2</v>
      </c>
      <c r="N75" s="42"/>
      <c r="O75" s="39">
        <v>91</v>
      </c>
      <c r="Q75" s="39">
        <v>0.33539999999999998</v>
      </c>
      <c r="R75" s="39">
        <v>0.216</v>
      </c>
      <c r="S75" s="39">
        <v>0.52080000000000004</v>
      </c>
      <c r="T75" s="39">
        <v>9.9999999999999995E-7</v>
      </c>
      <c r="U75" s="43" t="s">
        <v>54</v>
      </c>
    </row>
    <row r="76" spans="1:21" x14ac:dyDescent="0.25">
      <c r="A76" s="39" t="s">
        <v>41</v>
      </c>
      <c r="B76" s="18" t="s">
        <v>42</v>
      </c>
      <c r="C76" s="41" t="s">
        <v>20</v>
      </c>
      <c r="D76" s="41">
        <v>20162</v>
      </c>
      <c r="E76" s="42">
        <v>44</v>
      </c>
      <c r="F76" s="41">
        <v>32385</v>
      </c>
      <c r="G76" s="42">
        <v>1.3735000000000001E-2</v>
      </c>
      <c r="H76" s="41">
        <v>9.5200000000000007E-3</v>
      </c>
      <c r="I76" s="41">
        <v>1.9817000000000001E-2</v>
      </c>
      <c r="J76" s="41">
        <v>2.1052</v>
      </c>
      <c r="K76" s="41">
        <v>1.4591000000000001</v>
      </c>
      <c r="L76" s="41">
        <v>3.0373000000000001</v>
      </c>
      <c r="M76" s="41">
        <v>6.8999999999999997E-5</v>
      </c>
      <c r="N76" s="42">
        <v>1</v>
      </c>
      <c r="O76" s="39">
        <v>91</v>
      </c>
      <c r="Q76" s="39">
        <v>0.29709999999999998</v>
      </c>
      <c r="R76" s="39">
        <v>0.2046</v>
      </c>
      <c r="S76" s="39">
        <v>0.43140000000000001</v>
      </c>
      <c r="T76" s="39">
        <v>0</v>
      </c>
      <c r="U76" s="43" t="s">
        <v>54</v>
      </c>
    </row>
    <row r="77" spans="1:21" x14ac:dyDescent="0.25">
      <c r="A77" s="39" t="s">
        <v>41</v>
      </c>
      <c r="B77" s="18" t="s">
        <v>42</v>
      </c>
      <c r="C77" s="41" t="s">
        <v>20</v>
      </c>
      <c r="D77" s="41">
        <v>20163</v>
      </c>
      <c r="E77" s="42">
        <v>66</v>
      </c>
      <c r="F77" s="41">
        <v>32412</v>
      </c>
      <c r="G77" s="42">
        <v>2.0461E-2</v>
      </c>
      <c r="H77" s="41">
        <v>1.4924E-2</v>
      </c>
      <c r="I77" s="41">
        <v>2.8052000000000001E-2</v>
      </c>
      <c r="J77" s="41">
        <v>2.2801</v>
      </c>
      <c r="K77" s="41">
        <v>1.6631</v>
      </c>
      <c r="L77" s="41">
        <v>3.1259999999999999</v>
      </c>
      <c r="M77" s="41">
        <v>0</v>
      </c>
      <c r="N77" s="42">
        <v>1</v>
      </c>
      <c r="O77" s="39">
        <v>92</v>
      </c>
      <c r="Q77" s="39">
        <v>0.44850000000000001</v>
      </c>
      <c r="R77" s="39">
        <v>0.32190000000000002</v>
      </c>
      <c r="S77" s="39">
        <v>0.625</v>
      </c>
      <c r="T77" s="39">
        <v>1.9999999999999999E-6</v>
      </c>
      <c r="U77" s="43" t="s">
        <v>54</v>
      </c>
    </row>
    <row r="78" spans="1:21" x14ac:dyDescent="0.25">
      <c r="A78" s="39" t="s">
        <v>41</v>
      </c>
      <c r="B78" s="18" t="s">
        <v>42</v>
      </c>
      <c r="C78" s="41" t="s">
        <v>20</v>
      </c>
      <c r="D78" s="41">
        <v>20164</v>
      </c>
      <c r="E78" s="42">
        <v>41</v>
      </c>
      <c r="F78" s="41">
        <v>32798</v>
      </c>
      <c r="G78" s="42">
        <v>1.2498E-2</v>
      </c>
      <c r="H78" s="41">
        <v>8.5199999999999998E-3</v>
      </c>
      <c r="I78" s="41">
        <v>1.8335000000000001E-2</v>
      </c>
      <c r="J78" s="41">
        <v>2.4022000000000001</v>
      </c>
      <c r="K78" s="41">
        <v>1.6375</v>
      </c>
      <c r="L78" s="41">
        <v>3.5240999999999998</v>
      </c>
      <c r="M78" s="41">
        <v>6.9999999999999999E-6</v>
      </c>
      <c r="N78" s="42">
        <v>1</v>
      </c>
      <c r="O78" s="39">
        <v>92</v>
      </c>
      <c r="Q78" s="39">
        <v>0.32519999999999999</v>
      </c>
      <c r="R78" s="39">
        <v>0.22040000000000001</v>
      </c>
      <c r="S78" s="39">
        <v>0.4798</v>
      </c>
      <c r="T78" s="39">
        <v>0</v>
      </c>
      <c r="U78" s="43" t="s">
        <v>54</v>
      </c>
    </row>
    <row r="79" spans="1:21" x14ac:dyDescent="0.25">
      <c r="A79" s="39" t="s">
        <v>41</v>
      </c>
      <c r="B79" s="18" t="s">
        <v>42</v>
      </c>
      <c r="C79" s="41" t="s">
        <v>17</v>
      </c>
      <c r="D79" s="41">
        <v>20111</v>
      </c>
      <c r="E79" s="42">
        <v>60</v>
      </c>
      <c r="F79" s="41">
        <v>22147</v>
      </c>
      <c r="G79" s="42">
        <v>2.7712000000000001E-2</v>
      </c>
      <c r="H79" s="41">
        <v>2.0355000000000002E-2</v>
      </c>
      <c r="I79" s="41">
        <v>3.7728999999999999E-2</v>
      </c>
      <c r="J79" s="41">
        <v>1.0285</v>
      </c>
      <c r="K79" s="41">
        <v>0.75549999999999995</v>
      </c>
      <c r="L79" s="41">
        <v>1.4003000000000001</v>
      </c>
      <c r="M79" s="41">
        <v>0.85814199999999996</v>
      </c>
      <c r="N79" s="42"/>
      <c r="O79" s="39">
        <v>90</v>
      </c>
      <c r="Q79" s="39" t="s">
        <v>30</v>
      </c>
      <c r="R79" s="39" t="s">
        <v>30</v>
      </c>
      <c r="S79" s="39" t="s">
        <v>30</v>
      </c>
      <c r="T79" s="39" t="s">
        <v>30</v>
      </c>
    </row>
    <row r="80" spans="1:21" x14ac:dyDescent="0.25">
      <c r="A80" s="39" t="s">
        <v>41</v>
      </c>
      <c r="B80" s="18" t="s">
        <v>42</v>
      </c>
      <c r="C80" s="41" t="s">
        <v>17</v>
      </c>
      <c r="D80" s="41">
        <v>20112</v>
      </c>
      <c r="E80" s="42">
        <v>57</v>
      </c>
      <c r="F80" s="41">
        <v>22235</v>
      </c>
      <c r="G80" s="42">
        <v>2.5541000000000001E-2</v>
      </c>
      <c r="H80" s="41">
        <v>1.8669999999999999E-2</v>
      </c>
      <c r="I80" s="41">
        <v>3.4942000000000001E-2</v>
      </c>
      <c r="J80" s="41">
        <v>0.99199999999999999</v>
      </c>
      <c r="K80" s="41">
        <v>0.72509999999999997</v>
      </c>
      <c r="L80" s="41">
        <v>1.3571</v>
      </c>
      <c r="M80" s="41">
        <v>0.96007900000000002</v>
      </c>
      <c r="N80" s="42"/>
      <c r="O80" s="39">
        <v>91</v>
      </c>
      <c r="Q80" s="39" t="s">
        <v>30</v>
      </c>
      <c r="R80" s="39" t="s">
        <v>30</v>
      </c>
      <c r="S80" s="39" t="s">
        <v>30</v>
      </c>
      <c r="T80" s="39" t="s">
        <v>30</v>
      </c>
    </row>
    <row r="81" spans="1:20" x14ac:dyDescent="0.25">
      <c r="A81" s="39" t="s">
        <v>41</v>
      </c>
      <c r="B81" s="18" t="s">
        <v>42</v>
      </c>
      <c r="C81" s="41" t="s">
        <v>17</v>
      </c>
      <c r="D81" s="41">
        <v>20113</v>
      </c>
      <c r="E81" s="42">
        <v>73</v>
      </c>
      <c r="F81" s="41">
        <v>22101</v>
      </c>
      <c r="G81" s="42">
        <v>3.2936E-2</v>
      </c>
      <c r="H81" s="41">
        <v>2.4759E-2</v>
      </c>
      <c r="I81" s="41">
        <v>4.3813999999999999E-2</v>
      </c>
      <c r="J81" s="41">
        <v>0.95150000000000001</v>
      </c>
      <c r="K81" s="41">
        <v>0.71530000000000005</v>
      </c>
      <c r="L81" s="41">
        <v>1.2658</v>
      </c>
      <c r="M81" s="41">
        <v>0.73295699999999997</v>
      </c>
      <c r="N81" s="42"/>
      <c r="O81" s="39">
        <v>92</v>
      </c>
      <c r="Q81" s="39" t="s">
        <v>30</v>
      </c>
      <c r="R81" s="39" t="s">
        <v>30</v>
      </c>
      <c r="S81" s="39" t="s">
        <v>30</v>
      </c>
      <c r="T81" s="39" t="s">
        <v>30</v>
      </c>
    </row>
    <row r="82" spans="1:20" x14ac:dyDescent="0.25">
      <c r="A82" s="39" t="s">
        <v>41</v>
      </c>
      <c r="B82" s="18" t="s">
        <v>42</v>
      </c>
      <c r="C82" s="41" t="s">
        <v>17</v>
      </c>
      <c r="D82" s="41">
        <v>20114</v>
      </c>
      <c r="E82" s="42">
        <v>22</v>
      </c>
      <c r="F82" s="41">
        <v>22208</v>
      </c>
      <c r="G82" s="42">
        <v>9.5969999999999996E-3</v>
      </c>
      <c r="H82" s="41">
        <v>6.0790000000000002E-3</v>
      </c>
      <c r="I82" s="41">
        <v>1.5152000000000001E-2</v>
      </c>
      <c r="J82" s="41">
        <v>0.55179999999999996</v>
      </c>
      <c r="K82" s="41">
        <v>0.34949999999999998</v>
      </c>
      <c r="L82" s="41">
        <v>0.87119999999999997</v>
      </c>
      <c r="M82" s="41">
        <v>1.0713E-2</v>
      </c>
      <c r="N82" s="42"/>
      <c r="O82" s="39">
        <v>92</v>
      </c>
      <c r="Q82" s="39" t="s">
        <v>30</v>
      </c>
      <c r="R82" s="39" t="s">
        <v>30</v>
      </c>
      <c r="S82" s="39" t="s">
        <v>30</v>
      </c>
      <c r="T82" s="39" t="s">
        <v>30</v>
      </c>
    </row>
    <row r="83" spans="1:20" x14ac:dyDescent="0.25">
      <c r="A83" s="39" t="s">
        <v>41</v>
      </c>
      <c r="B83" s="18" t="s">
        <v>42</v>
      </c>
      <c r="C83" s="41" t="s">
        <v>17</v>
      </c>
      <c r="D83" s="41">
        <v>20121</v>
      </c>
      <c r="E83" s="42">
        <v>35</v>
      </c>
      <c r="F83" s="41">
        <v>22099</v>
      </c>
      <c r="G83" s="42">
        <v>1.5893000000000001E-2</v>
      </c>
      <c r="H83" s="41">
        <v>1.0874E-2</v>
      </c>
      <c r="I83" s="41">
        <v>2.3229E-2</v>
      </c>
      <c r="J83" s="41">
        <v>0.91300000000000003</v>
      </c>
      <c r="K83" s="41">
        <v>0.62470000000000003</v>
      </c>
      <c r="L83" s="41">
        <v>1.3345</v>
      </c>
      <c r="M83" s="41">
        <v>0.63851800000000003</v>
      </c>
      <c r="N83" s="42"/>
      <c r="O83" s="39">
        <v>91</v>
      </c>
      <c r="Q83" s="39" t="s">
        <v>30</v>
      </c>
      <c r="R83" s="39" t="s">
        <v>30</v>
      </c>
      <c r="S83" s="39" t="s">
        <v>30</v>
      </c>
      <c r="T83" s="39" t="s">
        <v>30</v>
      </c>
    </row>
    <row r="84" spans="1:20" x14ac:dyDescent="0.25">
      <c r="A84" s="39" t="s">
        <v>41</v>
      </c>
      <c r="B84" s="18" t="s">
        <v>42</v>
      </c>
      <c r="C84" s="41" t="s">
        <v>17</v>
      </c>
      <c r="D84" s="41">
        <v>20122</v>
      </c>
      <c r="E84" s="42">
        <v>38</v>
      </c>
      <c r="F84" s="41">
        <v>22477</v>
      </c>
      <c r="G84" s="42">
        <v>1.6573000000000001E-2</v>
      </c>
      <c r="H84" s="41">
        <v>1.1452E-2</v>
      </c>
      <c r="I84" s="41">
        <v>2.3984999999999999E-2</v>
      </c>
      <c r="J84" s="41">
        <v>1.1434</v>
      </c>
      <c r="K84" s="41">
        <v>0.79010000000000002</v>
      </c>
      <c r="L84" s="41">
        <v>1.6548</v>
      </c>
      <c r="M84" s="41">
        <v>0.47726400000000002</v>
      </c>
      <c r="N84" s="42"/>
      <c r="O84" s="39">
        <v>91</v>
      </c>
      <c r="Q84" s="39" t="s">
        <v>30</v>
      </c>
      <c r="R84" s="39" t="s">
        <v>30</v>
      </c>
      <c r="S84" s="39" t="s">
        <v>30</v>
      </c>
      <c r="T84" s="39" t="s">
        <v>30</v>
      </c>
    </row>
    <row r="85" spans="1:20" x14ac:dyDescent="0.25">
      <c r="A85" s="39" t="s">
        <v>41</v>
      </c>
      <c r="B85" s="18" t="s">
        <v>42</v>
      </c>
      <c r="C85" s="41" t="s">
        <v>17</v>
      </c>
      <c r="D85" s="41">
        <v>20123</v>
      </c>
      <c r="E85" s="42">
        <v>39</v>
      </c>
      <c r="F85" s="41">
        <v>22328</v>
      </c>
      <c r="G85" s="42">
        <v>1.6892999999999998E-2</v>
      </c>
      <c r="H85" s="41">
        <v>1.1712999999999999E-2</v>
      </c>
      <c r="I85" s="41">
        <v>2.4364E-2</v>
      </c>
      <c r="J85" s="41">
        <v>1.2541</v>
      </c>
      <c r="K85" s="41">
        <v>0.86960000000000004</v>
      </c>
      <c r="L85" s="41">
        <v>1.8088</v>
      </c>
      <c r="M85" s="41">
        <v>0.225553</v>
      </c>
      <c r="N85" s="42"/>
      <c r="O85" s="39">
        <v>92</v>
      </c>
      <c r="Q85" s="39" t="s">
        <v>30</v>
      </c>
      <c r="R85" s="39" t="s">
        <v>30</v>
      </c>
      <c r="S85" s="39" t="s">
        <v>30</v>
      </c>
      <c r="T85" s="39" t="s">
        <v>30</v>
      </c>
    </row>
    <row r="86" spans="1:20" x14ac:dyDescent="0.25">
      <c r="A86" s="39" t="s">
        <v>41</v>
      </c>
      <c r="B86" s="18" t="s">
        <v>42</v>
      </c>
      <c r="C86" s="41" t="s">
        <v>17</v>
      </c>
      <c r="D86" s="41">
        <v>20124</v>
      </c>
      <c r="E86" s="42">
        <v>15</v>
      </c>
      <c r="F86" s="41">
        <v>22429</v>
      </c>
      <c r="G86" s="42">
        <v>6.4689999999999999E-3</v>
      </c>
      <c r="H86" s="41">
        <v>3.7260000000000001E-3</v>
      </c>
      <c r="I86" s="41">
        <v>1.1232000000000001E-2</v>
      </c>
      <c r="J86" s="41">
        <v>1.0185</v>
      </c>
      <c r="K86" s="41">
        <v>0.58660000000000001</v>
      </c>
      <c r="L86" s="41">
        <v>1.7685</v>
      </c>
      <c r="M86" s="41">
        <v>0.94795399999999996</v>
      </c>
      <c r="N86" s="42"/>
      <c r="O86" s="39">
        <v>92</v>
      </c>
      <c r="Q86" s="39" t="s">
        <v>30</v>
      </c>
      <c r="R86" s="39" t="s">
        <v>30</v>
      </c>
      <c r="S86" s="39" t="s">
        <v>30</v>
      </c>
      <c r="T86" s="39" t="s">
        <v>30</v>
      </c>
    </row>
    <row r="87" spans="1:20" x14ac:dyDescent="0.25">
      <c r="A87" s="39" t="s">
        <v>41</v>
      </c>
      <c r="B87" s="18" t="s">
        <v>42</v>
      </c>
      <c r="C87" s="41" t="s">
        <v>17</v>
      </c>
      <c r="D87" s="41">
        <v>20131</v>
      </c>
      <c r="E87" s="42">
        <v>17</v>
      </c>
      <c r="F87" s="41">
        <v>22375</v>
      </c>
      <c r="G87" s="42">
        <v>7.476E-3</v>
      </c>
      <c r="H87" s="41">
        <v>4.411E-3</v>
      </c>
      <c r="I87" s="41">
        <v>1.2671E-2</v>
      </c>
      <c r="J87" s="41">
        <v>1.3607</v>
      </c>
      <c r="K87" s="41">
        <v>0.80279999999999996</v>
      </c>
      <c r="L87" s="41">
        <v>2.3062999999999998</v>
      </c>
      <c r="M87" s="41">
        <v>0.25260300000000002</v>
      </c>
      <c r="N87" s="42"/>
      <c r="O87" s="39">
        <v>90</v>
      </c>
      <c r="Q87" s="39" t="s">
        <v>30</v>
      </c>
      <c r="R87" s="39" t="s">
        <v>30</v>
      </c>
      <c r="S87" s="39" t="s">
        <v>30</v>
      </c>
      <c r="T87" s="39" t="s">
        <v>30</v>
      </c>
    </row>
    <row r="88" spans="1:20" x14ac:dyDescent="0.25">
      <c r="A88" s="39" t="s">
        <v>41</v>
      </c>
      <c r="B88" s="18" t="s">
        <v>42</v>
      </c>
      <c r="C88" s="41" t="s">
        <v>17</v>
      </c>
      <c r="D88" s="41">
        <v>20132</v>
      </c>
      <c r="E88" s="42">
        <v>16</v>
      </c>
      <c r="F88" s="41">
        <v>22490</v>
      </c>
      <c r="G88" s="42">
        <v>6.9059999999999998E-3</v>
      </c>
      <c r="H88" s="41">
        <v>4.0330000000000001E-3</v>
      </c>
      <c r="I88" s="41">
        <v>1.1826E-2</v>
      </c>
      <c r="J88" s="41">
        <v>1.1548</v>
      </c>
      <c r="K88" s="41">
        <v>0.67430000000000001</v>
      </c>
      <c r="L88" s="41">
        <v>1.9776</v>
      </c>
      <c r="M88" s="41">
        <v>0.60001599999999999</v>
      </c>
      <c r="N88" s="42"/>
      <c r="O88" s="39">
        <v>91</v>
      </c>
      <c r="Q88" s="39" t="s">
        <v>30</v>
      </c>
      <c r="R88" s="39" t="s">
        <v>30</v>
      </c>
      <c r="S88" s="39" t="s">
        <v>30</v>
      </c>
      <c r="T88" s="39" t="s">
        <v>30</v>
      </c>
    </row>
    <row r="89" spans="1:20" x14ac:dyDescent="0.25">
      <c r="A89" s="39" t="s">
        <v>41</v>
      </c>
      <c r="B89" s="18" t="s">
        <v>42</v>
      </c>
      <c r="C89" s="41" t="s">
        <v>17</v>
      </c>
      <c r="D89" s="41">
        <v>20133</v>
      </c>
      <c r="E89" s="42">
        <v>21</v>
      </c>
      <c r="F89" s="41">
        <v>22344</v>
      </c>
      <c r="G89" s="42">
        <v>9.0889999999999999E-3</v>
      </c>
      <c r="H89" s="41">
        <v>5.6620000000000004E-3</v>
      </c>
      <c r="I89" s="41">
        <v>1.4591E-2</v>
      </c>
      <c r="J89" s="41">
        <v>1.0424</v>
      </c>
      <c r="K89" s="41">
        <v>0.64939999999999998</v>
      </c>
      <c r="L89" s="41">
        <v>1.6735</v>
      </c>
      <c r="M89" s="41">
        <v>0.86335700000000004</v>
      </c>
      <c r="N89" s="42"/>
      <c r="O89" s="39">
        <v>92</v>
      </c>
      <c r="Q89" s="39" t="s">
        <v>30</v>
      </c>
      <c r="R89" s="39" t="s">
        <v>30</v>
      </c>
      <c r="S89" s="39" t="s">
        <v>30</v>
      </c>
      <c r="T89" s="39" t="s">
        <v>30</v>
      </c>
    </row>
    <row r="90" spans="1:20" x14ac:dyDescent="0.25">
      <c r="A90" s="39" t="s">
        <v>41</v>
      </c>
      <c r="B90" s="18" t="s">
        <v>42</v>
      </c>
      <c r="C90" s="41" t="s">
        <v>17</v>
      </c>
      <c r="D90" s="41">
        <v>20134</v>
      </c>
      <c r="E90" s="42">
        <v>11</v>
      </c>
      <c r="F90" s="41">
        <v>22412</v>
      </c>
      <c r="G90" s="42">
        <v>4.7790000000000003E-3</v>
      </c>
      <c r="H90" s="41">
        <v>2.5439999999999998E-3</v>
      </c>
      <c r="I90" s="41">
        <v>8.9759999999999996E-3</v>
      </c>
      <c r="J90" s="41">
        <v>0.76290000000000002</v>
      </c>
      <c r="K90" s="41">
        <v>0.40620000000000001</v>
      </c>
      <c r="L90" s="41">
        <v>1.4329000000000001</v>
      </c>
      <c r="M90" s="41">
        <v>0.40009800000000001</v>
      </c>
      <c r="N90" s="42"/>
      <c r="O90" s="39">
        <v>92</v>
      </c>
      <c r="Q90" s="39" t="s">
        <v>30</v>
      </c>
      <c r="R90" s="39" t="s">
        <v>30</v>
      </c>
      <c r="S90" s="39" t="s">
        <v>30</v>
      </c>
      <c r="T90" s="39" t="s">
        <v>30</v>
      </c>
    </row>
    <row r="91" spans="1:20" x14ac:dyDescent="0.25">
      <c r="A91" s="39" t="s">
        <v>41</v>
      </c>
      <c r="B91" s="18" t="s">
        <v>42</v>
      </c>
      <c r="C91" s="41" t="s">
        <v>17</v>
      </c>
      <c r="D91" s="41">
        <v>20141</v>
      </c>
      <c r="E91" s="42">
        <v>7</v>
      </c>
      <c r="F91" s="41">
        <v>22383</v>
      </c>
      <c r="G91" s="42">
        <v>3.1310000000000001E-3</v>
      </c>
      <c r="H91" s="41">
        <v>1.438E-3</v>
      </c>
      <c r="I91" s="41">
        <v>6.816E-3</v>
      </c>
      <c r="J91" s="41">
        <v>0.65890000000000004</v>
      </c>
      <c r="K91" s="41">
        <v>0.30270000000000002</v>
      </c>
      <c r="L91" s="41">
        <v>1.4342999999999999</v>
      </c>
      <c r="M91" s="41">
        <v>0.29313099999999997</v>
      </c>
      <c r="N91" s="42"/>
      <c r="O91" s="39">
        <v>90</v>
      </c>
      <c r="Q91" s="39" t="s">
        <v>30</v>
      </c>
      <c r="R91" s="39" t="s">
        <v>30</v>
      </c>
      <c r="S91" s="39" t="s">
        <v>30</v>
      </c>
      <c r="T91" s="39" t="s">
        <v>30</v>
      </c>
    </row>
    <row r="92" spans="1:20" x14ac:dyDescent="0.25">
      <c r="A92" s="39" t="s">
        <v>41</v>
      </c>
      <c r="B92" s="18" t="s">
        <v>42</v>
      </c>
      <c r="C92" s="41" t="s">
        <v>17</v>
      </c>
      <c r="D92" s="41">
        <v>20142</v>
      </c>
      <c r="E92" s="42">
        <v>19</v>
      </c>
      <c r="F92" s="41">
        <v>22398</v>
      </c>
      <c r="G92" s="42">
        <v>8.404E-3</v>
      </c>
      <c r="H92" s="41">
        <v>5.0809999999999996E-3</v>
      </c>
      <c r="I92" s="41">
        <v>1.3899999999999999E-2</v>
      </c>
      <c r="J92" s="41">
        <v>1.4666999999999999</v>
      </c>
      <c r="K92" s="41">
        <v>0.88680000000000003</v>
      </c>
      <c r="L92" s="41">
        <v>2.4258000000000002</v>
      </c>
      <c r="M92" s="41">
        <v>0.13569300000000001</v>
      </c>
      <c r="N92" s="42"/>
      <c r="O92" s="39">
        <v>91</v>
      </c>
      <c r="Q92" s="39" t="s">
        <v>30</v>
      </c>
      <c r="R92" s="39" t="s">
        <v>30</v>
      </c>
      <c r="S92" s="39" t="s">
        <v>30</v>
      </c>
      <c r="T92" s="39" t="s">
        <v>30</v>
      </c>
    </row>
    <row r="93" spans="1:20" x14ac:dyDescent="0.25">
      <c r="A93" s="39" t="s">
        <v>41</v>
      </c>
      <c r="B93" s="18" t="s">
        <v>42</v>
      </c>
      <c r="C93" s="41" t="s">
        <v>17</v>
      </c>
      <c r="D93" s="41">
        <v>20143</v>
      </c>
      <c r="E93" s="42">
        <v>25</v>
      </c>
      <c r="F93" s="41">
        <v>22274</v>
      </c>
      <c r="G93" s="42">
        <v>1.1022000000000001E-2</v>
      </c>
      <c r="H93" s="41">
        <v>7.0780000000000001E-3</v>
      </c>
      <c r="I93" s="41">
        <v>1.7163999999999999E-2</v>
      </c>
      <c r="J93" s="41">
        <v>1.2878000000000001</v>
      </c>
      <c r="K93" s="41">
        <v>0.82699999999999996</v>
      </c>
      <c r="L93" s="41">
        <v>2.0053999999999998</v>
      </c>
      <c r="M93" s="41">
        <v>0.26296399999999998</v>
      </c>
      <c r="N93" s="42"/>
      <c r="O93" s="39">
        <v>92</v>
      </c>
      <c r="Q93" s="39" t="s">
        <v>30</v>
      </c>
      <c r="R93" s="39" t="s">
        <v>30</v>
      </c>
      <c r="S93" s="39" t="s">
        <v>30</v>
      </c>
      <c r="T93" s="39" t="s">
        <v>30</v>
      </c>
    </row>
    <row r="94" spans="1:20" x14ac:dyDescent="0.25">
      <c r="A94" s="39" t="s">
        <v>41</v>
      </c>
      <c r="B94" s="18" t="s">
        <v>42</v>
      </c>
      <c r="C94" s="41" t="s">
        <v>17</v>
      </c>
      <c r="D94" s="41">
        <v>20144</v>
      </c>
      <c r="E94" s="42">
        <v>19</v>
      </c>
      <c r="F94" s="41">
        <v>22435</v>
      </c>
      <c r="G94" s="42">
        <v>8.2159999999999993E-3</v>
      </c>
      <c r="H94" s="41">
        <v>4.9820000000000003E-3</v>
      </c>
      <c r="I94" s="41">
        <v>1.3551000000000001E-2</v>
      </c>
      <c r="J94" s="41">
        <v>1.2967</v>
      </c>
      <c r="K94" s="41">
        <v>0.78620000000000001</v>
      </c>
      <c r="L94" s="41">
        <v>2.1385999999999998</v>
      </c>
      <c r="M94" s="41">
        <v>0.30878100000000003</v>
      </c>
      <c r="N94" s="42"/>
      <c r="O94" s="39">
        <v>92</v>
      </c>
      <c r="Q94" s="39" t="s">
        <v>30</v>
      </c>
      <c r="R94" s="39" t="s">
        <v>30</v>
      </c>
      <c r="S94" s="39" t="s">
        <v>30</v>
      </c>
      <c r="T94" s="39" t="s">
        <v>30</v>
      </c>
    </row>
    <row r="95" spans="1:20" x14ac:dyDescent="0.25">
      <c r="A95" s="39" t="s">
        <v>41</v>
      </c>
      <c r="B95" s="18" t="s">
        <v>42</v>
      </c>
      <c r="C95" s="41" t="s">
        <v>17</v>
      </c>
      <c r="D95" s="41">
        <v>20151</v>
      </c>
      <c r="E95" s="42">
        <v>18</v>
      </c>
      <c r="F95" s="41">
        <v>22353</v>
      </c>
      <c r="G95" s="42">
        <v>8.09E-3</v>
      </c>
      <c r="H95" s="41">
        <v>4.8580000000000003E-3</v>
      </c>
      <c r="I95" s="41">
        <v>1.3473000000000001E-2</v>
      </c>
      <c r="J95" s="41">
        <v>1.1006</v>
      </c>
      <c r="K95" s="41">
        <v>0.66090000000000004</v>
      </c>
      <c r="L95" s="41">
        <v>1.8328</v>
      </c>
      <c r="M95" s="41">
        <v>0.71268900000000002</v>
      </c>
      <c r="N95" s="42"/>
      <c r="O95" s="39">
        <v>90</v>
      </c>
      <c r="Q95" s="39" t="s">
        <v>30</v>
      </c>
      <c r="R95" s="39" t="s">
        <v>30</v>
      </c>
      <c r="S95" s="39" t="s">
        <v>30</v>
      </c>
      <c r="T95" s="39" t="s">
        <v>30</v>
      </c>
    </row>
    <row r="96" spans="1:20" x14ac:dyDescent="0.25">
      <c r="A96" s="39" t="s">
        <v>41</v>
      </c>
      <c r="B96" s="18" t="s">
        <v>42</v>
      </c>
      <c r="C96" s="41" t="s">
        <v>17</v>
      </c>
      <c r="D96" s="41">
        <v>20152</v>
      </c>
      <c r="E96" s="42">
        <v>18</v>
      </c>
      <c r="F96" s="41">
        <v>22390</v>
      </c>
      <c r="G96" s="42">
        <v>8.0569999999999999E-3</v>
      </c>
      <c r="H96" s="41">
        <v>4.8370000000000002E-3</v>
      </c>
      <c r="I96" s="41">
        <v>1.3422E-2</v>
      </c>
      <c r="J96" s="41">
        <v>1.147</v>
      </c>
      <c r="K96" s="41">
        <v>0.6885</v>
      </c>
      <c r="L96" s="41">
        <v>1.9106000000000001</v>
      </c>
      <c r="M96" s="41">
        <v>0.59847600000000001</v>
      </c>
      <c r="N96" s="42"/>
      <c r="O96" s="39">
        <v>91</v>
      </c>
      <c r="Q96" s="39" t="s">
        <v>30</v>
      </c>
      <c r="R96" s="39" t="s">
        <v>30</v>
      </c>
      <c r="S96" s="39" t="s">
        <v>30</v>
      </c>
      <c r="T96" s="39" t="s">
        <v>30</v>
      </c>
    </row>
    <row r="97" spans="1:21" x14ac:dyDescent="0.25">
      <c r="A97" s="39" t="s">
        <v>41</v>
      </c>
      <c r="B97" s="18" t="s">
        <v>42</v>
      </c>
      <c r="C97" s="41" t="s">
        <v>17</v>
      </c>
      <c r="D97" s="41">
        <v>20153</v>
      </c>
      <c r="E97" s="42">
        <v>37</v>
      </c>
      <c r="F97" s="41">
        <v>22345</v>
      </c>
      <c r="G97" s="42">
        <v>1.6736999999999998E-2</v>
      </c>
      <c r="H97" s="41">
        <v>1.154E-2</v>
      </c>
      <c r="I97" s="41">
        <v>2.4274E-2</v>
      </c>
      <c r="J97" s="41">
        <v>0.97829999999999995</v>
      </c>
      <c r="K97" s="41">
        <v>0.67449999999999999</v>
      </c>
      <c r="L97" s="41">
        <v>1.4188000000000001</v>
      </c>
      <c r="M97" s="41">
        <v>0.90789600000000004</v>
      </c>
      <c r="N97" s="42"/>
      <c r="O97" s="39">
        <v>92</v>
      </c>
      <c r="Q97" s="39" t="s">
        <v>30</v>
      </c>
      <c r="R97" s="39" t="s">
        <v>30</v>
      </c>
      <c r="S97" s="39" t="s">
        <v>30</v>
      </c>
      <c r="T97" s="39" t="s">
        <v>30</v>
      </c>
    </row>
    <row r="98" spans="1:21" x14ac:dyDescent="0.25">
      <c r="A98" s="39" t="s">
        <v>41</v>
      </c>
      <c r="B98" s="18" t="s">
        <v>42</v>
      </c>
      <c r="C98" s="41" t="s">
        <v>17</v>
      </c>
      <c r="D98" s="41">
        <v>20154</v>
      </c>
      <c r="E98" s="42">
        <v>12</v>
      </c>
      <c r="F98" s="41">
        <v>22519</v>
      </c>
      <c r="G98" s="42">
        <v>5.3039999999999997E-3</v>
      </c>
      <c r="H98" s="41">
        <v>2.9150000000000001E-3</v>
      </c>
      <c r="I98" s="41">
        <v>9.6500000000000006E-3</v>
      </c>
      <c r="J98" s="41">
        <v>0.43099999999999999</v>
      </c>
      <c r="K98" s="41">
        <v>0.2369</v>
      </c>
      <c r="L98" s="41">
        <v>0.78420000000000001</v>
      </c>
      <c r="M98" s="41">
        <v>5.8500000000000002E-3</v>
      </c>
      <c r="N98" s="42">
        <v>1</v>
      </c>
      <c r="O98" s="39">
        <v>92</v>
      </c>
      <c r="Q98" s="39" t="s">
        <v>30</v>
      </c>
      <c r="R98" s="39" t="s">
        <v>30</v>
      </c>
      <c r="S98" s="39" t="s">
        <v>30</v>
      </c>
      <c r="T98" s="39" t="s">
        <v>30</v>
      </c>
    </row>
    <row r="99" spans="1:21" x14ac:dyDescent="0.25">
      <c r="A99" s="39" t="s">
        <v>41</v>
      </c>
      <c r="B99" s="18" t="s">
        <v>42</v>
      </c>
      <c r="C99" s="41" t="s">
        <v>17</v>
      </c>
      <c r="D99" s="41">
        <v>20161</v>
      </c>
      <c r="E99" s="42">
        <v>20</v>
      </c>
      <c r="F99" s="41">
        <v>22516</v>
      </c>
      <c r="G99" s="42">
        <v>8.9789999999999991E-3</v>
      </c>
      <c r="H99" s="41">
        <v>5.4860000000000004E-3</v>
      </c>
      <c r="I99" s="41">
        <v>1.4696000000000001E-2</v>
      </c>
      <c r="J99" s="41">
        <v>1.5069999999999999</v>
      </c>
      <c r="K99" s="41">
        <v>0.92079999999999995</v>
      </c>
      <c r="L99" s="41">
        <v>2.4664000000000001</v>
      </c>
      <c r="M99" s="41">
        <v>0.10277500000000001</v>
      </c>
      <c r="N99" s="42"/>
      <c r="O99" s="39">
        <v>91</v>
      </c>
      <c r="Q99" s="39">
        <v>0.32400000000000001</v>
      </c>
      <c r="R99" s="39">
        <v>0.1905</v>
      </c>
      <c r="S99" s="39">
        <v>0.55089999999999995</v>
      </c>
      <c r="T99" s="39">
        <v>3.1999999999999999E-5</v>
      </c>
      <c r="U99" s="43" t="s">
        <v>54</v>
      </c>
    </row>
    <row r="100" spans="1:21" x14ac:dyDescent="0.25">
      <c r="A100" s="39" t="s">
        <v>41</v>
      </c>
      <c r="B100" s="18" t="s">
        <v>42</v>
      </c>
      <c r="C100" s="41" t="s">
        <v>17</v>
      </c>
      <c r="D100" s="41">
        <v>20162</v>
      </c>
      <c r="E100" s="42">
        <v>10</v>
      </c>
      <c r="F100" s="41">
        <v>22569</v>
      </c>
      <c r="G100" s="42">
        <v>4.4549999999999998E-3</v>
      </c>
      <c r="H100" s="41">
        <v>2.31E-3</v>
      </c>
      <c r="I100" s="41">
        <v>8.5950000000000002E-3</v>
      </c>
      <c r="J100" s="41">
        <v>0.68289999999999995</v>
      </c>
      <c r="K100" s="41">
        <v>0.35399999999999998</v>
      </c>
      <c r="L100" s="41">
        <v>1.3173999999999999</v>
      </c>
      <c r="M100" s="41">
        <v>0.25523099999999999</v>
      </c>
      <c r="N100" s="42"/>
      <c r="O100" s="39">
        <v>91</v>
      </c>
      <c r="Q100" s="39">
        <v>0.1744</v>
      </c>
      <c r="R100" s="39">
        <v>8.7440000000000004E-2</v>
      </c>
      <c r="S100" s="39">
        <v>0.34799999999999998</v>
      </c>
      <c r="T100" s="39">
        <v>9.9999999999999995E-7</v>
      </c>
      <c r="U100" s="43" t="s">
        <v>54</v>
      </c>
    </row>
    <row r="101" spans="1:21" x14ac:dyDescent="0.25">
      <c r="A101" s="39" t="s">
        <v>41</v>
      </c>
      <c r="B101" s="18" t="s">
        <v>42</v>
      </c>
      <c r="C101" s="41" t="s">
        <v>17</v>
      </c>
      <c r="D101" s="41">
        <v>20163</v>
      </c>
      <c r="E101" s="42">
        <v>14</v>
      </c>
      <c r="F101" s="41">
        <v>22395</v>
      </c>
      <c r="G101" s="42">
        <v>6.1799999999999997E-3</v>
      </c>
      <c r="H101" s="41">
        <v>3.522E-3</v>
      </c>
      <c r="I101" s="41">
        <v>1.0846E-2</v>
      </c>
      <c r="J101" s="41">
        <v>0.68869999999999998</v>
      </c>
      <c r="K101" s="41">
        <v>0.39240000000000003</v>
      </c>
      <c r="L101" s="41">
        <v>1.2087000000000001</v>
      </c>
      <c r="M101" s="41">
        <v>0.19378400000000001</v>
      </c>
      <c r="N101" s="42"/>
      <c r="O101" s="39">
        <v>92</v>
      </c>
      <c r="Q101" s="39">
        <v>0.18759999999999999</v>
      </c>
      <c r="R101" s="39">
        <v>0.1036</v>
      </c>
      <c r="S101" s="39">
        <v>0.33979999999999999</v>
      </c>
      <c r="T101" s="39">
        <v>0</v>
      </c>
      <c r="U101" s="43" t="s">
        <v>54</v>
      </c>
    </row>
    <row r="102" spans="1:21" x14ac:dyDescent="0.25">
      <c r="A102" s="39" t="s">
        <v>41</v>
      </c>
      <c r="B102" s="18" t="s">
        <v>42</v>
      </c>
      <c r="C102" s="41" t="s">
        <v>17</v>
      </c>
      <c r="D102" s="41">
        <v>20164</v>
      </c>
      <c r="E102" s="42">
        <v>10</v>
      </c>
      <c r="F102" s="41">
        <v>22506</v>
      </c>
      <c r="G102" s="42">
        <v>4.3670000000000002E-3</v>
      </c>
      <c r="H102" s="41">
        <v>2.2529999999999998E-3</v>
      </c>
      <c r="I102" s="41">
        <v>8.4639999999999993E-3</v>
      </c>
      <c r="J102" s="41">
        <v>0.83940000000000003</v>
      </c>
      <c r="K102" s="41">
        <v>0.43309999999999998</v>
      </c>
      <c r="L102" s="41">
        <v>1.6268</v>
      </c>
      <c r="M102" s="41">
        <v>0.60399999999999998</v>
      </c>
      <c r="N102" s="42"/>
      <c r="O102" s="39">
        <v>92</v>
      </c>
      <c r="Q102" s="39">
        <v>0.4551</v>
      </c>
      <c r="R102" s="39">
        <v>0.21190000000000001</v>
      </c>
      <c r="S102" s="39">
        <v>0.97750000000000004</v>
      </c>
      <c r="T102" s="39">
        <v>4.3555000000000003E-2</v>
      </c>
      <c r="U102" s="43" t="s">
        <v>54</v>
      </c>
    </row>
    <row r="103" spans="1:21" x14ac:dyDescent="0.25">
      <c r="A103" s="39" t="s">
        <v>41</v>
      </c>
      <c r="B103" s="18" t="s">
        <v>42</v>
      </c>
      <c r="C103" s="41" t="s">
        <v>18</v>
      </c>
      <c r="D103" s="41">
        <v>20111</v>
      </c>
      <c r="E103" s="42">
        <v>90</v>
      </c>
      <c r="F103" s="41">
        <v>22330</v>
      </c>
      <c r="G103" s="42">
        <v>4.3139999999999998E-2</v>
      </c>
      <c r="H103" s="41">
        <v>3.2966000000000002E-2</v>
      </c>
      <c r="I103" s="41">
        <v>5.6454999999999998E-2</v>
      </c>
      <c r="J103" s="41">
        <v>1.6011</v>
      </c>
      <c r="K103" s="41">
        <v>1.2235</v>
      </c>
      <c r="L103" s="41">
        <v>2.0952999999999999</v>
      </c>
      <c r="M103" s="41">
        <v>6.0400000000000004E-4</v>
      </c>
      <c r="N103" s="42">
        <v>1</v>
      </c>
      <c r="O103" s="39">
        <v>90</v>
      </c>
      <c r="Q103" s="39" t="s">
        <v>30</v>
      </c>
      <c r="R103" s="39" t="s">
        <v>30</v>
      </c>
      <c r="S103" s="39" t="s">
        <v>30</v>
      </c>
      <c r="T103" s="39" t="s">
        <v>30</v>
      </c>
    </row>
    <row r="104" spans="1:21" x14ac:dyDescent="0.25">
      <c r="A104" s="39" t="s">
        <v>41</v>
      </c>
      <c r="B104" s="18" t="s">
        <v>42</v>
      </c>
      <c r="C104" s="41" t="s">
        <v>18</v>
      </c>
      <c r="D104" s="41">
        <v>20112</v>
      </c>
      <c r="E104" s="42">
        <v>64</v>
      </c>
      <c r="F104" s="41">
        <v>22428</v>
      </c>
      <c r="G104" s="42">
        <v>3.0367999999999999E-2</v>
      </c>
      <c r="H104" s="41">
        <v>2.2512000000000001E-2</v>
      </c>
      <c r="I104" s="41">
        <v>4.0965000000000001E-2</v>
      </c>
      <c r="J104" s="41">
        <v>1.1795</v>
      </c>
      <c r="K104" s="41">
        <v>0.87439999999999996</v>
      </c>
      <c r="L104" s="41">
        <v>1.5911</v>
      </c>
      <c r="M104" s="41">
        <v>0.27967500000000001</v>
      </c>
      <c r="N104" s="42"/>
      <c r="O104" s="39">
        <v>91</v>
      </c>
      <c r="Q104" s="39" t="s">
        <v>30</v>
      </c>
      <c r="R104" s="39" t="s">
        <v>30</v>
      </c>
      <c r="S104" s="39" t="s">
        <v>30</v>
      </c>
      <c r="T104" s="39" t="s">
        <v>30</v>
      </c>
    </row>
    <row r="105" spans="1:21" x14ac:dyDescent="0.25">
      <c r="A105" s="39" t="s">
        <v>41</v>
      </c>
      <c r="B105" s="18" t="s">
        <v>42</v>
      </c>
      <c r="C105" s="41" t="s">
        <v>18</v>
      </c>
      <c r="D105" s="41">
        <v>20113</v>
      </c>
      <c r="E105" s="42">
        <v>137</v>
      </c>
      <c r="F105" s="41">
        <v>22357</v>
      </c>
      <c r="G105" s="42">
        <v>6.6142000000000006E-2</v>
      </c>
      <c r="H105" s="41">
        <v>5.2253000000000001E-2</v>
      </c>
      <c r="I105" s="41">
        <v>8.3724000000000007E-2</v>
      </c>
      <c r="J105" s="41">
        <v>1.9109</v>
      </c>
      <c r="K105" s="41">
        <v>1.5096000000000001</v>
      </c>
      <c r="L105" s="41">
        <v>2.4188000000000001</v>
      </c>
      <c r="M105" s="41">
        <v>0</v>
      </c>
      <c r="N105" s="42">
        <v>1</v>
      </c>
      <c r="O105" s="39">
        <v>92</v>
      </c>
      <c r="Q105" s="39" t="s">
        <v>30</v>
      </c>
      <c r="R105" s="39" t="s">
        <v>30</v>
      </c>
      <c r="S105" s="39" t="s">
        <v>30</v>
      </c>
      <c r="T105" s="39" t="s">
        <v>30</v>
      </c>
    </row>
    <row r="106" spans="1:21" x14ac:dyDescent="0.25">
      <c r="A106" s="39" t="s">
        <v>41</v>
      </c>
      <c r="B106" s="18" t="s">
        <v>42</v>
      </c>
      <c r="C106" s="41" t="s">
        <v>18</v>
      </c>
      <c r="D106" s="41">
        <v>20114</v>
      </c>
      <c r="E106" s="42">
        <v>55</v>
      </c>
      <c r="F106" s="41">
        <v>22429</v>
      </c>
      <c r="G106" s="42">
        <v>2.5274999999999999E-2</v>
      </c>
      <c r="H106" s="41">
        <v>1.8356000000000001E-2</v>
      </c>
      <c r="I106" s="41">
        <v>3.4804000000000002E-2</v>
      </c>
      <c r="J106" s="41">
        <v>1.4532</v>
      </c>
      <c r="K106" s="41">
        <v>1.0552999999999999</v>
      </c>
      <c r="L106" s="41">
        <v>2.0009999999999999</v>
      </c>
      <c r="M106" s="41">
        <v>2.2020999999999999E-2</v>
      </c>
      <c r="N106" s="42"/>
      <c r="O106" s="39">
        <v>92</v>
      </c>
      <c r="Q106" s="39" t="s">
        <v>30</v>
      </c>
      <c r="R106" s="39" t="s">
        <v>30</v>
      </c>
      <c r="S106" s="39" t="s">
        <v>30</v>
      </c>
      <c r="T106" s="39" t="s">
        <v>30</v>
      </c>
    </row>
    <row r="107" spans="1:21" x14ac:dyDescent="0.25">
      <c r="A107" s="39" t="s">
        <v>41</v>
      </c>
      <c r="B107" s="18" t="s">
        <v>42</v>
      </c>
      <c r="C107" s="41" t="s">
        <v>18</v>
      </c>
      <c r="D107" s="41">
        <v>20121</v>
      </c>
      <c r="E107" s="42">
        <v>51</v>
      </c>
      <c r="F107" s="41">
        <v>22456</v>
      </c>
      <c r="G107" s="42">
        <v>2.4173E-2</v>
      </c>
      <c r="H107" s="41">
        <v>1.7395999999999998E-2</v>
      </c>
      <c r="I107" s="41">
        <v>3.3590000000000002E-2</v>
      </c>
      <c r="J107" s="41">
        <v>1.3888</v>
      </c>
      <c r="K107" s="41">
        <v>0.99939999999999996</v>
      </c>
      <c r="L107" s="41">
        <v>1.9298</v>
      </c>
      <c r="M107" s="41">
        <v>5.0396000000000003E-2</v>
      </c>
      <c r="N107" s="42"/>
      <c r="O107" s="39">
        <v>91</v>
      </c>
      <c r="Q107" s="39" t="s">
        <v>30</v>
      </c>
      <c r="R107" s="39" t="s">
        <v>30</v>
      </c>
      <c r="S107" s="39" t="s">
        <v>30</v>
      </c>
      <c r="T107" s="39" t="s">
        <v>30</v>
      </c>
    </row>
    <row r="108" spans="1:21" x14ac:dyDescent="0.25">
      <c r="A108" s="39" t="s">
        <v>41</v>
      </c>
      <c r="B108" s="18" t="s">
        <v>42</v>
      </c>
      <c r="C108" s="41" t="s">
        <v>18</v>
      </c>
      <c r="D108" s="41">
        <v>20122</v>
      </c>
      <c r="E108" s="42">
        <v>30</v>
      </c>
      <c r="F108" s="41">
        <v>22486</v>
      </c>
      <c r="G108" s="42">
        <v>1.3849999999999999E-2</v>
      </c>
      <c r="H108" s="41">
        <v>9.2549999999999993E-3</v>
      </c>
      <c r="I108" s="41">
        <v>2.0726000000000001E-2</v>
      </c>
      <c r="J108" s="41">
        <v>0.95550000000000002</v>
      </c>
      <c r="K108" s="41">
        <v>0.63849999999999996</v>
      </c>
      <c r="L108" s="41">
        <v>1.4298999999999999</v>
      </c>
      <c r="M108" s="41">
        <v>0.82488600000000001</v>
      </c>
      <c r="N108" s="42"/>
      <c r="O108" s="39">
        <v>91</v>
      </c>
      <c r="Q108" s="39" t="s">
        <v>30</v>
      </c>
      <c r="R108" s="39" t="s">
        <v>30</v>
      </c>
      <c r="S108" s="39" t="s">
        <v>30</v>
      </c>
      <c r="T108" s="39" t="s">
        <v>30</v>
      </c>
    </row>
    <row r="109" spans="1:21" x14ac:dyDescent="0.25">
      <c r="A109" s="39" t="s">
        <v>41</v>
      </c>
      <c r="B109" s="18" t="s">
        <v>42</v>
      </c>
      <c r="C109" s="41" t="s">
        <v>18</v>
      </c>
      <c r="D109" s="41">
        <v>20123</v>
      </c>
      <c r="E109" s="42">
        <v>36</v>
      </c>
      <c r="F109" s="41">
        <v>22512</v>
      </c>
      <c r="G109" s="42">
        <v>1.6199000000000002E-2</v>
      </c>
      <c r="H109" s="41">
        <v>1.1124E-2</v>
      </c>
      <c r="I109" s="41">
        <v>2.3588999999999999E-2</v>
      </c>
      <c r="J109" s="41">
        <v>1.2025999999999999</v>
      </c>
      <c r="K109" s="41">
        <v>0.82589999999999997</v>
      </c>
      <c r="L109" s="41">
        <v>1.7513000000000001</v>
      </c>
      <c r="M109" s="41">
        <v>0.33593499999999998</v>
      </c>
      <c r="N109" s="42"/>
      <c r="O109" s="39">
        <v>92</v>
      </c>
      <c r="Q109" s="39" t="s">
        <v>30</v>
      </c>
      <c r="R109" s="39" t="s">
        <v>30</v>
      </c>
      <c r="S109" s="39" t="s">
        <v>30</v>
      </c>
      <c r="T109" s="39" t="s">
        <v>30</v>
      </c>
    </row>
    <row r="110" spans="1:21" x14ac:dyDescent="0.25">
      <c r="A110" s="39" t="s">
        <v>41</v>
      </c>
      <c r="B110" s="18" t="s">
        <v>42</v>
      </c>
      <c r="C110" s="41" t="s">
        <v>18</v>
      </c>
      <c r="D110" s="41">
        <v>20124</v>
      </c>
      <c r="E110" s="42">
        <v>21</v>
      </c>
      <c r="F110" s="41">
        <v>22566</v>
      </c>
      <c r="G110" s="42">
        <v>9.3779999999999992E-3</v>
      </c>
      <c r="H110" s="41">
        <v>5.8050000000000003E-3</v>
      </c>
      <c r="I110" s="41">
        <v>1.5152000000000001E-2</v>
      </c>
      <c r="J110" s="41">
        <v>1.4766999999999999</v>
      </c>
      <c r="K110" s="41">
        <v>0.91400000000000003</v>
      </c>
      <c r="L110" s="41">
        <v>2.3856999999999999</v>
      </c>
      <c r="M110" s="41">
        <v>0.111246</v>
      </c>
      <c r="N110" s="42"/>
      <c r="O110" s="39">
        <v>92</v>
      </c>
      <c r="Q110" s="39" t="s">
        <v>30</v>
      </c>
      <c r="R110" s="39" t="s">
        <v>30</v>
      </c>
      <c r="S110" s="39" t="s">
        <v>30</v>
      </c>
      <c r="T110" s="39" t="s">
        <v>30</v>
      </c>
    </row>
    <row r="111" spans="1:21" x14ac:dyDescent="0.25">
      <c r="A111" s="39" t="s">
        <v>41</v>
      </c>
      <c r="B111" s="18" t="s">
        <v>42</v>
      </c>
      <c r="C111" s="41" t="s">
        <v>18</v>
      </c>
      <c r="D111" s="41">
        <v>20131</v>
      </c>
      <c r="E111" s="42">
        <v>19</v>
      </c>
      <c r="F111" s="41">
        <v>22634</v>
      </c>
      <c r="G111" s="42">
        <v>8.6859999999999993E-3</v>
      </c>
      <c r="H111" s="41">
        <v>5.2500000000000003E-3</v>
      </c>
      <c r="I111" s="41">
        <v>1.4371E-2</v>
      </c>
      <c r="J111" s="41">
        <v>1.5809</v>
      </c>
      <c r="K111" s="41">
        <v>0.95550000000000002</v>
      </c>
      <c r="L111" s="41">
        <v>2.6156999999999999</v>
      </c>
      <c r="M111" s="41">
        <v>7.4608999999999995E-2</v>
      </c>
      <c r="N111" s="42"/>
      <c r="O111" s="39">
        <v>90</v>
      </c>
      <c r="Q111" s="39" t="s">
        <v>30</v>
      </c>
      <c r="R111" s="39" t="s">
        <v>30</v>
      </c>
      <c r="S111" s="39" t="s">
        <v>30</v>
      </c>
      <c r="T111" s="39" t="s">
        <v>30</v>
      </c>
    </row>
    <row r="112" spans="1:21" x14ac:dyDescent="0.25">
      <c r="A112" s="39" t="s">
        <v>41</v>
      </c>
      <c r="B112" s="18" t="s">
        <v>42</v>
      </c>
      <c r="C112" s="41" t="s">
        <v>18</v>
      </c>
      <c r="D112" s="41">
        <v>20132</v>
      </c>
      <c r="E112" s="42">
        <v>20</v>
      </c>
      <c r="F112" s="41">
        <v>22684</v>
      </c>
      <c r="G112" s="42">
        <v>9.0200000000000002E-3</v>
      </c>
      <c r="H112" s="41">
        <v>5.5250000000000004E-3</v>
      </c>
      <c r="I112" s="41">
        <v>1.4726E-2</v>
      </c>
      <c r="J112" s="41">
        <v>1.5083</v>
      </c>
      <c r="K112" s="41">
        <v>0.92390000000000005</v>
      </c>
      <c r="L112" s="41">
        <v>2.4624999999999999</v>
      </c>
      <c r="M112" s="41">
        <v>0.100324</v>
      </c>
      <c r="N112" s="42"/>
      <c r="O112" s="39">
        <v>91</v>
      </c>
      <c r="Q112" s="39" t="s">
        <v>30</v>
      </c>
      <c r="R112" s="39" t="s">
        <v>30</v>
      </c>
      <c r="S112" s="39" t="s">
        <v>30</v>
      </c>
      <c r="T112" s="39" t="s">
        <v>30</v>
      </c>
    </row>
    <row r="113" spans="1:21" x14ac:dyDescent="0.25">
      <c r="A113" s="39" t="s">
        <v>41</v>
      </c>
      <c r="B113" s="18" t="s">
        <v>42</v>
      </c>
      <c r="C113" s="41" t="s">
        <v>18</v>
      </c>
      <c r="D113" s="41">
        <v>20133</v>
      </c>
      <c r="E113" s="42">
        <v>32</v>
      </c>
      <c r="F113" s="41">
        <v>22590</v>
      </c>
      <c r="G113" s="42">
        <v>1.4208999999999999E-2</v>
      </c>
      <c r="H113" s="41">
        <v>9.5250000000000005E-3</v>
      </c>
      <c r="I113" s="41">
        <v>2.1197000000000001E-2</v>
      </c>
      <c r="J113" s="41">
        <v>1.6296999999999999</v>
      </c>
      <c r="K113" s="41">
        <v>1.0924</v>
      </c>
      <c r="L113" s="41">
        <v>2.4310999999999998</v>
      </c>
      <c r="M113" s="41">
        <v>1.6701000000000001E-2</v>
      </c>
      <c r="N113" s="42"/>
      <c r="O113" s="39">
        <v>92</v>
      </c>
      <c r="Q113" s="39" t="s">
        <v>30</v>
      </c>
      <c r="R113" s="39" t="s">
        <v>30</v>
      </c>
      <c r="S113" s="39" t="s">
        <v>30</v>
      </c>
      <c r="T113" s="39" t="s">
        <v>30</v>
      </c>
    </row>
    <row r="114" spans="1:21" x14ac:dyDescent="0.25">
      <c r="A114" s="39" t="s">
        <v>41</v>
      </c>
      <c r="B114" s="18" t="s">
        <v>42</v>
      </c>
      <c r="C114" s="41" t="s">
        <v>18</v>
      </c>
      <c r="D114" s="41">
        <v>20134</v>
      </c>
      <c r="E114" s="42">
        <v>14</v>
      </c>
      <c r="F114" s="41">
        <v>22702</v>
      </c>
      <c r="G114" s="42">
        <v>6.2430000000000003E-3</v>
      </c>
      <c r="H114" s="41">
        <v>3.5409999999999999E-3</v>
      </c>
      <c r="I114" s="41">
        <v>1.1004999999999999E-2</v>
      </c>
      <c r="J114" s="41">
        <v>0.99660000000000004</v>
      </c>
      <c r="K114" s="41">
        <v>0.56530000000000002</v>
      </c>
      <c r="L114" s="41">
        <v>1.7569999999999999</v>
      </c>
      <c r="M114" s="41">
        <v>0.99070199999999997</v>
      </c>
      <c r="N114" s="42"/>
      <c r="O114" s="39">
        <v>92</v>
      </c>
      <c r="Q114" s="39" t="s">
        <v>30</v>
      </c>
      <c r="R114" s="39" t="s">
        <v>30</v>
      </c>
      <c r="S114" s="39" t="s">
        <v>30</v>
      </c>
      <c r="T114" s="39" t="s">
        <v>30</v>
      </c>
    </row>
    <row r="115" spans="1:21" x14ac:dyDescent="0.25">
      <c r="A115" s="39" t="s">
        <v>41</v>
      </c>
      <c r="B115" s="18" t="s">
        <v>42</v>
      </c>
      <c r="C115" s="41" t="s">
        <v>18</v>
      </c>
      <c r="D115" s="41">
        <v>20141</v>
      </c>
      <c r="E115" s="42">
        <v>10</v>
      </c>
      <c r="F115" s="41">
        <v>22723</v>
      </c>
      <c r="G115" s="42">
        <v>4.5739999999999999E-3</v>
      </c>
      <c r="H115" s="41">
        <v>2.3570000000000002E-3</v>
      </c>
      <c r="I115" s="41">
        <v>8.8749999999999992E-3</v>
      </c>
      <c r="J115" s="41">
        <v>0.96240000000000003</v>
      </c>
      <c r="K115" s="41">
        <v>0.496</v>
      </c>
      <c r="L115" s="41">
        <v>1.8674999999999999</v>
      </c>
      <c r="M115" s="41">
        <v>0.90989600000000004</v>
      </c>
      <c r="N115" s="42"/>
      <c r="O115" s="39">
        <v>90</v>
      </c>
      <c r="Q115" s="39" t="s">
        <v>30</v>
      </c>
      <c r="R115" s="39" t="s">
        <v>30</v>
      </c>
      <c r="S115" s="39" t="s">
        <v>30</v>
      </c>
      <c r="T115" s="39" t="s">
        <v>30</v>
      </c>
    </row>
    <row r="116" spans="1:21" x14ac:dyDescent="0.25">
      <c r="A116" s="39" t="s">
        <v>41</v>
      </c>
      <c r="B116" s="18" t="s">
        <v>42</v>
      </c>
      <c r="C116" s="41" t="s">
        <v>18</v>
      </c>
      <c r="D116" s="41">
        <v>20142</v>
      </c>
      <c r="E116" s="42">
        <v>11</v>
      </c>
      <c r="F116" s="41">
        <v>22871</v>
      </c>
      <c r="G116" s="42">
        <v>4.934E-3</v>
      </c>
      <c r="H116" s="41">
        <v>2.6229999999999999E-3</v>
      </c>
      <c r="I116" s="41">
        <v>9.2800000000000001E-3</v>
      </c>
      <c r="J116" s="41">
        <v>0.86109999999999998</v>
      </c>
      <c r="K116" s="41">
        <v>0.45779999999999998</v>
      </c>
      <c r="L116" s="41">
        <v>1.6196999999999999</v>
      </c>
      <c r="M116" s="41">
        <v>0.64261400000000002</v>
      </c>
      <c r="N116" s="42"/>
      <c r="O116" s="39">
        <v>91</v>
      </c>
      <c r="Q116" s="39" t="s">
        <v>30</v>
      </c>
      <c r="R116" s="39" t="s">
        <v>30</v>
      </c>
      <c r="S116" s="39" t="s">
        <v>30</v>
      </c>
      <c r="T116" s="39" t="s">
        <v>30</v>
      </c>
    </row>
    <row r="117" spans="1:21" x14ac:dyDescent="0.25">
      <c r="A117" s="39" t="s">
        <v>41</v>
      </c>
      <c r="B117" s="18" t="s">
        <v>42</v>
      </c>
      <c r="C117" s="41" t="s">
        <v>18</v>
      </c>
      <c r="D117" s="41">
        <v>20143</v>
      </c>
      <c r="E117" s="42">
        <v>7</v>
      </c>
      <c r="F117" s="41">
        <v>22887</v>
      </c>
      <c r="G117" s="42">
        <v>3.1419999999999998E-3</v>
      </c>
      <c r="H117" s="41">
        <v>1.457E-3</v>
      </c>
      <c r="I117" s="41">
        <v>6.7749999999999998E-3</v>
      </c>
      <c r="J117" s="41">
        <v>0.36709999999999998</v>
      </c>
      <c r="K117" s="41">
        <v>0.17030000000000001</v>
      </c>
      <c r="L117" s="41">
        <v>0.79159999999999997</v>
      </c>
      <c r="M117" s="41">
        <v>1.0581E-2</v>
      </c>
      <c r="N117" s="42"/>
      <c r="O117" s="39">
        <v>92</v>
      </c>
      <c r="Q117" s="39" t="s">
        <v>30</v>
      </c>
      <c r="R117" s="39" t="s">
        <v>30</v>
      </c>
      <c r="S117" s="39" t="s">
        <v>30</v>
      </c>
      <c r="T117" s="39" t="s">
        <v>30</v>
      </c>
    </row>
    <row r="118" spans="1:21" x14ac:dyDescent="0.25">
      <c r="A118" s="39" t="s">
        <v>41</v>
      </c>
      <c r="B118" s="18" t="s">
        <v>42</v>
      </c>
      <c r="C118" s="41" t="s">
        <v>18</v>
      </c>
      <c r="D118" s="41">
        <v>20144</v>
      </c>
      <c r="E118" s="42">
        <v>6</v>
      </c>
      <c r="F118" s="41">
        <v>22795</v>
      </c>
      <c r="G118" s="42">
        <v>2.689E-3</v>
      </c>
      <c r="H118" s="41">
        <v>1.1739999999999999E-3</v>
      </c>
      <c r="I118" s="41">
        <v>6.1619999999999999E-3</v>
      </c>
      <c r="J118" s="41">
        <v>0.42449999999999999</v>
      </c>
      <c r="K118" s="41">
        <v>0.1852</v>
      </c>
      <c r="L118" s="41">
        <v>0.97260000000000002</v>
      </c>
      <c r="M118" s="41">
        <v>4.2799999999999998E-2</v>
      </c>
      <c r="N118" s="42"/>
      <c r="O118" s="39">
        <v>92</v>
      </c>
      <c r="Q118" s="39" t="s">
        <v>30</v>
      </c>
      <c r="R118" s="39" t="s">
        <v>30</v>
      </c>
      <c r="S118" s="39" t="s">
        <v>30</v>
      </c>
      <c r="T118" s="39" t="s">
        <v>30</v>
      </c>
    </row>
    <row r="119" spans="1:21" x14ac:dyDescent="0.25">
      <c r="A119" s="39" t="s">
        <v>41</v>
      </c>
      <c r="B119" s="18" t="s">
        <v>42</v>
      </c>
      <c r="C119" s="41" t="s">
        <v>18</v>
      </c>
      <c r="D119" s="41">
        <v>20151</v>
      </c>
      <c r="E119" s="42">
        <v>10</v>
      </c>
      <c r="F119" s="41">
        <v>22827</v>
      </c>
      <c r="G119" s="42">
        <v>4.5750000000000001E-3</v>
      </c>
      <c r="H119" s="41">
        <v>2.3749999999999999E-3</v>
      </c>
      <c r="I119" s="41">
        <v>8.8129999999999997E-3</v>
      </c>
      <c r="J119" s="41">
        <v>0.62239999999999995</v>
      </c>
      <c r="K119" s="41">
        <v>0.3231</v>
      </c>
      <c r="L119" s="41">
        <v>1.1989000000000001</v>
      </c>
      <c r="M119" s="41">
        <v>0.15629599999999999</v>
      </c>
      <c r="N119" s="42"/>
      <c r="O119" s="39">
        <v>90</v>
      </c>
      <c r="Q119" s="39" t="s">
        <v>30</v>
      </c>
      <c r="R119" s="39" t="s">
        <v>30</v>
      </c>
      <c r="S119" s="39" t="s">
        <v>30</v>
      </c>
      <c r="T119" s="39" t="s">
        <v>30</v>
      </c>
    </row>
    <row r="120" spans="1:21" x14ac:dyDescent="0.25">
      <c r="A120" s="39" t="s">
        <v>41</v>
      </c>
      <c r="B120" s="18" t="s">
        <v>42</v>
      </c>
      <c r="C120" s="41" t="s">
        <v>18</v>
      </c>
      <c r="D120" s="41">
        <v>20152</v>
      </c>
      <c r="E120" s="42">
        <v>8</v>
      </c>
      <c r="F120" s="41">
        <v>22901</v>
      </c>
      <c r="G120" s="42">
        <v>3.6340000000000001E-3</v>
      </c>
      <c r="H120" s="41">
        <v>1.7600000000000001E-3</v>
      </c>
      <c r="I120" s="41">
        <v>7.5069999999999998E-3</v>
      </c>
      <c r="J120" s="41">
        <v>0.51739999999999997</v>
      </c>
      <c r="K120" s="41">
        <v>0.2505</v>
      </c>
      <c r="L120" s="41">
        <v>1.0687</v>
      </c>
      <c r="M120" s="41">
        <v>7.5004000000000001E-2</v>
      </c>
      <c r="N120" s="42"/>
      <c r="O120" s="39">
        <v>91</v>
      </c>
      <c r="Q120" s="39" t="s">
        <v>30</v>
      </c>
      <c r="R120" s="39" t="s">
        <v>30</v>
      </c>
      <c r="S120" s="39" t="s">
        <v>30</v>
      </c>
      <c r="T120" s="39" t="s">
        <v>30</v>
      </c>
    </row>
    <row r="121" spans="1:21" x14ac:dyDescent="0.25">
      <c r="A121" s="39" t="s">
        <v>41</v>
      </c>
      <c r="B121" s="18" t="s">
        <v>42</v>
      </c>
      <c r="C121" s="41" t="s">
        <v>18</v>
      </c>
      <c r="D121" s="41">
        <v>20153</v>
      </c>
      <c r="E121" s="42">
        <v>43</v>
      </c>
      <c r="F121" s="41">
        <v>22891</v>
      </c>
      <c r="G121" s="42">
        <v>1.9807999999999999E-2</v>
      </c>
      <c r="H121" s="41">
        <v>1.3952000000000001E-2</v>
      </c>
      <c r="I121" s="41">
        <v>2.8122000000000001E-2</v>
      </c>
      <c r="J121" s="41">
        <v>1.1577999999999999</v>
      </c>
      <c r="K121" s="41">
        <v>0.8155</v>
      </c>
      <c r="L121" s="41">
        <v>1.6437999999999999</v>
      </c>
      <c r="M121" s="41">
        <v>0.41256100000000001</v>
      </c>
      <c r="N121" s="42"/>
      <c r="O121" s="39">
        <v>92</v>
      </c>
      <c r="Q121" s="39" t="s">
        <v>30</v>
      </c>
      <c r="R121" s="39" t="s">
        <v>30</v>
      </c>
      <c r="S121" s="39" t="s">
        <v>30</v>
      </c>
      <c r="T121" s="39" t="s">
        <v>30</v>
      </c>
    </row>
    <row r="122" spans="1:21" x14ac:dyDescent="0.25">
      <c r="A122" s="39" t="s">
        <v>41</v>
      </c>
      <c r="B122" s="18" t="s">
        <v>42</v>
      </c>
      <c r="C122" s="41" t="s">
        <v>18</v>
      </c>
      <c r="D122" s="41">
        <v>20154</v>
      </c>
      <c r="E122" s="42">
        <v>29</v>
      </c>
      <c r="F122" s="41">
        <v>22897</v>
      </c>
      <c r="G122" s="42">
        <v>1.3181999999999999E-2</v>
      </c>
      <c r="H122" s="41">
        <v>8.7340000000000004E-3</v>
      </c>
      <c r="I122" s="41">
        <v>1.9896E-2</v>
      </c>
      <c r="J122" s="41">
        <v>1.0712999999999999</v>
      </c>
      <c r="K122" s="41">
        <v>0.70979999999999999</v>
      </c>
      <c r="L122" s="41">
        <v>1.6169</v>
      </c>
      <c r="M122" s="41">
        <v>0.74314100000000005</v>
      </c>
      <c r="N122" s="42"/>
      <c r="O122" s="39">
        <v>92</v>
      </c>
      <c r="Q122" s="39" t="s">
        <v>30</v>
      </c>
      <c r="R122" s="39" t="s">
        <v>30</v>
      </c>
      <c r="S122" s="39" t="s">
        <v>30</v>
      </c>
      <c r="T122" s="39" t="s">
        <v>30</v>
      </c>
    </row>
    <row r="123" spans="1:21" x14ac:dyDescent="0.25">
      <c r="A123" s="39" t="s">
        <v>41</v>
      </c>
      <c r="B123" s="18" t="s">
        <v>42</v>
      </c>
      <c r="C123" s="41" t="s">
        <v>18</v>
      </c>
      <c r="D123" s="41">
        <v>20161</v>
      </c>
      <c r="E123" s="42">
        <v>6</v>
      </c>
      <c r="F123" s="41">
        <v>22999</v>
      </c>
      <c r="G123" s="42">
        <v>2.7130000000000001E-3</v>
      </c>
      <c r="H123" s="41">
        <v>1.1820000000000001E-3</v>
      </c>
      <c r="I123" s="41">
        <v>6.2269999999999999E-3</v>
      </c>
      <c r="J123" s="41">
        <v>0.45540000000000003</v>
      </c>
      <c r="K123" s="41">
        <v>0.19839999999999999</v>
      </c>
      <c r="L123" s="41">
        <v>1.0449999999999999</v>
      </c>
      <c r="M123" s="41">
        <v>6.3450999999999994E-2</v>
      </c>
      <c r="N123" s="42"/>
      <c r="O123" s="39">
        <v>91</v>
      </c>
      <c r="Q123" s="39">
        <v>6.2890000000000001E-2</v>
      </c>
      <c r="R123" s="39">
        <v>2.7140000000000001E-2</v>
      </c>
      <c r="S123" s="39">
        <v>0.14580000000000001</v>
      </c>
      <c r="T123" s="39">
        <v>0</v>
      </c>
      <c r="U123" s="43" t="s">
        <v>54</v>
      </c>
    </row>
    <row r="124" spans="1:21" x14ac:dyDescent="0.25">
      <c r="A124" s="39" t="s">
        <v>41</v>
      </c>
      <c r="B124" s="18" t="s">
        <v>42</v>
      </c>
      <c r="C124" s="41" t="s">
        <v>18</v>
      </c>
      <c r="D124" s="41">
        <v>20162</v>
      </c>
      <c r="E124" s="42">
        <v>9</v>
      </c>
      <c r="F124" s="41">
        <v>23029</v>
      </c>
      <c r="G124" s="42">
        <v>4.052E-3</v>
      </c>
      <c r="H124" s="41">
        <v>2.036E-3</v>
      </c>
      <c r="I124" s="41">
        <v>8.0649999999999993E-3</v>
      </c>
      <c r="J124" s="41">
        <v>0.62109999999999999</v>
      </c>
      <c r="K124" s="41">
        <v>0.31209999999999999</v>
      </c>
      <c r="L124" s="41">
        <v>1.2361</v>
      </c>
      <c r="M124" s="41">
        <v>0.174981</v>
      </c>
      <c r="N124" s="42"/>
      <c r="O124" s="39">
        <v>91</v>
      </c>
      <c r="Q124" s="39">
        <v>0.13339999999999999</v>
      </c>
      <c r="R124" s="39">
        <v>6.5320000000000003E-2</v>
      </c>
      <c r="S124" s="39">
        <v>0.27260000000000001</v>
      </c>
      <c r="T124" s="39">
        <v>0</v>
      </c>
      <c r="U124" s="43" t="s">
        <v>54</v>
      </c>
    </row>
    <row r="125" spans="1:21" x14ac:dyDescent="0.25">
      <c r="A125" s="39" t="s">
        <v>41</v>
      </c>
      <c r="B125" s="18" t="s">
        <v>42</v>
      </c>
      <c r="C125" s="41" t="s">
        <v>18</v>
      </c>
      <c r="D125" s="41">
        <v>20163</v>
      </c>
      <c r="E125" s="42">
        <v>7</v>
      </c>
      <c r="F125" s="41">
        <v>23075</v>
      </c>
      <c r="G125" s="42">
        <v>3.137E-3</v>
      </c>
      <c r="H125" s="41">
        <v>1.4549999999999999E-3</v>
      </c>
      <c r="I125" s="41">
        <v>6.7609999999999996E-3</v>
      </c>
      <c r="J125" s="41">
        <v>0.34949999999999998</v>
      </c>
      <c r="K125" s="41">
        <v>0.16220000000000001</v>
      </c>
      <c r="L125" s="41">
        <v>0.75349999999999995</v>
      </c>
      <c r="M125" s="41">
        <v>7.3099999999999997E-3</v>
      </c>
      <c r="N125" s="42">
        <v>1</v>
      </c>
      <c r="O125" s="39">
        <v>92</v>
      </c>
      <c r="Q125" s="39">
        <v>4.7419999999999997E-2</v>
      </c>
      <c r="R125" s="39">
        <v>2.1850000000000001E-2</v>
      </c>
      <c r="S125" s="39">
        <v>0.10290000000000001</v>
      </c>
      <c r="T125" s="39">
        <v>0</v>
      </c>
      <c r="U125" s="43" t="s">
        <v>54</v>
      </c>
    </row>
    <row r="126" spans="1:21" x14ac:dyDescent="0.25">
      <c r="A126" s="39" t="s">
        <v>41</v>
      </c>
      <c r="B126" s="18" t="s">
        <v>42</v>
      </c>
      <c r="C126" s="41" t="s">
        <v>18</v>
      </c>
      <c r="D126" s="41">
        <v>20164</v>
      </c>
      <c r="E126" s="42" t="s">
        <v>30</v>
      </c>
      <c r="F126" s="41" t="s">
        <v>30</v>
      </c>
      <c r="G126" s="42" t="s">
        <v>30</v>
      </c>
      <c r="H126" s="41" t="s">
        <v>30</v>
      </c>
      <c r="I126" s="41" t="s">
        <v>30</v>
      </c>
      <c r="J126" s="41" t="s">
        <v>30</v>
      </c>
      <c r="K126" s="41" t="s">
        <v>30</v>
      </c>
      <c r="L126" s="41" t="s">
        <v>30</v>
      </c>
      <c r="M126" s="41" t="s">
        <v>30</v>
      </c>
      <c r="N126" s="42"/>
      <c r="O126" s="39">
        <v>92</v>
      </c>
      <c r="P126" s="39" t="s">
        <v>43</v>
      </c>
      <c r="Q126" s="39">
        <v>7.0550000000000002E-2</v>
      </c>
      <c r="R126" s="39">
        <v>2.528E-2</v>
      </c>
      <c r="S126" s="39">
        <v>0.19689999999999999</v>
      </c>
      <c r="T126" s="39">
        <v>0</v>
      </c>
      <c r="U126" s="43" t="s">
        <v>54</v>
      </c>
    </row>
    <row r="127" spans="1:21" x14ac:dyDescent="0.25">
      <c r="A127" s="39" t="s">
        <v>41</v>
      </c>
      <c r="B127" s="18" t="s">
        <v>42</v>
      </c>
      <c r="C127" s="41" t="s">
        <v>22</v>
      </c>
      <c r="D127" s="41">
        <v>20111</v>
      </c>
      <c r="E127" s="42">
        <v>572</v>
      </c>
      <c r="F127" s="41">
        <v>235885</v>
      </c>
      <c r="G127" s="42">
        <v>2.6943000000000002E-2</v>
      </c>
      <c r="H127" s="41">
        <v>2.4823000000000001E-2</v>
      </c>
      <c r="I127" s="41">
        <v>2.9243999999999999E-2</v>
      </c>
      <c r="J127" s="41" t="s">
        <v>30</v>
      </c>
      <c r="K127" s="41" t="s">
        <v>30</v>
      </c>
      <c r="L127" s="41" t="s">
        <v>30</v>
      </c>
      <c r="M127" s="41" t="s">
        <v>30</v>
      </c>
      <c r="N127" s="42"/>
      <c r="O127" s="39">
        <v>90</v>
      </c>
      <c r="Q127" s="39" t="s">
        <v>30</v>
      </c>
      <c r="R127" s="39" t="s">
        <v>30</v>
      </c>
      <c r="S127" s="39" t="s">
        <v>30</v>
      </c>
      <c r="T127" s="39" t="s">
        <v>30</v>
      </c>
    </row>
    <row r="128" spans="1:21" x14ac:dyDescent="0.25">
      <c r="A128" s="39" t="s">
        <v>41</v>
      </c>
      <c r="B128" s="18" t="s">
        <v>42</v>
      </c>
      <c r="C128" s="41" t="s">
        <v>22</v>
      </c>
      <c r="D128" s="41">
        <v>20112</v>
      </c>
      <c r="E128" s="42">
        <v>575</v>
      </c>
      <c r="F128" s="41">
        <v>236839</v>
      </c>
      <c r="G128" s="42">
        <v>2.5746000000000002E-2</v>
      </c>
      <c r="H128" s="41">
        <v>2.1304E-2</v>
      </c>
      <c r="I128" s="41">
        <v>3.1113999999999999E-2</v>
      </c>
      <c r="J128" s="41" t="s">
        <v>30</v>
      </c>
      <c r="K128" s="41" t="s">
        <v>30</v>
      </c>
      <c r="L128" s="41" t="s">
        <v>30</v>
      </c>
      <c r="M128" s="41" t="s">
        <v>30</v>
      </c>
      <c r="N128" s="42"/>
      <c r="O128" s="39">
        <v>91</v>
      </c>
      <c r="Q128" s="39" t="s">
        <v>30</v>
      </c>
      <c r="R128" s="39" t="s">
        <v>30</v>
      </c>
      <c r="S128" s="39" t="s">
        <v>30</v>
      </c>
      <c r="T128" s="39" t="s">
        <v>30</v>
      </c>
    </row>
    <row r="129" spans="1:20" x14ac:dyDescent="0.25">
      <c r="A129" s="39" t="s">
        <v>41</v>
      </c>
      <c r="B129" s="8" t="s">
        <v>42</v>
      </c>
      <c r="C129" s="39" t="s">
        <v>22</v>
      </c>
      <c r="D129" s="39">
        <v>20113</v>
      </c>
      <c r="E129" s="43">
        <v>757</v>
      </c>
      <c r="F129" s="39">
        <v>236578</v>
      </c>
      <c r="G129" s="43">
        <v>3.4613999999999999E-2</v>
      </c>
      <c r="H129" s="39">
        <v>2.8788999999999999E-2</v>
      </c>
      <c r="I129" s="39">
        <v>4.1618000000000002E-2</v>
      </c>
      <c r="J129" s="39" t="s">
        <v>30</v>
      </c>
      <c r="K129" s="39" t="s">
        <v>30</v>
      </c>
      <c r="L129" s="39" t="s">
        <v>30</v>
      </c>
      <c r="M129" s="39" t="s">
        <v>30</v>
      </c>
      <c r="O129" s="39">
        <v>92</v>
      </c>
      <c r="Q129" s="39" t="s">
        <v>30</v>
      </c>
      <c r="R129" s="39" t="s">
        <v>30</v>
      </c>
      <c r="S129" s="39" t="s">
        <v>30</v>
      </c>
      <c r="T129" s="39" t="s">
        <v>30</v>
      </c>
    </row>
    <row r="130" spans="1:20" x14ac:dyDescent="0.25">
      <c r="A130" s="39" t="s">
        <v>41</v>
      </c>
      <c r="B130" s="44" t="s">
        <v>42</v>
      </c>
      <c r="C130" s="39" t="s">
        <v>22</v>
      </c>
      <c r="D130" s="39">
        <v>20114</v>
      </c>
      <c r="E130" s="43">
        <v>409</v>
      </c>
      <c r="F130" s="39">
        <v>238454</v>
      </c>
      <c r="G130" s="43">
        <v>1.7392999999999999E-2</v>
      </c>
      <c r="H130" s="39">
        <v>1.4281E-2</v>
      </c>
      <c r="I130" s="39">
        <v>2.1184000000000001E-2</v>
      </c>
      <c r="J130" s="39" t="s">
        <v>30</v>
      </c>
      <c r="K130" s="39" t="s">
        <v>30</v>
      </c>
      <c r="L130" s="39" t="s">
        <v>30</v>
      </c>
      <c r="M130" s="39" t="s">
        <v>30</v>
      </c>
      <c r="O130" s="39">
        <v>92</v>
      </c>
      <c r="Q130" s="39" t="s">
        <v>30</v>
      </c>
      <c r="R130" s="39" t="s">
        <v>30</v>
      </c>
      <c r="S130" s="39" t="s">
        <v>30</v>
      </c>
      <c r="T130" s="39" t="s">
        <v>30</v>
      </c>
    </row>
    <row r="131" spans="1:20" x14ac:dyDescent="0.25">
      <c r="A131" s="39" t="s">
        <v>41</v>
      </c>
      <c r="B131" s="39" t="s">
        <v>42</v>
      </c>
      <c r="C131" s="39" t="s">
        <v>22</v>
      </c>
      <c r="D131" s="39">
        <v>20121</v>
      </c>
      <c r="E131" s="43">
        <v>393</v>
      </c>
      <c r="F131" s="39">
        <v>238641</v>
      </c>
      <c r="G131" s="43">
        <v>1.7406000000000001E-2</v>
      </c>
      <c r="H131" s="39">
        <v>1.4279E-2</v>
      </c>
      <c r="I131" s="39">
        <v>2.1218000000000001E-2</v>
      </c>
      <c r="J131" s="39" t="s">
        <v>30</v>
      </c>
      <c r="K131" s="39" t="s">
        <v>30</v>
      </c>
      <c r="L131" s="39" t="s">
        <v>30</v>
      </c>
      <c r="M131" s="39" t="s">
        <v>30</v>
      </c>
      <c r="O131" s="39">
        <v>91</v>
      </c>
      <c r="Q131" s="39" t="s">
        <v>30</v>
      </c>
      <c r="R131" s="39" t="s">
        <v>30</v>
      </c>
      <c r="S131" s="39" t="s">
        <v>30</v>
      </c>
      <c r="T131" s="39" t="s">
        <v>30</v>
      </c>
    </row>
    <row r="132" spans="1:20" x14ac:dyDescent="0.25">
      <c r="A132" s="39" t="s">
        <v>41</v>
      </c>
      <c r="B132" s="39" t="s">
        <v>42</v>
      </c>
      <c r="C132" s="39" t="s">
        <v>22</v>
      </c>
      <c r="D132" s="39">
        <v>20122</v>
      </c>
      <c r="E132" s="43">
        <v>344</v>
      </c>
      <c r="F132" s="39">
        <v>239863</v>
      </c>
      <c r="G132" s="43">
        <v>1.4494999999999999E-2</v>
      </c>
      <c r="H132" s="39">
        <v>1.1844E-2</v>
      </c>
      <c r="I132" s="39">
        <v>1.7738E-2</v>
      </c>
      <c r="J132" s="39" t="s">
        <v>30</v>
      </c>
      <c r="K132" s="39" t="s">
        <v>30</v>
      </c>
      <c r="L132" s="39" t="s">
        <v>30</v>
      </c>
      <c r="M132" s="39" t="s">
        <v>30</v>
      </c>
      <c r="O132" s="39">
        <v>91</v>
      </c>
      <c r="Q132" s="39" t="s">
        <v>30</v>
      </c>
      <c r="R132" s="39" t="s">
        <v>30</v>
      </c>
      <c r="S132" s="39" t="s">
        <v>30</v>
      </c>
      <c r="T132" s="39" t="s">
        <v>30</v>
      </c>
    </row>
    <row r="133" spans="1:20" x14ac:dyDescent="0.25">
      <c r="A133" s="39" t="s">
        <v>41</v>
      </c>
      <c r="B133" s="39" t="s">
        <v>42</v>
      </c>
      <c r="C133" s="39" t="s">
        <v>22</v>
      </c>
      <c r="D133" s="39">
        <v>20123</v>
      </c>
      <c r="E133" s="43">
        <v>338</v>
      </c>
      <c r="F133" s="39">
        <v>239270</v>
      </c>
      <c r="G133" s="43">
        <v>1.3469999999999999E-2</v>
      </c>
      <c r="H133" s="39">
        <v>1.0996000000000001E-2</v>
      </c>
      <c r="I133" s="39">
        <v>1.6500000000000001E-2</v>
      </c>
      <c r="J133" s="39" t="s">
        <v>30</v>
      </c>
      <c r="K133" s="39" t="s">
        <v>30</v>
      </c>
      <c r="L133" s="39" t="s">
        <v>30</v>
      </c>
      <c r="M133" s="39" t="s">
        <v>30</v>
      </c>
      <c r="O133" s="39">
        <v>92</v>
      </c>
      <c r="Q133" s="39" t="s">
        <v>30</v>
      </c>
      <c r="R133" s="39" t="s">
        <v>30</v>
      </c>
      <c r="S133" s="39" t="s">
        <v>30</v>
      </c>
      <c r="T133" s="39" t="s">
        <v>30</v>
      </c>
    </row>
    <row r="134" spans="1:20" x14ac:dyDescent="0.25">
      <c r="A134" s="39" t="s">
        <v>41</v>
      </c>
      <c r="B134" s="39" t="s">
        <v>42</v>
      </c>
      <c r="C134" s="39" t="s">
        <v>22</v>
      </c>
      <c r="D134" s="39">
        <v>20124</v>
      </c>
      <c r="E134" s="43">
        <v>164</v>
      </c>
      <c r="F134" s="39">
        <v>241351</v>
      </c>
      <c r="G134" s="43">
        <v>6.3509999999999999E-3</v>
      </c>
      <c r="H134" s="39">
        <v>5.0350000000000004E-3</v>
      </c>
      <c r="I134" s="39">
        <v>8.012E-3</v>
      </c>
      <c r="J134" s="39" t="s">
        <v>30</v>
      </c>
      <c r="K134" s="39" t="s">
        <v>30</v>
      </c>
      <c r="L134" s="39" t="s">
        <v>30</v>
      </c>
      <c r="M134" s="39" t="s">
        <v>30</v>
      </c>
      <c r="O134" s="39">
        <v>92</v>
      </c>
      <c r="Q134" s="39" t="s">
        <v>30</v>
      </c>
      <c r="R134" s="39" t="s">
        <v>30</v>
      </c>
      <c r="S134" s="39" t="s">
        <v>30</v>
      </c>
      <c r="T134" s="39" t="s">
        <v>30</v>
      </c>
    </row>
    <row r="135" spans="1:20" x14ac:dyDescent="0.25">
      <c r="A135" s="39" t="s">
        <v>41</v>
      </c>
      <c r="B135" s="39" t="s">
        <v>42</v>
      </c>
      <c r="C135" s="39" t="s">
        <v>22</v>
      </c>
      <c r="D135" s="39">
        <v>20131</v>
      </c>
      <c r="E135" s="43">
        <v>140</v>
      </c>
      <c r="F135" s="39">
        <v>241478</v>
      </c>
      <c r="G135" s="43">
        <v>5.4939999999999998E-3</v>
      </c>
      <c r="H135" s="39">
        <v>4.3169999999999997E-3</v>
      </c>
      <c r="I135" s="39">
        <v>6.9930000000000001E-3</v>
      </c>
      <c r="J135" s="39" t="s">
        <v>30</v>
      </c>
      <c r="K135" s="39" t="s">
        <v>30</v>
      </c>
      <c r="L135" s="39" t="s">
        <v>30</v>
      </c>
      <c r="M135" s="39" t="s">
        <v>30</v>
      </c>
      <c r="O135" s="39">
        <v>90</v>
      </c>
      <c r="Q135" s="39" t="s">
        <v>30</v>
      </c>
      <c r="R135" s="39" t="s">
        <v>30</v>
      </c>
      <c r="S135" s="39" t="s">
        <v>30</v>
      </c>
      <c r="T135" s="39" t="s">
        <v>30</v>
      </c>
    </row>
    <row r="136" spans="1:20" x14ac:dyDescent="0.25">
      <c r="A136" s="39" t="s">
        <v>41</v>
      </c>
      <c r="B136" s="39" t="s">
        <v>42</v>
      </c>
      <c r="C136" s="39" t="s">
        <v>22</v>
      </c>
      <c r="D136" s="39">
        <v>20132</v>
      </c>
      <c r="E136" s="43">
        <v>158</v>
      </c>
      <c r="F136" s="39">
        <v>242575</v>
      </c>
      <c r="G136" s="43">
        <v>5.9800000000000001E-3</v>
      </c>
      <c r="H136" s="39">
        <v>4.7280000000000004E-3</v>
      </c>
      <c r="I136" s="39">
        <v>7.5640000000000004E-3</v>
      </c>
      <c r="J136" s="39" t="s">
        <v>30</v>
      </c>
      <c r="K136" s="39" t="s">
        <v>30</v>
      </c>
      <c r="L136" s="39" t="s">
        <v>30</v>
      </c>
      <c r="M136" s="39" t="s">
        <v>30</v>
      </c>
      <c r="O136" s="39">
        <v>91</v>
      </c>
      <c r="Q136" s="39" t="s">
        <v>30</v>
      </c>
      <c r="R136" s="39" t="s">
        <v>30</v>
      </c>
      <c r="S136" s="39" t="s">
        <v>30</v>
      </c>
      <c r="T136" s="39" t="s">
        <v>30</v>
      </c>
    </row>
    <row r="137" spans="1:20" x14ac:dyDescent="0.25">
      <c r="A137" s="39" t="s">
        <v>41</v>
      </c>
      <c r="B137" s="39" t="s">
        <v>42</v>
      </c>
      <c r="C137" s="39" t="s">
        <v>22</v>
      </c>
      <c r="D137" s="39">
        <v>20133</v>
      </c>
      <c r="E137" s="43">
        <v>234</v>
      </c>
      <c r="F137" s="39">
        <v>242152</v>
      </c>
      <c r="G137" s="43">
        <v>8.7189999999999993E-3</v>
      </c>
      <c r="H137" s="39">
        <v>7.0200000000000002E-3</v>
      </c>
      <c r="I137" s="39">
        <v>1.0829E-2</v>
      </c>
      <c r="J137" s="39" t="s">
        <v>30</v>
      </c>
      <c r="K137" s="39" t="s">
        <v>30</v>
      </c>
      <c r="L137" s="39" t="s">
        <v>30</v>
      </c>
      <c r="M137" s="39" t="s">
        <v>30</v>
      </c>
      <c r="O137" s="39">
        <v>92</v>
      </c>
      <c r="Q137" s="39" t="s">
        <v>30</v>
      </c>
      <c r="R137" s="39" t="s">
        <v>30</v>
      </c>
      <c r="S137" s="39" t="s">
        <v>30</v>
      </c>
      <c r="T137" s="39" t="s">
        <v>30</v>
      </c>
    </row>
    <row r="138" spans="1:20" x14ac:dyDescent="0.25">
      <c r="A138" s="39" t="s">
        <v>41</v>
      </c>
      <c r="B138" s="39" t="s">
        <v>42</v>
      </c>
      <c r="C138" s="39" t="s">
        <v>22</v>
      </c>
      <c r="D138" s="39">
        <v>20134</v>
      </c>
      <c r="E138" s="43">
        <v>165</v>
      </c>
      <c r="F138" s="39">
        <v>244063</v>
      </c>
      <c r="G138" s="43">
        <v>6.2639999999999996E-3</v>
      </c>
      <c r="H138" s="39">
        <v>4.9670000000000001E-3</v>
      </c>
      <c r="I138" s="39">
        <v>7.9000000000000008E-3</v>
      </c>
      <c r="J138" s="39" t="s">
        <v>30</v>
      </c>
      <c r="K138" s="39" t="s">
        <v>30</v>
      </c>
      <c r="L138" s="39" t="s">
        <v>30</v>
      </c>
      <c r="M138" s="39" t="s">
        <v>30</v>
      </c>
      <c r="O138" s="39">
        <v>92</v>
      </c>
      <c r="Q138" s="39" t="s">
        <v>30</v>
      </c>
      <c r="R138" s="39" t="s">
        <v>30</v>
      </c>
      <c r="S138" s="39" t="s">
        <v>30</v>
      </c>
      <c r="T138" s="39" t="s">
        <v>30</v>
      </c>
    </row>
    <row r="139" spans="1:20" x14ac:dyDescent="0.25">
      <c r="A139" s="39" t="s">
        <v>41</v>
      </c>
      <c r="B139" s="39" t="s">
        <v>42</v>
      </c>
      <c r="C139" s="39" t="s">
        <v>22</v>
      </c>
      <c r="D139" s="39">
        <v>20141</v>
      </c>
      <c r="E139" s="43">
        <v>123</v>
      </c>
      <c r="F139" s="39">
        <v>244009</v>
      </c>
      <c r="G139" s="43">
        <v>4.7530000000000003E-3</v>
      </c>
      <c r="H139" s="39">
        <v>3.7039999999999998E-3</v>
      </c>
      <c r="I139" s="39">
        <v>6.0980000000000001E-3</v>
      </c>
      <c r="J139" s="39" t="s">
        <v>30</v>
      </c>
      <c r="K139" s="39" t="s">
        <v>30</v>
      </c>
      <c r="L139" s="39" t="s">
        <v>30</v>
      </c>
      <c r="M139" s="39" t="s">
        <v>30</v>
      </c>
      <c r="O139" s="39">
        <v>90</v>
      </c>
      <c r="Q139" s="39" t="s">
        <v>30</v>
      </c>
      <c r="R139" s="39" t="s">
        <v>30</v>
      </c>
      <c r="S139" s="39" t="s">
        <v>30</v>
      </c>
      <c r="T139" s="39" t="s">
        <v>30</v>
      </c>
    </row>
    <row r="140" spans="1:20" x14ac:dyDescent="0.25">
      <c r="A140" s="39" t="s">
        <v>41</v>
      </c>
      <c r="B140" s="39" t="s">
        <v>42</v>
      </c>
      <c r="C140" s="39" t="s">
        <v>22</v>
      </c>
      <c r="D140" s="39">
        <v>20142</v>
      </c>
      <c r="E140" s="43">
        <v>147</v>
      </c>
      <c r="F140" s="39">
        <v>245118</v>
      </c>
      <c r="G140" s="43">
        <v>5.7299999999999999E-3</v>
      </c>
      <c r="H140" s="39">
        <v>4.516E-3</v>
      </c>
      <c r="I140" s="39">
        <v>7.2700000000000004E-3</v>
      </c>
      <c r="J140" s="39" t="s">
        <v>30</v>
      </c>
      <c r="K140" s="39" t="s">
        <v>30</v>
      </c>
      <c r="L140" s="39" t="s">
        <v>30</v>
      </c>
      <c r="M140" s="39" t="s">
        <v>30</v>
      </c>
      <c r="O140" s="39">
        <v>91</v>
      </c>
      <c r="Q140" s="39" t="s">
        <v>30</v>
      </c>
      <c r="R140" s="39" t="s">
        <v>30</v>
      </c>
      <c r="S140" s="39" t="s">
        <v>30</v>
      </c>
      <c r="T140" s="39" t="s">
        <v>30</v>
      </c>
    </row>
    <row r="141" spans="1:20" x14ac:dyDescent="0.25">
      <c r="A141" s="39" t="s">
        <v>41</v>
      </c>
      <c r="B141" s="39" t="s">
        <v>42</v>
      </c>
      <c r="C141" s="39" t="s">
        <v>22</v>
      </c>
      <c r="D141" s="39">
        <v>20143</v>
      </c>
      <c r="E141" s="43">
        <v>213</v>
      </c>
      <c r="F141" s="39">
        <v>245193</v>
      </c>
      <c r="G141" s="43">
        <v>8.5590000000000006E-3</v>
      </c>
      <c r="H141" s="39">
        <v>6.875E-3</v>
      </c>
      <c r="I141" s="39">
        <v>1.0655E-2</v>
      </c>
      <c r="J141" s="39" t="s">
        <v>30</v>
      </c>
      <c r="K141" s="39" t="s">
        <v>30</v>
      </c>
      <c r="L141" s="39" t="s">
        <v>30</v>
      </c>
      <c r="M141" s="39" t="s">
        <v>30</v>
      </c>
      <c r="O141" s="39">
        <v>92</v>
      </c>
      <c r="Q141" s="39" t="s">
        <v>30</v>
      </c>
      <c r="R141" s="39" t="s">
        <v>30</v>
      </c>
      <c r="S141" s="39" t="s">
        <v>30</v>
      </c>
      <c r="T141" s="39" t="s">
        <v>30</v>
      </c>
    </row>
    <row r="142" spans="1:20" x14ac:dyDescent="0.25">
      <c r="A142" s="39" t="s">
        <v>41</v>
      </c>
      <c r="B142" s="39" t="s">
        <v>42</v>
      </c>
      <c r="C142" s="39" t="s">
        <v>22</v>
      </c>
      <c r="D142" s="39">
        <v>20144</v>
      </c>
      <c r="E142" s="43">
        <v>163</v>
      </c>
      <c r="F142" s="39">
        <v>247437</v>
      </c>
      <c r="G142" s="43">
        <v>6.3359999999999996E-3</v>
      </c>
      <c r="H142" s="39">
        <v>5.0239999999999998E-3</v>
      </c>
      <c r="I142" s="39">
        <v>7.9909999999999998E-3</v>
      </c>
      <c r="J142" s="39" t="s">
        <v>30</v>
      </c>
      <c r="K142" s="39" t="s">
        <v>30</v>
      </c>
      <c r="L142" s="39" t="s">
        <v>30</v>
      </c>
      <c r="M142" s="39" t="s">
        <v>30</v>
      </c>
      <c r="O142" s="39">
        <v>92</v>
      </c>
      <c r="Q142" s="39" t="s">
        <v>30</v>
      </c>
      <c r="R142" s="39" t="s">
        <v>30</v>
      </c>
      <c r="S142" s="39" t="s">
        <v>30</v>
      </c>
      <c r="T142" s="39" t="s">
        <v>30</v>
      </c>
    </row>
    <row r="143" spans="1:20" x14ac:dyDescent="0.25">
      <c r="A143" s="39" t="s">
        <v>41</v>
      </c>
      <c r="B143" s="39" t="s">
        <v>42</v>
      </c>
      <c r="C143" s="39" t="s">
        <v>22</v>
      </c>
      <c r="D143" s="39">
        <v>20151</v>
      </c>
      <c r="E143" s="43">
        <v>175</v>
      </c>
      <c r="F143" s="39">
        <v>247109</v>
      </c>
      <c r="G143" s="43">
        <v>7.3509999999999999E-3</v>
      </c>
      <c r="H143" s="39">
        <v>5.8520000000000004E-3</v>
      </c>
      <c r="I143" s="39">
        <v>9.2329999999999999E-3</v>
      </c>
      <c r="J143" s="39" t="s">
        <v>30</v>
      </c>
      <c r="K143" s="39" t="s">
        <v>30</v>
      </c>
      <c r="L143" s="39" t="s">
        <v>30</v>
      </c>
      <c r="M143" s="39" t="s">
        <v>30</v>
      </c>
      <c r="O143" s="39">
        <v>90</v>
      </c>
      <c r="Q143" s="39" t="s">
        <v>30</v>
      </c>
      <c r="R143" s="39" t="s">
        <v>30</v>
      </c>
      <c r="S143" s="39" t="s">
        <v>30</v>
      </c>
      <c r="T143" s="39" t="s">
        <v>30</v>
      </c>
    </row>
    <row r="144" spans="1:20" x14ac:dyDescent="0.25">
      <c r="A144" s="39" t="s">
        <v>41</v>
      </c>
      <c r="B144" s="39" t="s">
        <v>42</v>
      </c>
      <c r="C144" s="39" t="s">
        <v>22</v>
      </c>
      <c r="D144" s="39">
        <v>20152</v>
      </c>
      <c r="E144" s="43">
        <v>171</v>
      </c>
      <c r="F144" s="39">
        <v>247957</v>
      </c>
      <c r="G144" s="43">
        <v>7.025E-3</v>
      </c>
      <c r="H144" s="39">
        <v>5.587E-3</v>
      </c>
      <c r="I144" s="39">
        <v>8.8319999999999996E-3</v>
      </c>
      <c r="J144" s="39" t="s">
        <v>30</v>
      </c>
      <c r="K144" s="39" t="s">
        <v>30</v>
      </c>
      <c r="L144" s="39" t="s">
        <v>30</v>
      </c>
      <c r="M144" s="39" t="s">
        <v>30</v>
      </c>
      <c r="O144" s="39">
        <v>91</v>
      </c>
      <c r="Q144" s="39" t="s">
        <v>30</v>
      </c>
      <c r="R144" s="39" t="s">
        <v>30</v>
      </c>
      <c r="S144" s="39" t="s">
        <v>30</v>
      </c>
      <c r="T144" s="39" t="s">
        <v>30</v>
      </c>
    </row>
    <row r="145" spans="1:21" x14ac:dyDescent="0.25">
      <c r="A145" s="39" t="s">
        <v>41</v>
      </c>
      <c r="B145" s="39" t="s">
        <v>42</v>
      </c>
      <c r="C145" s="39" t="s">
        <v>22</v>
      </c>
      <c r="D145" s="39">
        <v>20153</v>
      </c>
      <c r="E145" s="43">
        <v>381</v>
      </c>
      <c r="F145" s="39">
        <v>247500</v>
      </c>
      <c r="G145" s="43">
        <v>1.7108000000000002E-2</v>
      </c>
      <c r="H145" s="39">
        <v>1.4021E-2</v>
      </c>
      <c r="I145" s="39">
        <v>2.0874E-2</v>
      </c>
      <c r="J145" s="39" t="s">
        <v>30</v>
      </c>
      <c r="K145" s="39" t="s">
        <v>30</v>
      </c>
      <c r="L145" s="39" t="s">
        <v>30</v>
      </c>
      <c r="M145" s="39" t="s">
        <v>30</v>
      </c>
      <c r="O145" s="39">
        <v>92</v>
      </c>
      <c r="Q145" s="39" t="s">
        <v>30</v>
      </c>
      <c r="R145" s="39" t="s">
        <v>30</v>
      </c>
      <c r="S145" s="39" t="s">
        <v>30</v>
      </c>
      <c r="T145" s="39" t="s">
        <v>30</v>
      </c>
    </row>
    <row r="146" spans="1:21" x14ac:dyDescent="0.25">
      <c r="A146" s="39" t="s">
        <v>41</v>
      </c>
      <c r="B146" s="39" t="s">
        <v>42</v>
      </c>
      <c r="C146" s="39" t="s">
        <v>22</v>
      </c>
      <c r="D146" s="39">
        <v>20154</v>
      </c>
      <c r="E146" s="43">
        <v>282</v>
      </c>
      <c r="F146" s="39">
        <v>249717</v>
      </c>
      <c r="G146" s="43">
        <v>1.2305E-2</v>
      </c>
      <c r="H146" s="39">
        <v>9.9970000000000007E-3</v>
      </c>
      <c r="I146" s="39">
        <v>1.5147000000000001E-2</v>
      </c>
      <c r="J146" s="39" t="s">
        <v>30</v>
      </c>
      <c r="K146" s="39" t="s">
        <v>30</v>
      </c>
      <c r="L146" s="39" t="s">
        <v>30</v>
      </c>
      <c r="M146" s="39" t="s">
        <v>30</v>
      </c>
      <c r="O146" s="39">
        <v>92</v>
      </c>
      <c r="Q146" s="39" t="s">
        <v>30</v>
      </c>
      <c r="R146" s="39" t="s">
        <v>30</v>
      </c>
      <c r="S146" s="39" t="s">
        <v>30</v>
      </c>
      <c r="T146" s="39" t="s">
        <v>30</v>
      </c>
    </row>
    <row r="147" spans="1:21" x14ac:dyDescent="0.25">
      <c r="A147" s="39" t="s">
        <v>41</v>
      </c>
      <c r="B147" s="39" t="s">
        <v>42</v>
      </c>
      <c r="C147" s="39" t="s">
        <v>22</v>
      </c>
      <c r="D147" s="39">
        <v>20161</v>
      </c>
      <c r="E147" s="43">
        <v>147</v>
      </c>
      <c r="F147" s="39">
        <v>250291</v>
      </c>
      <c r="G147" s="43">
        <v>5.9579999999999998E-3</v>
      </c>
      <c r="H147" s="39">
        <v>4.7010000000000003E-3</v>
      </c>
      <c r="I147" s="39">
        <v>7.5519999999999997E-3</v>
      </c>
      <c r="J147" s="39" t="s">
        <v>30</v>
      </c>
      <c r="K147" s="39" t="s">
        <v>30</v>
      </c>
      <c r="L147" s="39" t="s">
        <v>30</v>
      </c>
      <c r="M147" s="39" t="s">
        <v>30</v>
      </c>
      <c r="O147" s="39">
        <v>91</v>
      </c>
      <c r="Q147" s="39">
        <v>0.22109999999999999</v>
      </c>
      <c r="R147" s="39">
        <v>0.17449999999999999</v>
      </c>
      <c r="S147" s="39">
        <v>0.28029999999999999</v>
      </c>
      <c r="T147" s="39">
        <v>0</v>
      </c>
      <c r="U147" s="43" t="s">
        <v>54</v>
      </c>
    </row>
    <row r="148" spans="1:21" x14ac:dyDescent="0.25">
      <c r="A148" s="39" t="s">
        <v>41</v>
      </c>
      <c r="B148" s="39" t="s">
        <v>42</v>
      </c>
      <c r="C148" s="39" t="s">
        <v>22</v>
      </c>
      <c r="D148" s="39">
        <v>20162</v>
      </c>
      <c r="E148" s="43">
        <v>166</v>
      </c>
      <c r="F148" s="39">
        <v>251731</v>
      </c>
      <c r="G148" s="43">
        <v>6.5250000000000004E-3</v>
      </c>
      <c r="H148" s="39">
        <v>5.1799999999999997E-3</v>
      </c>
      <c r="I148" s="39">
        <v>8.2190000000000006E-3</v>
      </c>
      <c r="J148" s="39" t="s">
        <v>30</v>
      </c>
      <c r="K148" s="39" t="s">
        <v>30</v>
      </c>
      <c r="L148" s="39" t="s">
        <v>30</v>
      </c>
      <c r="M148" s="39" t="s">
        <v>30</v>
      </c>
      <c r="O148" s="39">
        <v>91</v>
      </c>
      <c r="Q148" s="39">
        <v>0.25340000000000001</v>
      </c>
      <c r="R148" s="39">
        <v>0.20130000000000001</v>
      </c>
      <c r="S148" s="39">
        <v>0.31900000000000001</v>
      </c>
      <c r="T148" s="39">
        <v>0</v>
      </c>
      <c r="U148" s="43" t="s">
        <v>54</v>
      </c>
    </row>
    <row r="149" spans="1:21" x14ac:dyDescent="0.25">
      <c r="A149" s="39" t="s">
        <v>41</v>
      </c>
      <c r="B149" s="39" t="s">
        <v>42</v>
      </c>
      <c r="C149" s="39" t="s">
        <v>22</v>
      </c>
      <c r="D149" s="39">
        <v>20163</v>
      </c>
      <c r="E149" s="43">
        <v>219</v>
      </c>
      <c r="F149" s="39">
        <v>251706</v>
      </c>
      <c r="G149" s="43">
        <v>8.9739999999999993E-3</v>
      </c>
      <c r="H149" s="39">
        <v>7.2199999999999999E-3</v>
      </c>
      <c r="I149" s="39">
        <v>1.1154000000000001E-2</v>
      </c>
      <c r="J149" s="39" t="s">
        <v>30</v>
      </c>
      <c r="K149" s="39" t="s">
        <v>30</v>
      </c>
      <c r="L149" s="39" t="s">
        <v>30</v>
      </c>
      <c r="M149" s="39" t="s">
        <v>30</v>
      </c>
      <c r="O149" s="39">
        <v>92</v>
      </c>
      <c r="Q149" s="39">
        <v>0.25919999999999999</v>
      </c>
      <c r="R149" s="39">
        <v>0.20960000000000001</v>
      </c>
      <c r="S149" s="39">
        <v>0.32069999999999999</v>
      </c>
      <c r="T149" s="39">
        <v>0</v>
      </c>
      <c r="U149" s="43" t="s">
        <v>54</v>
      </c>
    </row>
    <row r="150" spans="1:21" x14ac:dyDescent="0.25">
      <c r="A150" s="39" t="s">
        <v>41</v>
      </c>
      <c r="B150" s="39" t="s">
        <v>42</v>
      </c>
      <c r="C150" s="39" t="s">
        <v>22</v>
      </c>
      <c r="D150" s="39">
        <v>20164</v>
      </c>
      <c r="E150" s="43">
        <v>132</v>
      </c>
      <c r="F150" s="39">
        <v>254173</v>
      </c>
      <c r="G150" s="43">
        <v>5.2030000000000002E-3</v>
      </c>
      <c r="H150" s="39">
        <v>4.0800000000000003E-3</v>
      </c>
      <c r="I150" s="39">
        <v>6.6360000000000004E-3</v>
      </c>
      <c r="J150" s="39" t="s">
        <v>30</v>
      </c>
      <c r="K150" s="39" t="s">
        <v>30</v>
      </c>
      <c r="L150" s="39" t="s">
        <v>30</v>
      </c>
      <c r="M150" s="39" t="s">
        <v>30</v>
      </c>
      <c r="O150" s="39">
        <v>92</v>
      </c>
      <c r="Q150" s="39">
        <v>0.29909999999999998</v>
      </c>
      <c r="R150" s="39">
        <v>0.23330000000000001</v>
      </c>
      <c r="S150" s="39">
        <v>0.3836</v>
      </c>
      <c r="T150" s="39">
        <v>0</v>
      </c>
      <c r="U150" s="43" t="s">
        <v>54</v>
      </c>
    </row>
    <row r="152" spans="1:21" x14ac:dyDescent="0.25">
      <c r="A152" s="39" t="s">
        <v>55</v>
      </c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447C4B-0805-4C29-A3D0-D5E43B136E4C}"/>
</file>

<file path=customXml/itemProps2.xml><?xml version="1.0" encoding="utf-8"?>
<ds:datastoreItem xmlns:ds="http://schemas.openxmlformats.org/officeDocument/2006/customXml" ds:itemID="{92A4D13C-005D-473B-B0B7-63064F77A004}"/>
</file>

<file path=customXml/itemProps3.xml><?xml version="1.0" encoding="utf-8"?>
<ds:datastoreItem xmlns:ds="http://schemas.openxmlformats.org/officeDocument/2006/customXml" ds:itemID="{B4F64C50-EF2D-41BD-BE80-3918236F206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Table_adjrt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2021-04-07T17:04:31Z</cp:lastPrinted>
  <dcterms:created xsi:type="dcterms:W3CDTF">2014-12-05T20:46:10Z</dcterms:created>
  <dcterms:modified xsi:type="dcterms:W3CDTF">2021-04-29T17:26:36Z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