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E\"/>
    </mc:Choice>
  </mc:AlternateContent>
  <xr:revisionPtr revIDLastSave="0" documentId="8_{FFF3696D-D0C6-4337-82D5-592D171AFAD4}" xr6:coauthVersionLast="46" xr6:coauthVersionMax="46" xr10:uidLastSave="{00000000-0000-0000-0000-000000000000}"/>
  <bookViews>
    <workbookView xWindow="-2490" yWindow="-15870" windowWidth="25440" windowHeight="15390" activeTab="1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0" l="1"/>
  <c r="F20" i="10"/>
  <c r="H20" i="10"/>
  <c r="J20" i="10"/>
  <c r="L20" i="10"/>
  <c r="B13" i="10"/>
  <c r="D13" i="10"/>
  <c r="F13" i="10"/>
  <c r="H13" i="10"/>
  <c r="J13" i="10"/>
  <c r="L13" i="10"/>
  <c r="B15" i="10"/>
  <c r="D15" i="10"/>
  <c r="F15" i="10"/>
  <c r="H15" i="10"/>
  <c r="J15" i="10"/>
  <c r="L15" i="10"/>
  <c r="B8" i="10"/>
  <c r="D8" i="10"/>
  <c r="F8" i="10"/>
  <c r="H8" i="10"/>
  <c r="J8" i="10"/>
  <c r="L8" i="10"/>
  <c r="B10" i="10"/>
  <c r="D10" i="10"/>
  <c r="F10" i="10"/>
  <c r="H10" i="10"/>
  <c r="J10" i="10"/>
  <c r="L10" i="10"/>
  <c r="N28" i="7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N14" i="7"/>
  <c r="L19" i="10" s="1"/>
  <c r="N13" i="7"/>
  <c r="L18" i="10" s="1"/>
  <c r="N12" i="7"/>
  <c r="L16" i="10" s="1"/>
  <c r="N11" i="7"/>
  <c r="N10" i="7"/>
  <c r="L14" i="10" s="1"/>
  <c r="N9" i="7"/>
  <c r="N8" i="7"/>
  <c r="L11" i="10" s="1"/>
  <c r="N7" i="7"/>
  <c r="N6" i="7"/>
  <c r="L9" i="10" s="1"/>
  <c r="N5" i="7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L14" i="7"/>
  <c r="J19" i="10" s="1"/>
  <c r="L13" i="7"/>
  <c r="J18" i="10" s="1"/>
  <c r="L12" i="7"/>
  <c r="J16" i="10" s="1"/>
  <c r="L11" i="7"/>
  <c r="L10" i="7"/>
  <c r="J14" i="10" s="1"/>
  <c r="L9" i="7"/>
  <c r="L8" i="7"/>
  <c r="J11" i="10" s="1"/>
  <c r="L7" i="7"/>
  <c r="L6" i="7"/>
  <c r="J9" i="10" s="1"/>
  <c r="L5" i="7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J14" i="7"/>
  <c r="H19" i="10" s="1"/>
  <c r="J13" i="7"/>
  <c r="H18" i="10" s="1"/>
  <c r="J12" i="7"/>
  <c r="H16" i="10" s="1"/>
  <c r="J11" i="7"/>
  <c r="J10" i="7"/>
  <c r="H14" i="10" s="1"/>
  <c r="J9" i="7"/>
  <c r="J8" i="7"/>
  <c r="H11" i="10" s="1"/>
  <c r="J7" i="7"/>
  <c r="J6" i="7"/>
  <c r="H9" i="10" s="1"/>
  <c r="J5" i="7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H14" i="7"/>
  <c r="F19" i="10" s="1"/>
  <c r="H13" i="7"/>
  <c r="F18" i="10" s="1"/>
  <c r="H12" i="7"/>
  <c r="F16" i="10" s="1"/>
  <c r="H11" i="7"/>
  <c r="H10" i="7"/>
  <c r="F14" i="10" s="1"/>
  <c r="H9" i="7"/>
  <c r="H8" i="7"/>
  <c r="F11" i="10" s="1"/>
  <c r="H7" i="7"/>
  <c r="H6" i="7"/>
  <c r="F9" i="10" s="1"/>
  <c r="H5" i="7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F14" i="7"/>
  <c r="D19" i="10" s="1"/>
  <c r="F13" i="7"/>
  <c r="D18" i="10" s="1"/>
  <c r="F12" i="7"/>
  <c r="D16" i="10" s="1"/>
  <c r="F11" i="7"/>
  <c r="F10" i="7"/>
  <c r="D14" i="10" s="1"/>
  <c r="F9" i="7"/>
  <c r="F8" i="7"/>
  <c r="D11" i="10" s="1"/>
  <c r="F7" i="7"/>
  <c r="F6" i="7"/>
  <c r="D9" i="10" s="1"/>
  <c r="F5" i="7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D10" i="7"/>
  <c r="B14" i="10" s="1"/>
  <c r="D9" i="7"/>
  <c r="D8" i="7"/>
  <c r="B11" i="10" s="1"/>
  <c r="D7" i="7"/>
  <c r="D6" i="7"/>
  <c r="B9" i="10" s="1"/>
  <c r="D5" i="7"/>
  <c r="O29" i="7" l="1"/>
  <c r="O30" i="7"/>
  <c r="O34" i="7" s="1"/>
  <c r="O31" i="7"/>
  <c r="O32" i="7"/>
  <c r="O36" i="7" s="1"/>
  <c r="M29" i="7"/>
  <c r="M30" i="7"/>
  <c r="M34" i="7" s="1"/>
  <c r="M31" i="7"/>
  <c r="M35" i="7" s="1"/>
  <c r="M32" i="7"/>
  <c r="M36" i="7" s="1"/>
  <c r="K29" i="7"/>
  <c r="K30" i="7"/>
  <c r="K34" i="7" s="1"/>
  <c r="K31" i="7"/>
  <c r="K32" i="7"/>
  <c r="K36" i="7" s="1"/>
  <c r="I29" i="7"/>
  <c r="I30" i="7"/>
  <c r="I34" i="7" s="1"/>
  <c r="I31" i="7"/>
  <c r="I35" i="7" s="1"/>
  <c r="I32" i="7"/>
  <c r="I36" i="7" s="1"/>
  <c r="G29" i="7"/>
  <c r="G30" i="7"/>
  <c r="G34" i="7" s="1"/>
  <c r="G31" i="7"/>
  <c r="G32" i="7"/>
  <c r="G36" i="7" s="1"/>
  <c r="E29" i="7"/>
  <c r="E30" i="7"/>
  <c r="E34" i="7" s="1"/>
  <c r="E31" i="7"/>
  <c r="E35" i="7" s="1"/>
  <c r="E32" i="7"/>
  <c r="E36" i="7" s="1"/>
  <c r="O35" i="7"/>
  <c r="K35" i="7"/>
  <c r="G35" i="7"/>
  <c r="I37" i="7" l="1"/>
  <c r="I38" i="7" s="1"/>
  <c r="I39" i="7" s="1"/>
  <c r="M37" i="7"/>
  <c r="M38" i="7" s="1"/>
  <c r="M39" i="7" s="1"/>
  <c r="E33" i="7"/>
  <c r="E37" i="7" s="1"/>
  <c r="E38" i="7" s="1"/>
  <c r="E39" i="7" s="1"/>
  <c r="I33" i="7"/>
  <c r="M33" i="7"/>
  <c r="G33" i="7"/>
  <c r="G37" i="7" s="1"/>
  <c r="G38" i="7" s="1"/>
  <c r="G39" i="7" s="1"/>
  <c r="K33" i="7"/>
  <c r="K37" i="7" s="1"/>
  <c r="K38" i="7" s="1"/>
  <c r="K39" i="7" s="1"/>
  <c r="O33" i="7"/>
  <c r="O37" i="7" s="1"/>
  <c r="O38" i="7" s="1"/>
  <c r="O39" i="7" s="1"/>
  <c r="G6" i="7" l="1"/>
  <c r="E9" i="10" s="1"/>
  <c r="I6" i="7"/>
  <c r="G9" i="10" s="1"/>
  <c r="K6" i="7"/>
  <c r="I9" i="10" s="1"/>
  <c r="M6" i="7"/>
  <c r="K9" i="10" s="1"/>
  <c r="O6" i="7"/>
  <c r="M9" i="10" s="1"/>
  <c r="G7" i="7"/>
  <c r="E10" i="10" s="1"/>
  <c r="I7" i="7"/>
  <c r="G10" i="10" s="1"/>
  <c r="K7" i="7"/>
  <c r="I10" i="10" s="1"/>
  <c r="M7" i="7"/>
  <c r="K10" i="10" s="1"/>
  <c r="O7" i="7"/>
  <c r="M10" i="10" s="1"/>
  <c r="G8" i="7"/>
  <c r="E11" i="10" s="1"/>
  <c r="I8" i="7"/>
  <c r="G11" i="10" s="1"/>
  <c r="K8" i="7"/>
  <c r="I11" i="10" s="1"/>
  <c r="M8" i="7"/>
  <c r="K11" i="10" s="1"/>
  <c r="O8" i="7"/>
  <c r="M11" i="10" s="1"/>
  <c r="G9" i="7"/>
  <c r="E13" i="10" s="1"/>
  <c r="I9" i="7"/>
  <c r="G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I11" i="7"/>
  <c r="G15" i="10" s="1"/>
  <c r="K11" i="7"/>
  <c r="I15" i="10" s="1"/>
  <c r="M11" i="7"/>
  <c r="K15" i="10" s="1"/>
  <c r="O11" i="7"/>
  <c r="M15" i="10" s="1"/>
  <c r="G12" i="7"/>
  <c r="E16" i="10" s="1"/>
  <c r="I12" i="7"/>
  <c r="G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I15" i="7"/>
  <c r="G20" i="10" s="1"/>
  <c r="K15" i="7"/>
  <c r="I20" i="10" s="1"/>
  <c r="M15" i="7"/>
  <c r="K20" i="10" s="1"/>
  <c r="O15" i="7"/>
  <c r="M20" i="10" s="1"/>
  <c r="G16" i="7"/>
  <c r="E21" i="10" s="1"/>
  <c r="I16" i="7"/>
  <c r="G21" i="10" s="1"/>
  <c r="K16" i="7"/>
  <c r="I21" i="10" s="1"/>
  <c r="M16" i="7"/>
  <c r="K21" i="10" s="1"/>
  <c r="O16" i="7"/>
  <c r="M21" i="10" s="1"/>
  <c r="G17" i="7"/>
  <c r="E23" i="10" s="1"/>
  <c r="I17" i="7"/>
  <c r="G23" i="10" s="1"/>
  <c r="K17" i="7"/>
  <c r="I23" i="10" s="1"/>
  <c r="M17" i="7"/>
  <c r="K23" i="10" s="1"/>
  <c r="O17" i="7"/>
  <c r="M23" i="10" s="1"/>
  <c r="G18" i="7"/>
  <c r="E24" i="10" s="1"/>
  <c r="I18" i="7"/>
  <c r="G24" i="10" s="1"/>
  <c r="K18" i="7"/>
  <c r="I24" i="10" s="1"/>
  <c r="M18" i="7"/>
  <c r="K24" i="10" s="1"/>
  <c r="O18" i="7"/>
  <c r="M24" i="10" s="1"/>
  <c r="G19" i="7"/>
  <c r="E25" i="10" s="1"/>
  <c r="I19" i="7"/>
  <c r="G25" i="10" s="1"/>
  <c r="K19" i="7"/>
  <c r="I25" i="10" s="1"/>
  <c r="M19" i="7"/>
  <c r="K25" i="10" s="1"/>
  <c r="O19" i="7"/>
  <c r="M25" i="10" s="1"/>
  <c r="G20" i="7"/>
  <c r="E26" i="10" s="1"/>
  <c r="I20" i="7"/>
  <c r="G26" i="10" s="1"/>
  <c r="K20" i="7"/>
  <c r="I26" i="10" s="1"/>
  <c r="M20" i="7"/>
  <c r="K26" i="10" s="1"/>
  <c r="O20" i="7"/>
  <c r="M26" i="10" s="1"/>
  <c r="G21" i="7"/>
  <c r="E28" i="10" s="1"/>
  <c r="I21" i="7"/>
  <c r="G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I25" i="7"/>
  <c r="G33" i="10" s="1"/>
  <c r="K25" i="7"/>
  <c r="I33" i="10" s="1"/>
  <c r="M25" i="7"/>
  <c r="K33" i="10" s="1"/>
  <c r="O25" i="7"/>
  <c r="M33" i="10" s="1"/>
  <c r="G26" i="7"/>
  <c r="E34" i="10" s="1"/>
  <c r="I26" i="7"/>
  <c r="G34" i="10" s="1"/>
  <c r="K26" i="7"/>
  <c r="I34" i="10" s="1"/>
  <c r="M26" i="7"/>
  <c r="K34" i="10" s="1"/>
  <c r="O26" i="7"/>
  <c r="M34" i="10" s="1"/>
  <c r="G27" i="7"/>
  <c r="E35" i="10" s="1"/>
  <c r="I27" i="7"/>
  <c r="G35" i="10" s="1"/>
  <c r="K27" i="7"/>
  <c r="I35" i="10" s="1"/>
  <c r="M27" i="7"/>
  <c r="K35" i="10" s="1"/>
  <c r="O27" i="7"/>
  <c r="M35" i="10" s="1"/>
  <c r="G28" i="7"/>
  <c r="E36" i="10" s="1"/>
  <c r="I28" i="7"/>
  <c r="G36" i="10" s="1"/>
  <c r="K28" i="7"/>
  <c r="I36" i="10" s="1"/>
  <c r="M28" i="7"/>
  <c r="K36" i="10" s="1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C33" i="10" s="1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I5" i="7"/>
  <c r="G8" i="10" s="1"/>
  <c r="G5" i="7"/>
  <c r="E8" i="10" s="1"/>
  <c r="E5" i="7"/>
  <c r="C8" i="10" s="1"/>
  <c r="A1" i="7" l="1"/>
</calcChain>
</file>

<file path=xl/sharedStrings.xml><?xml version="1.0" encoding="utf-8"?>
<sst xmlns="http://schemas.openxmlformats.org/spreadsheetml/2006/main" count="909" uniqueCount="60">
  <si>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</si>
  <si>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</si>
  <si>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</si>
  <si>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</si>
  <si>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</si>
  <si>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</si>
  <si>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</si>
  <si>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</si>
  <si>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</si>
  <si>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</si>
  <si>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</si>
  <si>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</si>
  <si>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</si>
  <si>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</si>
  <si>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</si>
  <si>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</si>
  <si>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</si>
  <si>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</si>
  <si>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</si>
  <si>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</si>
  <si>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</si>
  <si>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</si>
  <si>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</si>
  <si>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</si>
  <si>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</si>
  <si>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</si>
  <si>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</si>
  <si>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</si>
  <si>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</si>
  <si>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prob</t>
  </si>
  <si>
    <t>suppress</t>
  </si>
  <si>
    <t>\\mchpe.cpe.umanitoba.ca\MCHP\Public\Shared Resources\Project\asp\Analyses\Prescriptions\Class\Pres_rate_class_q_adults_Adj_J01E.html</t>
  </si>
  <si>
    <t>J01E.sulfa and trime</t>
  </si>
  <si>
    <t>Crude J01E.sulfa and trime prescriptions per 1000 people per day by age groups</t>
  </si>
  <si>
    <t>RateY_Rate2011</t>
  </si>
  <si>
    <t>L_RYR2011</t>
  </si>
  <si>
    <t>U_RYR2011</t>
  </si>
  <si>
    <t>prob_2011</t>
  </si>
  <si>
    <t>sign_2011</t>
  </si>
  <si>
    <t>sup2011</t>
  </si>
  <si>
    <t>.</t>
  </si>
  <si>
    <t>t</t>
  </si>
  <si>
    <t>Program: S:\asp\prog\RoxanaD\Prescriptions\Pres_rate_class_q.sas Date: 20FEB2020 11:39:24 User: roxanad Host: SAL-DA-1</t>
  </si>
  <si>
    <t>Under 1</t>
  </si>
  <si>
    <t>65 and Older</t>
  </si>
  <si>
    <t>2011 vs 2016</t>
  </si>
  <si>
    <t>Notation</t>
  </si>
  <si>
    <t>Notation label</t>
  </si>
  <si>
    <t>Notation final label</t>
  </si>
  <si>
    <t>Final label</t>
  </si>
  <si>
    <t>Counts per day and crude rates per 1,000 people per day</t>
  </si>
  <si>
    <t>Year and Quarter</t>
  </si>
  <si>
    <t>Count</t>
  </si>
  <si>
    <t>Rate</t>
  </si>
  <si>
    <t>Figure X.X: Quarterly Dispensation Rates for Sulfonamides and Trimethoprims (J01E) by Age Group</t>
  </si>
  <si>
    <t>Age Group (Years)</t>
  </si>
  <si>
    <t>Years 1 - 4</t>
  </si>
  <si>
    <t>Years 5 - 9</t>
  </si>
  <si>
    <t>Years 10 - 14</t>
  </si>
  <si>
    <t>Years 15 - 64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</si>
</sst>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1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vertical="center"/>
    </xf>
    <xf numFmtId="14" fontId="0" fillId="0" borderId="0" xfId="0" applyNumberFormat="1"/>
    <xf numFmtId="49" fontId="5" fillId="0" borderId="0" xfId="0" applyNumberFormat="1" applyFont="1" applyAlignment="1">
      <alignment vertical="top"/>
    </xf>
    <xf numFmtId="0" fontId="0" fillId="3" borderId="0" xfId="0" applyFill="1"/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49" fontId="0" fillId="0" borderId="0" xfId="0" applyNumberFormat="1" applyAlignment="1"/>
    <xf numFmtId="0" fontId="0" fillId="3" borderId="0" xfId="0" applyFill="1" applyAlignment="1"/>
    <xf numFmtId="49" fontId="4" fillId="0" borderId="2" xfId="0" applyNumberFormat="1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/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9.8491754980214508E-2"/>
          <c:w val="0.93754991097690821"/>
          <c:h val="0.71966426922049576"/>
        </c:manualLayout>
      </c:layout>
      <c:lineChart>
        <c:grouping val="standard"/>
        <c:varyColors val="0"/>
        <c:ser>
          <c:idx val="2"/>
          <c:order val="0"/>
          <c:tx>
            <c:strRef>
              <c:f>fig_data!$E$39</c:f>
              <c:strCache>
                <c:ptCount val="1"/>
                <c:pt idx="0">
                  <c:v>Under 1 (Q3,4)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fig_data!$E$5:$E$28</c:f>
              <c:numCache>
                <c:formatCode>General</c:formatCode>
                <c:ptCount val="24"/>
                <c:pt idx="0">
                  <c:v>0.13406999999999999</c:v>
                </c:pt>
                <c:pt idx="1">
                  <c:v>7.5079999999999994E-2</c:v>
                </c:pt>
                <c:pt idx="2">
                  <c:v>2.9000000000000001E-2</c:v>
                </c:pt>
                <c:pt idx="3">
                  <c:v>1.227E-2</c:v>
                </c:pt>
                <c:pt idx="4">
                  <c:v>6.94E-3</c:v>
                </c:pt>
                <c:pt idx="5">
                  <c:v>3.644E-2</c:v>
                </c:pt>
                <c:pt idx="6">
                  <c:v>4.7559999999999998E-2</c:v>
                </c:pt>
                <c:pt idx="7">
                  <c:v>7.8450000000000006E-2</c:v>
                </c:pt>
                <c:pt idx="8">
                  <c:v>7.9299999999999995E-2</c:v>
                </c:pt>
                <c:pt idx="9">
                  <c:v>7.4859999999999996E-2</c:v>
                </c:pt>
                <c:pt idx="10">
                  <c:v>6.6850000000000007E-2</c:v>
                </c:pt>
                <c:pt idx="11">
                  <c:v>7.7009999999999995E-2</c:v>
                </c:pt>
                <c:pt idx="12">
                  <c:v>5.3039999999999997E-2</c:v>
                </c:pt>
                <c:pt idx="13">
                  <c:v>1.4E-2</c:v>
                </c:pt>
                <c:pt idx="14">
                  <c:v>1.3899999999999999E-2</c:v>
                </c:pt>
                <c:pt idx="15">
                  <c:v>4.9739999999999999E-2</c:v>
                </c:pt>
                <c:pt idx="16">
                  <c:v>7.3669999999999999E-2</c:v>
                </c:pt>
                <c:pt idx="17">
                  <c:v>6.3460000000000003E-2</c:v>
                </c:pt>
                <c:pt idx="18">
                  <c:v>9.3679999999999999E-2</c:v>
                </c:pt>
                <c:pt idx="19">
                  <c:v>0.12569</c:v>
                </c:pt>
                <c:pt idx="20">
                  <c:v>0.11747</c:v>
                </c:pt>
                <c:pt idx="21">
                  <c:v>9.0160000000000004E-2</c:v>
                </c:pt>
                <c:pt idx="22">
                  <c:v>9.9010000000000001E-2</c:v>
                </c:pt>
                <c:pt idx="23">
                  <c:v>0.10517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fig_data!$G$39</c:f>
              <c:strCache>
                <c:ptCount val="1"/>
                <c:pt idx="0">
                  <c:v>1-4 (Q1,3,4)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fig_data!$G$5:$G$28</c:f>
              <c:numCache>
                <c:formatCode>General</c:formatCode>
                <c:ptCount val="24"/>
                <c:pt idx="0">
                  <c:v>0.13485</c:v>
                </c:pt>
                <c:pt idx="1">
                  <c:v>8.9410000000000003E-2</c:v>
                </c:pt>
                <c:pt idx="2">
                  <c:v>3.2280000000000003E-2</c:v>
                </c:pt>
                <c:pt idx="3">
                  <c:v>2.8760000000000001E-2</c:v>
                </c:pt>
                <c:pt idx="4">
                  <c:v>2.9090000000000001E-2</c:v>
                </c:pt>
                <c:pt idx="5">
                  <c:v>5.679E-2</c:v>
                </c:pt>
                <c:pt idx="6">
                  <c:v>0.10045</c:v>
                </c:pt>
                <c:pt idx="7">
                  <c:v>0.10414</c:v>
                </c:pt>
                <c:pt idx="8">
                  <c:v>0.10585</c:v>
                </c:pt>
                <c:pt idx="9">
                  <c:v>0.10779</c:v>
                </c:pt>
                <c:pt idx="10">
                  <c:v>0.10818999999999999</c:v>
                </c:pt>
                <c:pt idx="11">
                  <c:v>0.10714</c:v>
                </c:pt>
                <c:pt idx="12">
                  <c:v>7.4910000000000004E-2</c:v>
                </c:pt>
                <c:pt idx="13">
                  <c:v>2.2849999999999999E-2</c:v>
                </c:pt>
                <c:pt idx="14">
                  <c:v>1.541E-2</c:v>
                </c:pt>
                <c:pt idx="15">
                  <c:v>6.0389999999999999E-2</c:v>
                </c:pt>
                <c:pt idx="16">
                  <c:v>9.0230000000000005E-2</c:v>
                </c:pt>
                <c:pt idx="17">
                  <c:v>8.8050000000000003E-2</c:v>
                </c:pt>
                <c:pt idx="18">
                  <c:v>0.13077</c:v>
                </c:pt>
                <c:pt idx="19">
                  <c:v>0.13902</c:v>
                </c:pt>
                <c:pt idx="20">
                  <c:v>0.11156000000000001</c:v>
                </c:pt>
                <c:pt idx="21">
                  <c:v>9.7250000000000003E-2</c:v>
                </c:pt>
                <c:pt idx="22">
                  <c:v>0.12404999999999999</c:v>
                </c:pt>
                <c:pt idx="23">
                  <c:v>0.10985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fig_data!$I$39</c:f>
              <c:strCache>
                <c:ptCount val="1"/>
                <c:pt idx="0">
                  <c:v>5-9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fig_data!$I$5:$I$28</c:f>
              <c:numCache>
                <c:formatCode>General</c:formatCode>
                <c:ptCount val="24"/>
                <c:pt idx="0">
                  <c:v>8.9359999999999995E-2</c:v>
                </c:pt>
                <c:pt idx="1">
                  <c:v>6.6170000000000007E-2</c:v>
                </c:pt>
                <c:pt idx="2">
                  <c:v>3.7490000000000002E-2</c:v>
                </c:pt>
                <c:pt idx="3">
                  <c:v>2.9850000000000002E-2</c:v>
                </c:pt>
                <c:pt idx="4">
                  <c:v>3.0640000000000001E-2</c:v>
                </c:pt>
                <c:pt idx="5">
                  <c:v>4.2680000000000003E-2</c:v>
                </c:pt>
                <c:pt idx="6">
                  <c:v>6.3769999999999993E-2</c:v>
                </c:pt>
                <c:pt idx="7">
                  <c:v>6.8330000000000002E-2</c:v>
                </c:pt>
                <c:pt idx="8">
                  <c:v>7.0690000000000003E-2</c:v>
                </c:pt>
                <c:pt idx="9">
                  <c:v>7.3789999999999994E-2</c:v>
                </c:pt>
                <c:pt idx="10">
                  <c:v>7.6560000000000003E-2</c:v>
                </c:pt>
                <c:pt idx="11">
                  <c:v>7.4690000000000006E-2</c:v>
                </c:pt>
                <c:pt idx="12">
                  <c:v>5.9220000000000002E-2</c:v>
                </c:pt>
                <c:pt idx="13">
                  <c:v>3.032E-2</c:v>
                </c:pt>
                <c:pt idx="14">
                  <c:v>2.3519999999999999E-2</c:v>
                </c:pt>
                <c:pt idx="15">
                  <c:v>4.8959999999999997E-2</c:v>
                </c:pt>
                <c:pt idx="16">
                  <c:v>7.0639999999999994E-2</c:v>
                </c:pt>
                <c:pt idx="17">
                  <c:v>6.7229999999999998E-2</c:v>
                </c:pt>
                <c:pt idx="18">
                  <c:v>9.3160000000000007E-2</c:v>
                </c:pt>
                <c:pt idx="19">
                  <c:v>0.1028</c:v>
                </c:pt>
                <c:pt idx="20">
                  <c:v>9.4810000000000005E-2</c:v>
                </c:pt>
                <c:pt idx="21">
                  <c:v>7.9030000000000003E-2</c:v>
                </c:pt>
                <c:pt idx="22">
                  <c:v>9.7140000000000004E-2</c:v>
                </c:pt>
                <c:pt idx="23">
                  <c:v>8.8230000000000003E-2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fig_data!$K$39</c:f>
              <c:strCache>
                <c:ptCount val="1"/>
                <c:pt idx="0">
                  <c:v>10-14 (Q3,4)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fig_data!$K$5:$K$28</c:f>
              <c:numCache>
                <c:formatCode>General</c:formatCode>
                <c:ptCount val="24"/>
                <c:pt idx="0">
                  <c:v>4.5429999999999998E-2</c:v>
                </c:pt>
                <c:pt idx="1">
                  <c:v>4.5789999999999997E-2</c:v>
                </c:pt>
                <c:pt idx="2">
                  <c:v>4.0969999999999999E-2</c:v>
                </c:pt>
                <c:pt idx="3">
                  <c:v>3.4540000000000001E-2</c:v>
                </c:pt>
                <c:pt idx="4">
                  <c:v>3.6720000000000003E-2</c:v>
                </c:pt>
                <c:pt idx="5">
                  <c:v>3.9070000000000001E-2</c:v>
                </c:pt>
                <c:pt idx="6">
                  <c:v>4.2020000000000002E-2</c:v>
                </c:pt>
                <c:pt idx="7">
                  <c:v>3.9739999999999998E-2</c:v>
                </c:pt>
                <c:pt idx="8">
                  <c:v>3.918E-2</c:v>
                </c:pt>
                <c:pt idx="9">
                  <c:v>3.8150000000000003E-2</c:v>
                </c:pt>
                <c:pt idx="10">
                  <c:v>4.9079999999999999E-2</c:v>
                </c:pt>
                <c:pt idx="11">
                  <c:v>3.8989999999999997E-2</c:v>
                </c:pt>
                <c:pt idx="12">
                  <c:v>3.9350000000000003E-2</c:v>
                </c:pt>
                <c:pt idx="13">
                  <c:v>3.1370000000000002E-2</c:v>
                </c:pt>
                <c:pt idx="14">
                  <c:v>3.7319999999999999E-2</c:v>
                </c:pt>
                <c:pt idx="15">
                  <c:v>3.7190000000000001E-2</c:v>
                </c:pt>
                <c:pt idx="16">
                  <c:v>4.444E-2</c:v>
                </c:pt>
                <c:pt idx="17">
                  <c:v>3.9399999999999998E-2</c:v>
                </c:pt>
                <c:pt idx="18">
                  <c:v>4.7640000000000002E-2</c:v>
                </c:pt>
                <c:pt idx="19">
                  <c:v>4.8439999999999997E-2</c:v>
                </c:pt>
                <c:pt idx="20">
                  <c:v>4.9419999999999999E-2</c:v>
                </c:pt>
                <c:pt idx="21">
                  <c:v>4.6980000000000001E-2</c:v>
                </c:pt>
                <c:pt idx="22">
                  <c:v>5.4440000000000002E-2</c:v>
                </c:pt>
                <c:pt idx="23">
                  <c:v>5.0180000000000002E-2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fig_data!$M$39</c:f>
              <c:strCache>
                <c:ptCount val="1"/>
                <c:pt idx="0">
                  <c:v>15-64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fig_data!$M$5:$M$28</c:f>
              <c:numCache>
                <c:formatCode>General</c:formatCode>
                <c:ptCount val="24"/>
                <c:pt idx="0">
                  <c:v>0.10942</c:v>
                </c:pt>
                <c:pt idx="1">
                  <c:v>0.10763</c:v>
                </c:pt>
                <c:pt idx="2">
                  <c:v>0.11015999999999999</c:v>
                </c:pt>
                <c:pt idx="3">
                  <c:v>0.10775999999999999</c:v>
                </c:pt>
                <c:pt idx="4">
                  <c:v>0.11</c:v>
                </c:pt>
                <c:pt idx="5">
                  <c:v>9.7509999999999999E-2</c:v>
                </c:pt>
                <c:pt idx="6">
                  <c:v>0.10184</c:v>
                </c:pt>
                <c:pt idx="7">
                  <c:v>0.10413</c:v>
                </c:pt>
                <c:pt idx="8">
                  <c:v>9.9349999999999994E-2</c:v>
                </c:pt>
                <c:pt idx="9">
                  <c:v>0.10012</c:v>
                </c:pt>
                <c:pt idx="10">
                  <c:v>0.11232</c:v>
                </c:pt>
                <c:pt idx="11">
                  <c:v>0.10607</c:v>
                </c:pt>
                <c:pt idx="12">
                  <c:v>0.10081</c:v>
                </c:pt>
                <c:pt idx="13">
                  <c:v>9.9669999999999995E-2</c:v>
                </c:pt>
                <c:pt idx="14">
                  <c:v>0.10983999999999999</c:v>
                </c:pt>
                <c:pt idx="15">
                  <c:v>0.10525</c:v>
                </c:pt>
                <c:pt idx="16">
                  <c:v>0.10539</c:v>
                </c:pt>
                <c:pt idx="17">
                  <c:v>0.10231</c:v>
                </c:pt>
                <c:pt idx="18">
                  <c:v>0.11507000000000001</c:v>
                </c:pt>
                <c:pt idx="19">
                  <c:v>0.10697</c:v>
                </c:pt>
                <c:pt idx="20">
                  <c:v>0.10854</c:v>
                </c:pt>
                <c:pt idx="21">
                  <c:v>0.11577</c:v>
                </c:pt>
                <c:pt idx="22">
                  <c:v>0.126</c:v>
                </c:pt>
                <c:pt idx="23">
                  <c:v>0.11947000000000001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fig_data!$O$39</c:f>
              <c:strCache>
                <c:ptCount val="1"/>
                <c:pt idx="0">
                  <c:v>65 and Older (Q1)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fig_data!$O$5:$O$28</c:f>
              <c:numCache>
                <c:formatCode>General</c:formatCode>
                <c:ptCount val="24"/>
                <c:pt idx="0">
                  <c:v>0.18761</c:v>
                </c:pt>
                <c:pt idx="1">
                  <c:v>0.18654000000000001</c:v>
                </c:pt>
                <c:pt idx="2">
                  <c:v>0.19389000000000001</c:v>
                </c:pt>
                <c:pt idx="3">
                  <c:v>0.18894</c:v>
                </c:pt>
                <c:pt idx="4">
                  <c:v>0.19109000000000001</c:v>
                </c:pt>
                <c:pt idx="5">
                  <c:v>0.16600999999999999</c:v>
                </c:pt>
                <c:pt idx="6">
                  <c:v>0.1782</c:v>
                </c:pt>
                <c:pt idx="7">
                  <c:v>0.18282000000000001</c:v>
                </c:pt>
                <c:pt idx="8">
                  <c:v>0.17605000000000001</c:v>
                </c:pt>
                <c:pt idx="9">
                  <c:v>0.17884</c:v>
                </c:pt>
                <c:pt idx="10">
                  <c:v>0.18337000000000001</c:v>
                </c:pt>
                <c:pt idx="11">
                  <c:v>0.18154000000000001</c:v>
                </c:pt>
                <c:pt idx="12">
                  <c:v>0.17205999999999999</c:v>
                </c:pt>
                <c:pt idx="13">
                  <c:v>0.18403</c:v>
                </c:pt>
                <c:pt idx="14">
                  <c:v>0.19943</c:v>
                </c:pt>
                <c:pt idx="15">
                  <c:v>0.18862999999999999</c:v>
                </c:pt>
                <c:pt idx="16">
                  <c:v>0.18869</c:v>
                </c:pt>
                <c:pt idx="17">
                  <c:v>0.17008000000000001</c:v>
                </c:pt>
                <c:pt idx="18">
                  <c:v>0.18321999999999999</c:v>
                </c:pt>
                <c:pt idx="19">
                  <c:v>0.17785999999999999</c:v>
                </c:pt>
                <c:pt idx="20">
                  <c:v>0.16982</c:v>
                </c:pt>
                <c:pt idx="21">
                  <c:v>0.19248999999999999</c:v>
                </c:pt>
                <c:pt idx="22">
                  <c:v>0.19811999999999999</c:v>
                </c:pt>
                <c:pt idx="23">
                  <c:v>0.18898999999999999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428148221802289"/>
          <c:y val="0.10421701155095203"/>
          <c:w val="0.21169148076416683"/>
          <c:h val="0.17013501922910637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0.08907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6147" cy="3697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Sulfonamides and Trimethoprims (J01E)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by Age Group</a:t>
          </a:r>
          <a:b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  <a:endParaRPr lang="en-US" sz="10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 -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../Analyses/Prescriptions/Class/Pres_rate_class_q_adults_Adj_J01E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>
      <selection activeCell="B8" sqref="B8"/>
    </sheetView>
  </sheetViews>
  <sheetFormatPr defaultRowHeight="12" x14ac:dyDescent="0.2"/>
  <cols>
    <col min="4" max="4" width="11.33203125" customWidth="1"/>
    <col min="12" max="12" width="12" customWidth="1"/>
  </cols>
  <sheetData>
    <row r="1" spans="1:13" x14ac:dyDescent="0.2">
      <c r="A1" s="43" t="s">
        <v>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x14ac:dyDescent="0.2">
      <c r="A2" s="25" t="s">
        <v>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">
      <c r="A4" s="51" t="s">
        <v>51</v>
      </c>
      <c r="B4" s="54" t="s">
        <v>55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5"/>
    </row>
    <row r="5" spans="1:13" x14ac:dyDescent="0.2">
      <c r="A5" s="52"/>
      <c r="B5" s="56" t="s">
        <v>43</v>
      </c>
      <c r="C5" s="56"/>
      <c r="D5" s="56" t="s">
        <v>56</v>
      </c>
      <c r="E5" s="56"/>
      <c r="F5" s="56" t="s">
        <v>57</v>
      </c>
      <c r="G5" s="56"/>
      <c r="H5" s="56" t="s">
        <v>58</v>
      </c>
      <c r="I5" s="56"/>
      <c r="J5" s="56" t="s">
        <v>59</v>
      </c>
      <c r="K5" s="56"/>
      <c r="L5" s="56" t="s">
        <v>18</v>
      </c>
      <c r="M5" s="57"/>
    </row>
    <row r="6" spans="1:13" x14ac:dyDescent="0.2">
      <c r="A6" s="53"/>
      <c r="B6" s="26" t="s">
        <v>52</v>
      </c>
      <c r="C6" s="26" t="s">
        <v>53</v>
      </c>
      <c r="D6" s="26" t="s">
        <v>52</v>
      </c>
      <c r="E6" s="26" t="s">
        <v>53</v>
      </c>
      <c r="F6" s="26" t="s">
        <v>52</v>
      </c>
      <c r="G6" s="26" t="s">
        <v>53</v>
      </c>
      <c r="H6" s="26" t="s">
        <v>52</v>
      </c>
      <c r="I6" s="26" t="s">
        <v>53</v>
      </c>
      <c r="J6" s="26" t="s">
        <v>52</v>
      </c>
      <c r="K6" s="26" t="s">
        <v>53</v>
      </c>
      <c r="L6" s="26" t="s">
        <v>52</v>
      </c>
      <c r="M6" s="27" t="s">
        <v>53</v>
      </c>
    </row>
    <row r="7" spans="1:13" x14ac:dyDescent="0.2">
      <c r="A7" s="44">
        <v>2011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</row>
    <row r="8" spans="1:13" x14ac:dyDescent="0.2">
      <c r="A8" s="28">
        <v>1</v>
      </c>
      <c r="B8" s="29">
        <f>fig_data!D5</f>
        <v>191</v>
      </c>
      <c r="C8" s="30">
        <f>fig_data!E5</f>
        <v>0.13406999999999999</v>
      </c>
      <c r="D8" s="31">
        <f>fig_data!F5</f>
        <v>781</v>
      </c>
      <c r="E8" s="32">
        <f>fig_data!G5</f>
        <v>0.13485</v>
      </c>
      <c r="F8" s="31">
        <f>fig_data!H5</f>
        <v>611</v>
      </c>
      <c r="G8" s="32">
        <f>fig_data!I5</f>
        <v>8.9359999999999995E-2</v>
      </c>
      <c r="H8" s="31">
        <f>fig_data!J5</f>
        <v>326</v>
      </c>
      <c r="I8" s="32">
        <f>fig_data!K5</f>
        <v>4.5429999999999998E-2</v>
      </c>
      <c r="J8" s="31">
        <f>fig_data!L5</f>
        <v>8268</v>
      </c>
      <c r="K8" s="32">
        <f>fig_data!M5</f>
        <v>0.10942</v>
      </c>
      <c r="L8" s="31">
        <f>fig_data!N5</f>
        <v>2748</v>
      </c>
      <c r="M8" s="32">
        <f>fig_data!O5</f>
        <v>0.18761</v>
      </c>
    </row>
    <row r="9" spans="1:13" x14ac:dyDescent="0.2">
      <c r="A9" s="33">
        <v>2</v>
      </c>
      <c r="B9" s="34">
        <f>fig_data!D6</f>
        <v>108</v>
      </c>
      <c r="C9" s="35">
        <f>fig_data!E6</f>
        <v>7.5079999999999994E-2</v>
      </c>
      <c r="D9" s="36">
        <f>fig_data!F6</f>
        <v>528</v>
      </c>
      <c r="E9" s="37">
        <f>fig_data!G6</f>
        <v>8.9410000000000003E-2</v>
      </c>
      <c r="F9" s="36">
        <f>fig_data!H6</f>
        <v>459</v>
      </c>
      <c r="G9" s="37">
        <f>fig_data!I6</f>
        <v>6.6170000000000007E-2</v>
      </c>
      <c r="H9" s="36">
        <f>fig_data!J6</f>
        <v>333</v>
      </c>
      <c r="I9" s="37">
        <f>fig_data!K6</f>
        <v>4.5789999999999997E-2</v>
      </c>
      <c r="J9" s="36">
        <f>fig_data!L6</f>
        <v>8279</v>
      </c>
      <c r="K9" s="37">
        <f>fig_data!M6</f>
        <v>0.10763</v>
      </c>
      <c r="L9" s="36">
        <f>fig_data!N6</f>
        <v>2798</v>
      </c>
      <c r="M9" s="37">
        <f>fig_data!O6</f>
        <v>0.18654000000000001</v>
      </c>
    </row>
    <row r="10" spans="1:13" x14ac:dyDescent="0.2">
      <c r="A10" s="28">
        <v>3</v>
      </c>
      <c r="B10" s="29">
        <f>fig_data!D7</f>
        <v>42</v>
      </c>
      <c r="C10" s="30">
        <f>fig_data!E7</f>
        <v>2.9000000000000001E-2</v>
      </c>
      <c r="D10" s="31">
        <f>fig_data!F7</f>
        <v>193</v>
      </c>
      <c r="E10" s="32">
        <f>fig_data!G7</f>
        <v>3.2280000000000003E-2</v>
      </c>
      <c r="F10" s="31">
        <f>fig_data!H7</f>
        <v>263</v>
      </c>
      <c r="G10" s="32">
        <f>fig_data!I7</f>
        <v>3.7490000000000002E-2</v>
      </c>
      <c r="H10" s="31">
        <f>fig_data!J7</f>
        <v>300</v>
      </c>
      <c r="I10" s="32">
        <f>fig_data!K7</f>
        <v>4.0969999999999999E-2</v>
      </c>
      <c r="J10" s="31">
        <f>fig_data!L7</f>
        <v>8556</v>
      </c>
      <c r="K10" s="32">
        <f>fig_data!M7</f>
        <v>0.11015999999999999</v>
      </c>
      <c r="L10" s="31">
        <f>fig_data!N7</f>
        <v>2928</v>
      </c>
      <c r="M10" s="32">
        <f>fig_data!O7</f>
        <v>0.19389000000000001</v>
      </c>
    </row>
    <row r="11" spans="1:13" x14ac:dyDescent="0.2">
      <c r="A11" s="33">
        <v>4</v>
      </c>
      <c r="B11" s="34">
        <f>fig_data!D8</f>
        <v>18</v>
      </c>
      <c r="C11" s="35">
        <f>fig_data!E8</f>
        <v>1.227E-2</v>
      </c>
      <c r="D11" s="36">
        <f>fig_data!F8</f>
        <v>173</v>
      </c>
      <c r="E11" s="37">
        <f>fig_data!G8</f>
        <v>2.8760000000000001E-2</v>
      </c>
      <c r="F11" s="36">
        <f>fig_data!H8</f>
        <v>212</v>
      </c>
      <c r="G11" s="37">
        <f>fig_data!I8</f>
        <v>2.9850000000000002E-2</v>
      </c>
      <c r="H11" s="36">
        <f>fig_data!J8</f>
        <v>254</v>
      </c>
      <c r="I11" s="37">
        <f>fig_data!K8</f>
        <v>3.4540000000000001E-2</v>
      </c>
      <c r="J11" s="36">
        <f>fig_data!L8</f>
        <v>8444</v>
      </c>
      <c r="K11" s="37">
        <f>fig_data!M8</f>
        <v>0.10775999999999999</v>
      </c>
      <c r="L11" s="36">
        <f>fig_data!N8</f>
        <v>2902</v>
      </c>
      <c r="M11" s="37">
        <f>fig_data!O8</f>
        <v>0.18894</v>
      </c>
    </row>
    <row r="12" spans="1:13" x14ac:dyDescent="0.2">
      <c r="A12" s="47">
        <v>2012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9"/>
    </row>
    <row r="13" spans="1:13" x14ac:dyDescent="0.2">
      <c r="A13" s="28">
        <v>1</v>
      </c>
      <c r="B13" s="29">
        <f>fig_data!D9</f>
        <v>10</v>
      </c>
      <c r="C13" s="30">
        <f>fig_data!E9</f>
        <v>6.94E-3</v>
      </c>
      <c r="D13" s="31">
        <f>fig_data!F9</f>
        <v>174</v>
      </c>
      <c r="E13" s="32">
        <f>fig_data!G9</f>
        <v>2.9090000000000001E-2</v>
      </c>
      <c r="F13" s="31">
        <f>fig_data!H9</f>
        <v>216</v>
      </c>
      <c r="G13" s="32">
        <f>fig_data!I9</f>
        <v>3.0640000000000001E-2</v>
      </c>
      <c r="H13" s="31">
        <f>fig_data!J9</f>
        <v>266</v>
      </c>
      <c r="I13" s="32">
        <f>fig_data!K9</f>
        <v>3.6720000000000003E-2</v>
      </c>
      <c r="J13" s="31">
        <f>fig_data!L9</f>
        <v>8532</v>
      </c>
      <c r="K13" s="32">
        <f>fig_data!M9</f>
        <v>0.11</v>
      </c>
      <c r="L13" s="31">
        <f>fig_data!N9</f>
        <v>2898</v>
      </c>
      <c r="M13" s="32">
        <f>fig_data!O9</f>
        <v>0.19109000000000001</v>
      </c>
    </row>
    <row r="14" spans="1:13" x14ac:dyDescent="0.2">
      <c r="A14" s="33">
        <v>2</v>
      </c>
      <c r="B14" s="34">
        <f>fig_data!D10</f>
        <v>53</v>
      </c>
      <c r="C14" s="35">
        <f>fig_data!E10</f>
        <v>3.644E-2</v>
      </c>
      <c r="D14" s="36">
        <f>fig_data!F10</f>
        <v>341</v>
      </c>
      <c r="E14" s="37">
        <f>fig_data!G10</f>
        <v>5.679E-2</v>
      </c>
      <c r="F14" s="36">
        <f>fig_data!H10</f>
        <v>303</v>
      </c>
      <c r="G14" s="37">
        <f>fig_data!I10</f>
        <v>4.2680000000000003E-2</v>
      </c>
      <c r="H14" s="36">
        <f>fig_data!J10</f>
        <v>284</v>
      </c>
      <c r="I14" s="37">
        <f>fig_data!K10</f>
        <v>3.9070000000000001E-2</v>
      </c>
      <c r="J14" s="36">
        <f>fig_data!L10</f>
        <v>7634</v>
      </c>
      <c r="K14" s="37">
        <f>fig_data!M10</f>
        <v>9.7509999999999999E-2</v>
      </c>
      <c r="L14" s="36">
        <f>fig_data!N10</f>
        <v>2558</v>
      </c>
      <c r="M14" s="37">
        <f>fig_data!O10</f>
        <v>0.16600999999999999</v>
      </c>
    </row>
    <row r="15" spans="1:13" x14ac:dyDescent="0.2">
      <c r="A15" s="28">
        <v>3</v>
      </c>
      <c r="B15" s="29">
        <f>fig_data!D11</f>
        <v>70</v>
      </c>
      <c r="C15" s="30">
        <f>fig_data!E11</f>
        <v>4.7559999999999998E-2</v>
      </c>
      <c r="D15" s="31">
        <f>fig_data!F11</f>
        <v>608</v>
      </c>
      <c r="E15" s="32">
        <f>fig_data!G11</f>
        <v>0.10045</v>
      </c>
      <c r="F15" s="31">
        <f>fig_data!H11</f>
        <v>458</v>
      </c>
      <c r="G15" s="32">
        <f>fig_data!I11</f>
        <v>6.3769999999999993E-2</v>
      </c>
      <c r="H15" s="31">
        <f>fig_data!J11</f>
        <v>307</v>
      </c>
      <c r="I15" s="32">
        <f>fig_data!K11</f>
        <v>4.2020000000000002E-2</v>
      </c>
      <c r="J15" s="31">
        <f>fig_data!L11</f>
        <v>8036</v>
      </c>
      <c r="K15" s="32">
        <f>fig_data!M11</f>
        <v>0.10184</v>
      </c>
      <c r="L15" s="31">
        <f>fig_data!N11</f>
        <v>2778</v>
      </c>
      <c r="M15" s="32">
        <f>fig_data!O11</f>
        <v>0.1782</v>
      </c>
    </row>
    <row r="16" spans="1:13" x14ac:dyDescent="0.2">
      <c r="A16" s="33">
        <v>4</v>
      </c>
      <c r="B16" s="34">
        <f>fig_data!D12</f>
        <v>118</v>
      </c>
      <c r="C16" s="35">
        <f>fig_data!E12</f>
        <v>7.8450000000000006E-2</v>
      </c>
      <c r="D16" s="36">
        <f>fig_data!F12</f>
        <v>633</v>
      </c>
      <c r="E16" s="37">
        <f>fig_data!G12</f>
        <v>0.10414</v>
      </c>
      <c r="F16" s="36">
        <f>fig_data!H12</f>
        <v>497</v>
      </c>
      <c r="G16" s="37">
        <f>fig_data!I12</f>
        <v>6.8330000000000002E-2</v>
      </c>
      <c r="H16" s="36">
        <f>fig_data!J12</f>
        <v>292</v>
      </c>
      <c r="I16" s="37">
        <f>fig_data!K12</f>
        <v>3.9739999999999998E-2</v>
      </c>
      <c r="J16" s="36">
        <f>fig_data!L12</f>
        <v>8298</v>
      </c>
      <c r="K16" s="37">
        <f>fig_data!M12</f>
        <v>0.10413</v>
      </c>
      <c r="L16" s="36">
        <f>fig_data!N12</f>
        <v>2902</v>
      </c>
      <c r="M16" s="37">
        <f>fig_data!O12</f>
        <v>0.18282000000000001</v>
      </c>
    </row>
    <row r="17" spans="1:13" x14ac:dyDescent="0.2">
      <c r="A17" s="47">
        <v>2013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</row>
    <row r="18" spans="1:13" x14ac:dyDescent="0.2">
      <c r="A18" s="28">
        <v>1</v>
      </c>
      <c r="B18" s="29">
        <f>fig_data!D13</f>
        <v>117</v>
      </c>
      <c r="C18" s="30">
        <f>fig_data!E13</f>
        <v>7.9299999999999995E-2</v>
      </c>
      <c r="D18" s="31">
        <f>fig_data!F13</f>
        <v>629</v>
      </c>
      <c r="E18" s="32">
        <f>fig_data!G13</f>
        <v>0.10585</v>
      </c>
      <c r="F18" s="31">
        <f>fig_data!H13</f>
        <v>505</v>
      </c>
      <c r="G18" s="32">
        <f>fig_data!I13</f>
        <v>7.0690000000000003E-2</v>
      </c>
      <c r="H18" s="31">
        <f>fig_data!J13</f>
        <v>281</v>
      </c>
      <c r="I18" s="32">
        <f>fig_data!K13</f>
        <v>3.918E-2</v>
      </c>
      <c r="J18" s="31">
        <f>fig_data!L13</f>
        <v>7751</v>
      </c>
      <c r="K18" s="32">
        <f>fig_data!M13</f>
        <v>9.9349999999999994E-2</v>
      </c>
      <c r="L18" s="31">
        <f>fig_data!N13</f>
        <v>2736</v>
      </c>
      <c r="M18" s="32">
        <f>fig_data!O13</f>
        <v>0.17605000000000001</v>
      </c>
    </row>
    <row r="19" spans="1:13" x14ac:dyDescent="0.2">
      <c r="A19" s="33">
        <v>2</v>
      </c>
      <c r="B19" s="34">
        <f>fig_data!D14</f>
        <v>112</v>
      </c>
      <c r="C19" s="35">
        <f>fig_data!E14</f>
        <v>7.4859999999999996E-2</v>
      </c>
      <c r="D19" s="36">
        <f>fig_data!F14</f>
        <v>651</v>
      </c>
      <c r="E19" s="37">
        <f>fig_data!G14</f>
        <v>0.10779</v>
      </c>
      <c r="F19" s="36">
        <f>fig_data!H14</f>
        <v>537</v>
      </c>
      <c r="G19" s="37">
        <f>fig_data!I14</f>
        <v>7.3789999999999994E-2</v>
      </c>
      <c r="H19" s="36">
        <f>fig_data!J14</f>
        <v>277</v>
      </c>
      <c r="I19" s="37">
        <f>fig_data!K14</f>
        <v>3.8150000000000003E-2</v>
      </c>
      <c r="J19" s="36">
        <f>fig_data!L14</f>
        <v>7954</v>
      </c>
      <c r="K19" s="37">
        <f>fig_data!M14</f>
        <v>0.10012</v>
      </c>
      <c r="L19" s="36">
        <f>fig_data!N14</f>
        <v>2852</v>
      </c>
      <c r="M19" s="37">
        <f>fig_data!O14</f>
        <v>0.17884</v>
      </c>
    </row>
    <row r="20" spans="1:13" x14ac:dyDescent="0.2">
      <c r="A20" s="28">
        <v>3</v>
      </c>
      <c r="B20" s="29">
        <f>fig_data!D15</f>
        <v>102</v>
      </c>
      <c r="C20" s="30">
        <f>fig_data!E15</f>
        <v>6.6850000000000007E-2</v>
      </c>
      <c r="D20" s="31">
        <f>fig_data!F15</f>
        <v>659</v>
      </c>
      <c r="E20" s="32">
        <f>fig_data!G15</f>
        <v>0.10818999999999999</v>
      </c>
      <c r="F20" s="31">
        <f>fig_data!H15</f>
        <v>564</v>
      </c>
      <c r="G20" s="32">
        <f>fig_data!I15</f>
        <v>7.6560000000000003E-2</v>
      </c>
      <c r="H20" s="31">
        <f>fig_data!J15</f>
        <v>358</v>
      </c>
      <c r="I20" s="32">
        <f>fig_data!K15</f>
        <v>4.9079999999999999E-2</v>
      </c>
      <c r="J20" s="31">
        <f>fig_data!L15</f>
        <v>8987</v>
      </c>
      <c r="K20" s="32">
        <f>fig_data!M15</f>
        <v>0.11232</v>
      </c>
      <c r="L20" s="31">
        <f>fig_data!N15</f>
        <v>2955</v>
      </c>
      <c r="M20" s="32">
        <f>fig_data!O15</f>
        <v>0.18337000000000001</v>
      </c>
    </row>
    <row r="21" spans="1:13" x14ac:dyDescent="0.2">
      <c r="A21" s="33">
        <v>4</v>
      </c>
      <c r="B21" s="34">
        <f>fig_data!D16</f>
        <v>117</v>
      </c>
      <c r="C21" s="35">
        <f>fig_data!E16</f>
        <v>7.7009999999999995E-2</v>
      </c>
      <c r="D21" s="36">
        <f>fig_data!F16</f>
        <v>658</v>
      </c>
      <c r="E21" s="37">
        <f>fig_data!G16</f>
        <v>0.10714</v>
      </c>
      <c r="F21" s="36">
        <f>fig_data!H16</f>
        <v>557</v>
      </c>
      <c r="G21" s="37">
        <f>fig_data!I16</f>
        <v>7.4690000000000006E-2</v>
      </c>
      <c r="H21" s="36">
        <f>fig_data!J16</f>
        <v>286</v>
      </c>
      <c r="I21" s="37">
        <f>fig_data!K16</f>
        <v>3.8989999999999997E-2</v>
      </c>
      <c r="J21" s="36">
        <f>fig_data!L16</f>
        <v>8561</v>
      </c>
      <c r="K21" s="37">
        <f>fig_data!M16</f>
        <v>0.10607</v>
      </c>
      <c r="L21" s="36">
        <f>fig_data!N16</f>
        <v>2975</v>
      </c>
      <c r="M21" s="37">
        <f>fig_data!O16</f>
        <v>0.18154000000000001</v>
      </c>
    </row>
    <row r="22" spans="1:13" x14ac:dyDescent="0.2">
      <c r="A22" s="47">
        <v>2014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/>
    </row>
    <row r="23" spans="1:13" x14ac:dyDescent="0.2">
      <c r="A23" s="28">
        <v>1</v>
      </c>
      <c r="B23" s="29">
        <f>fig_data!D17</f>
        <v>79</v>
      </c>
      <c r="C23" s="30">
        <f>fig_data!E17</f>
        <v>5.3039999999999997E-2</v>
      </c>
      <c r="D23" s="31">
        <f>fig_data!F17</f>
        <v>449</v>
      </c>
      <c r="E23" s="32">
        <f>fig_data!G17</f>
        <v>7.4910000000000004E-2</v>
      </c>
      <c r="F23" s="31">
        <f>fig_data!H17</f>
        <v>433</v>
      </c>
      <c r="G23" s="32">
        <f>fig_data!I17</f>
        <v>5.9220000000000002E-2</v>
      </c>
      <c r="H23" s="31">
        <f>fig_data!J17</f>
        <v>282</v>
      </c>
      <c r="I23" s="32">
        <f>fig_data!K17</f>
        <v>3.9350000000000003E-2</v>
      </c>
      <c r="J23" s="31">
        <f>fig_data!L17</f>
        <v>7948</v>
      </c>
      <c r="K23" s="32">
        <f>fig_data!M17</f>
        <v>0.10081</v>
      </c>
      <c r="L23" s="31">
        <f>fig_data!N17</f>
        <v>2760</v>
      </c>
      <c r="M23" s="32">
        <f>fig_data!O17</f>
        <v>0.17205999999999999</v>
      </c>
    </row>
    <row r="24" spans="1:13" x14ac:dyDescent="0.2">
      <c r="A24" s="33">
        <v>2</v>
      </c>
      <c r="B24" s="34">
        <f>fig_data!D18</f>
        <v>21</v>
      </c>
      <c r="C24" s="35">
        <f>fig_data!E18</f>
        <v>1.4E-2</v>
      </c>
      <c r="D24" s="36">
        <f>fig_data!F18</f>
        <v>139</v>
      </c>
      <c r="E24" s="37">
        <f>fig_data!G18</f>
        <v>2.2849999999999999E-2</v>
      </c>
      <c r="F24" s="36">
        <f>fig_data!H18</f>
        <v>226</v>
      </c>
      <c r="G24" s="37">
        <f>fig_data!I18</f>
        <v>3.032E-2</v>
      </c>
      <c r="H24" s="36">
        <f>fig_data!J18</f>
        <v>228</v>
      </c>
      <c r="I24" s="37">
        <f>fig_data!K18</f>
        <v>3.1370000000000002E-2</v>
      </c>
      <c r="J24" s="36">
        <f>fig_data!L18</f>
        <v>7995</v>
      </c>
      <c r="K24" s="37">
        <f>fig_data!M18</f>
        <v>9.9669999999999995E-2</v>
      </c>
      <c r="L24" s="36">
        <f>fig_data!N18</f>
        <v>3027</v>
      </c>
      <c r="M24" s="37">
        <f>fig_data!O18</f>
        <v>0.18403</v>
      </c>
    </row>
    <row r="25" spans="1:13" x14ac:dyDescent="0.2">
      <c r="A25" s="28">
        <v>3</v>
      </c>
      <c r="B25" s="29">
        <f>fig_data!D19</f>
        <v>21</v>
      </c>
      <c r="C25" s="30">
        <f>fig_data!E19</f>
        <v>1.3899999999999999E-2</v>
      </c>
      <c r="D25" s="31">
        <f>fig_data!F19</f>
        <v>95</v>
      </c>
      <c r="E25" s="32">
        <f>fig_data!G19</f>
        <v>1.541E-2</v>
      </c>
      <c r="F25" s="31">
        <f>fig_data!H19</f>
        <v>178</v>
      </c>
      <c r="G25" s="32">
        <f>fig_data!I19</f>
        <v>2.3519999999999999E-2</v>
      </c>
      <c r="H25" s="31">
        <f>fig_data!J19</f>
        <v>273</v>
      </c>
      <c r="I25" s="32">
        <f>fig_data!K19</f>
        <v>3.7319999999999999E-2</v>
      </c>
      <c r="J25" s="31">
        <f>fig_data!L19</f>
        <v>8888</v>
      </c>
      <c r="K25" s="32">
        <f>fig_data!M19</f>
        <v>0.10983999999999999</v>
      </c>
      <c r="L25" s="31">
        <f>fig_data!N19</f>
        <v>3306</v>
      </c>
      <c r="M25" s="32">
        <f>fig_data!O19</f>
        <v>0.19943</v>
      </c>
    </row>
    <row r="26" spans="1:13" x14ac:dyDescent="0.2">
      <c r="A26" s="33">
        <v>4</v>
      </c>
      <c r="B26" s="34">
        <f>fig_data!D20</f>
        <v>76</v>
      </c>
      <c r="C26" s="35">
        <f>fig_data!E20</f>
        <v>4.9739999999999999E-2</v>
      </c>
      <c r="D26" s="36">
        <f>fig_data!F20</f>
        <v>375</v>
      </c>
      <c r="E26" s="37">
        <f>fig_data!G20</f>
        <v>6.0389999999999999E-2</v>
      </c>
      <c r="F26" s="36">
        <f>fig_data!H20</f>
        <v>375</v>
      </c>
      <c r="G26" s="37">
        <f>fig_data!I20</f>
        <v>4.8959999999999997E-2</v>
      </c>
      <c r="H26" s="36">
        <f>fig_data!J20</f>
        <v>274</v>
      </c>
      <c r="I26" s="37">
        <f>fig_data!K20</f>
        <v>3.7190000000000001E-2</v>
      </c>
      <c r="J26" s="36">
        <f>fig_data!L20</f>
        <v>8590</v>
      </c>
      <c r="K26" s="37">
        <f>fig_data!M20</f>
        <v>0.10525</v>
      </c>
      <c r="L26" s="36">
        <f>fig_data!N20</f>
        <v>3178</v>
      </c>
      <c r="M26" s="37">
        <f>fig_data!O20</f>
        <v>0.18862999999999999</v>
      </c>
    </row>
    <row r="27" spans="1:13" x14ac:dyDescent="0.2">
      <c r="A27" s="47">
        <v>2015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9"/>
    </row>
    <row r="28" spans="1:13" x14ac:dyDescent="0.2">
      <c r="A28" s="28">
        <v>1</v>
      </c>
      <c r="B28" s="29">
        <f>fig_data!D21</f>
        <v>110</v>
      </c>
      <c r="C28" s="30">
        <f>fig_data!E21</f>
        <v>7.3669999999999999E-2</v>
      </c>
      <c r="D28" s="31">
        <f>fig_data!F21</f>
        <v>546</v>
      </c>
      <c r="E28" s="32">
        <f>fig_data!G21</f>
        <v>9.0230000000000005E-2</v>
      </c>
      <c r="F28" s="31">
        <f>fig_data!H21</f>
        <v>531</v>
      </c>
      <c r="G28" s="32">
        <f>fig_data!I21</f>
        <v>7.0639999999999994E-2</v>
      </c>
      <c r="H28" s="31">
        <f>fig_data!J21</f>
        <v>319</v>
      </c>
      <c r="I28" s="32">
        <f>fig_data!K21</f>
        <v>4.444E-2</v>
      </c>
      <c r="J28" s="31">
        <f>fig_data!L21</f>
        <v>8391</v>
      </c>
      <c r="K28" s="32">
        <f>fig_data!M21</f>
        <v>0.10539</v>
      </c>
      <c r="L28" s="31">
        <f>fig_data!N21</f>
        <v>3100</v>
      </c>
      <c r="M28" s="32">
        <f>fig_data!O21</f>
        <v>0.18869</v>
      </c>
    </row>
    <row r="29" spans="1:13" x14ac:dyDescent="0.2">
      <c r="A29" s="33">
        <v>2</v>
      </c>
      <c r="B29" s="34">
        <f>fig_data!D22</f>
        <v>96</v>
      </c>
      <c r="C29" s="35">
        <f>fig_data!E22</f>
        <v>6.3460000000000003E-2</v>
      </c>
      <c r="D29" s="36">
        <f>fig_data!F22</f>
        <v>540</v>
      </c>
      <c r="E29" s="37">
        <f>fig_data!G22</f>
        <v>8.8050000000000003E-2</v>
      </c>
      <c r="F29" s="36">
        <f>fig_data!H22</f>
        <v>515</v>
      </c>
      <c r="G29" s="37">
        <f>fig_data!I22</f>
        <v>6.7229999999999998E-2</v>
      </c>
      <c r="H29" s="36">
        <f>fig_data!J22</f>
        <v>286</v>
      </c>
      <c r="I29" s="37">
        <f>fig_data!K22</f>
        <v>3.9399999999999998E-2</v>
      </c>
      <c r="J29" s="36">
        <f>fig_data!L22</f>
        <v>8280</v>
      </c>
      <c r="K29" s="37">
        <f>fig_data!M22</f>
        <v>0.10231</v>
      </c>
      <c r="L29" s="36">
        <f>fig_data!N22</f>
        <v>2867</v>
      </c>
      <c r="M29" s="37">
        <f>fig_data!O22</f>
        <v>0.17008000000000001</v>
      </c>
    </row>
    <row r="30" spans="1:13" x14ac:dyDescent="0.2">
      <c r="A30" s="28">
        <v>3</v>
      </c>
      <c r="B30" s="29">
        <f>fig_data!D23</f>
        <v>144</v>
      </c>
      <c r="C30" s="30">
        <f>fig_data!E23</f>
        <v>9.3679999999999999E-2</v>
      </c>
      <c r="D30" s="31">
        <f>fig_data!F23</f>
        <v>808</v>
      </c>
      <c r="E30" s="32">
        <f>fig_data!G23</f>
        <v>0.13077</v>
      </c>
      <c r="F30" s="31">
        <f>fig_data!H23</f>
        <v>722</v>
      </c>
      <c r="G30" s="32">
        <f>fig_data!I23</f>
        <v>9.3160000000000007E-2</v>
      </c>
      <c r="H30" s="31">
        <f>fig_data!J23</f>
        <v>348</v>
      </c>
      <c r="I30" s="32">
        <f>fig_data!K23</f>
        <v>4.7640000000000002E-2</v>
      </c>
      <c r="J30" s="31">
        <f>fig_data!L23</f>
        <v>9374</v>
      </c>
      <c r="K30" s="32">
        <f>fig_data!M23</f>
        <v>0.11507000000000001</v>
      </c>
      <c r="L30" s="31">
        <f>fig_data!N23</f>
        <v>3116</v>
      </c>
      <c r="M30" s="32">
        <f>fig_data!O23</f>
        <v>0.18321999999999999</v>
      </c>
    </row>
    <row r="31" spans="1:13" x14ac:dyDescent="0.2">
      <c r="A31" s="33">
        <v>4</v>
      </c>
      <c r="B31" s="34">
        <f>fig_data!D24</f>
        <v>193</v>
      </c>
      <c r="C31" s="35">
        <f>fig_data!E24</f>
        <v>0.12569</v>
      </c>
      <c r="D31" s="36">
        <f>fig_data!F24</f>
        <v>870</v>
      </c>
      <c r="E31" s="37">
        <f>fig_data!G24</f>
        <v>0.13902</v>
      </c>
      <c r="F31" s="36">
        <f>fig_data!H24</f>
        <v>805</v>
      </c>
      <c r="G31" s="37">
        <f>fig_data!I24</f>
        <v>0.1028</v>
      </c>
      <c r="H31" s="36">
        <f>fig_data!J24</f>
        <v>356</v>
      </c>
      <c r="I31" s="37">
        <f>fig_data!K24</f>
        <v>4.8439999999999997E-2</v>
      </c>
      <c r="J31" s="36">
        <f>fig_data!L24</f>
        <v>8780</v>
      </c>
      <c r="K31" s="37">
        <f>fig_data!M24</f>
        <v>0.10697</v>
      </c>
      <c r="L31" s="36">
        <f>fig_data!N24</f>
        <v>3076</v>
      </c>
      <c r="M31" s="37">
        <f>fig_data!O24</f>
        <v>0.17785999999999999</v>
      </c>
    </row>
    <row r="32" spans="1:13" x14ac:dyDescent="0.2">
      <c r="A32" s="47">
        <v>2016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</row>
    <row r="33" spans="1:13" x14ac:dyDescent="0.2">
      <c r="A33" s="28">
        <v>1</v>
      </c>
      <c r="B33" s="29">
        <f>fig_data!D25</f>
        <v>179</v>
      </c>
      <c r="C33" s="30">
        <f>fig_data!E25</f>
        <v>0.11747</v>
      </c>
      <c r="D33" s="31">
        <f>fig_data!F25</f>
        <v>691</v>
      </c>
      <c r="E33" s="32">
        <f>fig_data!G25</f>
        <v>0.11156000000000001</v>
      </c>
      <c r="F33" s="31">
        <f>fig_data!H25</f>
        <v>737</v>
      </c>
      <c r="G33" s="32">
        <f>fig_data!I25</f>
        <v>9.4810000000000005E-2</v>
      </c>
      <c r="H33" s="31">
        <f>fig_data!J25</f>
        <v>360</v>
      </c>
      <c r="I33" s="32">
        <f>fig_data!K25</f>
        <v>4.9419999999999999E-2</v>
      </c>
      <c r="J33" s="31">
        <f>fig_data!L25</f>
        <v>8799</v>
      </c>
      <c r="K33" s="32">
        <f>fig_data!M25</f>
        <v>0.10854</v>
      </c>
      <c r="L33" s="31">
        <f>fig_data!N25</f>
        <v>2905</v>
      </c>
      <c r="M33" s="32">
        <f>fig_data!O25</f>
        <v>0.16982</v>
      </c>
    </row>
    <row r="34" spans="1:13" x14ac:dyDescent="0.2">
      <c r="A34" s="33">
        <v>2</v>
      </c>
      <c r="B34" s="34">
        <f>fig_data!D26</f>
        <v>139</v>
      </c>
      <c r="C34" s="35">
        <f>fig_data!E26</f>
        <v>9.0160000000000004E-2</v>
      </c>
      <c r="D34" s="36">
        <f>fig_data!F26</f>
        <v>606</v>
      </c>
      <c r="E34" s="37">
        <f>fig_data!G26</f>
        <v>9.7250000000000003E-2</v>
      </c>
      <c r="F34" s="36">
        <f>fig_data!H26</f>
        <v>619</v>
      </c>
      <c r="G34" s="37">
        <f>fig_data!I26</f>
        <v>7.9030000000000003E-2</v>
      </c>
      <c r="H34" s="36">
        <f>fig_data!J26</f>
        <v>343</v>
      </c>
      <c r="I34" s="37">
        <f>fig_data!K26</f>
        <v>4.6980000000000001E-2</v>
      </c>
      <c r="J34" s="36">
        <f>fig_data!L26</f>
        <v>9442</v>
      </c>
      <c r="K34" s="37">
        <f>fig_data!M26</f>
        <v>0.11577</v>
      </c>
      <c r="L34" s="36">
        <f>fig_data!N26</f>
        <v>3340</v>
      </c>
      <c r="M34" s="37">
        <f>fig_data!O26</f>
        <v>0.19248999999999999</v>
      </c>
    </row>
    <row r="35" spans="1:13" x14ac:dyDescent="0.2">
      <c r="A35" s="28">
        <v>3</v>
      </c>
      <c r="B35" s="29">
        <f>fig_data!D27</f>
        <v>153</v>
      </c>
      <c r="C35" s="30">
        <f>fig_data!E27</f>
        <v>9.9010000000000001E-2</v>
      </c>
      <c r="D35" s="31">
        <f>fig_data!F27</f>
        <v>784</v>
      </c>
      <c r="E35" s="32">
        <f>fig_data!G27</f>
        <v>0.12404999999999999</v>
      </c>
      <c r="F35" s="31">
        <f>fig_data!H27</f>
        <v>770</v>
      </c>
      <c r="G35" s="32">
        <f>fig_data!I27</f>
        <v>9.7140000000000004E-2</v>
      </c>
      <c r="H35" s="31">
        <f>fig_data!J27</f>
        <v>401</v>
      </c>
      <c r="I35" s="32">
        <f>fig_data!K27</f>
        <v>5.4440000000000002E-2</v>
      </c>
      <c r="J35" s="31">
        <f>fig_data!L27</f>
        <v>10363</v>
      </c>
      <c r="K35" s="32">
        <f>fig_data!M27</f>
        <v>0.126</v>
      </c>
      <c r="L35" s="31">
        <f>fig_data!N27</f>
        <v>3472</v>
      </c>
      <c r="M35" s="32">
        <f>fig_data!O27</f>
        <v>0.19811999999999999</v>
      </c>
    </row>
    <row r="36" spans="1:13" x14ac:dyDescent="0.2">
      <c r="A36" s="38">
        <v>4</v>
      </c>
      <c r="B36" s="39">
        <f>fig_data!D28</f>
        <v>164</v>
      </c>
      <c r="C36" s="40">
        <f>fig_data!E28</f>
        <v>0.10517</v>
      </c>
      <c r="D36" s="41">
        <f>fig_data!F28</f>
        <v>701</v>
      </c>
      <c r="E36" s="42">
        <f>fig_data!G28</f>
        <v>0.10985</v>
      </c>
      <c r="F36" s="41">
        <f>fig_data!H28</f>
        <v>705</v>
      </c>
      <c r="G36" s="42">
        <f>fig_data!I28</f>
        <v>8.8230000000000003E-2</v>
      </c>
      <c r="H36" s="41">
        <f>fig_data!J28</f>
        <v>374</v>
      </c>
      <c r="I36" s="42">
        <f>fig_data!K28</f>
        <v>5.0180000000000002E-2</v>
      </c>
      <c r="J36" s="41">
        <f>fig_data!L28</f>
        <v>9907</v>
      </c>
      <c r="K36" s="42">
        <f>fig_data!M28</f>
        <v>0.11947000000000001</v>
      </c>
      <c r="L36" s="41">
        <f>fig_data!N28</f>
        <v>3366</v>
      </c>
      <c r="M36" s="42">
        <f>fig_data!O28</f>
        <v>0.18898999999999999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44"/>
  <sheetViews>
    <sheetView zoomScale="85" zoomScaleNormal="85" workbookViewId="0">
      <selection activeCell="D25" sqref="D25:O28"/>
    </sheetView>
  </sheetViews>
  <sheetFormatPr defaultRowHeight="12" x14ac:dyDescent="0.2"/>
  <sheetData>
    <row r="1" spans="1:15" x14ac:dyDescent="0.2">
      <c r="A1" t="str">
        <f>orig_data!IDX</f>
        <v>Crude J01E.sulfa and trime prescriptions per 1000 people per day by age groups</v>
      </c>
    </row>
    <row r="2" spans="1:15" x14ac:dyDescent="0.2">
      <c r="E2" t="s">
        <v>19</v>
      </c>
    </row>
    <row r="3" spans="1:15" x14ac:dyDescent="0.2">
      <c r="A3" s="1" t="s">
        <v>7</v>
      </c>
      <c r="C3" t="s">
        <v>8</v>
      </c>
      <c r="E3" t="s">
        <v>43</v>
      </c>
      <c r="G3" s="2" t="s">
        <v>20</v>
      </c>
      <c r="H3" s="2"/>
      <c r="I3" s="2" t="s">
        <v>21</v>
      </c>
      <c r="J3" s="2"/>
      <c r="K3" s="2" t="s">
        <v>16</v>
      </c>
      <c r="L3" s="2"/>
      <c r="M3" s="2" t="s">
        <v>17</v>
      </c>
      <c r="N3" s="2"/>
      <c r="O3" s="2" t="s">
        <v>44</v>
      </c>
    </row>
    <row r="4" spans="1:15" x14ac:dyDescent="0.2">
      <c r="A4" s="1"/>
      <c r="D4" t="s">
        <v>52</v>
      </c>
      <c r="E4" t="s">
        <v>53</v>
      </c>
      <c r="F4" t="s">
        <v>52</v>
      </c>
      <c r="G4" s="2" t="s">
        <v>53</v>
      </c>
      <c r="H4" s="2" t="s">
        <v>52</v>
      </c>
      <c r="I4" s="2" t="s">
        <v>53</v>
      </c>
      <c r="J4" s="2" t="s">
        <v>52</v>
      </c>
      <c r="K4" s="2" t="s">
        <v>53</v>
      </c>
      <c r="L4" s="2" t="s">
        <v>52</v>
      </c>
      <c r="M4" s="2" t="s">
        <v>53</v>
      </c>
      <c r="N4" s="2" t="s">
        <v>52</v>
      </c>
      <c r="O4" s="2" t="s">
        <v>53</v>
      </c>
    </row>
    <row r="5" spans="1:15" x14ac:dyDescent="0.2">
      <c r="A5" s="60">
        <v>2011</v>
      </c>
      <c r="B5" t="s">
        <v>9</v>
      </c>
      <c r="C5" t="s">
        <v>10</v>
      </c>
      <c r="D5">
        <f>orig_data!E7</f>
        <v>191</v>
      </c>
      <c r="E5">
        <f>orig_data!G7</f>
        <v>0.13406999999999999</v>
      </c>
      <c r="F5">
        <f>orig_data!E31</f>
        <v>781</v>
      </c>
      <c r="G5">
        <f>orig_data!G31</f>
        <v>0.13485</v>
      </c>
      <c r="H5">
        <f>orig_data!E55</f>
        <v>611</v>
      </c>
      <c r="I5">
        <f>orig_data!G55</f>
        <v>8.9359999999999995E-2</v>
      </c>
      <c r="J5">
        <f>orig_data!E79</f>
        <v>326</v>
      </c>
      <c r="K5">
        <f>orig_data!G79</f>
        <v>4.5429999999999998E-2</v>
      </c>
      <c r="L5">
        <f>orig_data!E103</f>
        <v>8268</v>
      </c>
      <c r="M5">
        <f>orig_data!G103</f>
        <v>0.10942</v>
      </c>
      <c r="N5">
        <f>orig_data!E127</f>
        <v>2748</v>
      </c>
      <c r="O5">
        <f>orig_data!G127</f>
        <v>0.18761</v>
      </c>
    </row>
    <row r="6" spans="1:15" x14ac:dyDescent="0.2">
      <c r="A6" s="60"/>
      <c r="B6" t="s">
        <v>9</v>
      </c>
      <c r="C6" t="s">
        <v>11</v>
      </c>
      <c r="D6">
        <f>orig_data!E8</f>
        <v>108</v>
      </c>
      <c r="E6">
        <f>orig_data!G8</f>
        <v>7.5079999999999994E-2</v>
      </c>
      <c r="F6">
        <f>orig_data!E32</f>
        <v>528</v>
      </c>
      <c r="G6">
        <f>orig_data!G32</f>
        <v>8.9410000000000003E-2</v>
      </c>
      <c r="H6">
        <f>orig_data!E56</f>
        <v>459</v>
      </c>
      <c r="I6">
        <f>orig_data!G56</f>
        <v>6.6170000000000007E-2</v>
      </c>
      <c r="J6">
        <f>orig_data!E80</f>
        <v>333</v>
      </c>
      <c r="K6">
        <f>orig_data!G80</f>
        <v>4.5789999999999997E-2</v>
      </c>
      <c r="L6">
        <f>orig_data!E104</f>
        <v>8279</v>
      </c>
      <c r="M6">
        <f>orig_data!G104</f>
        <v>0.10763</v>
      </c>
      <c r="N6">
        <f>orig_data!E128</f>
        <v>2798</v>
      </c>
      <c r="O6">
        <f>orig_data!G128</f>
        <v>0.18654000000000001</v>
      </c>
    </row>
    <row r="7" spans="1:15" x14ac:dyDescent="0.2">
      <c r="A7" s="60"/>
      <c r="B7" t="s">
        <v>9</v>
      </c>
      <c r="C7" t="s">
        <v>12</v>
      </c>
      <c r="D7">
        <f>orig_data!E9</f>
        <v>42</v>
      </c>
      <c r="E7">
        <f>orig_data!G9</f>
        <v>2.9000000000000001E-2</v>
      </c>
      <c r="F7">
        <f>orig_data!E33</f>
        <v>193</v>
      </c>
      <c r="G7">
        <f>orig_data!G33</f>
        <v>3.2280000000000003E-2</v>
      </c>
      <c r="H7">
        <f>orig_data!E57</f>
        <v>263</v>
      </c>
      <c r="I7">
        <f>orig_data!G57</f>
        <v>3.7490000000000002E-2</v>
      </c>
      <c r="J7">
        <f>orig_data!E81</f>
        <v>300</v>
      </c>
      <c r="K7">
        <f>orig_data!G81</f>
        <v>4.0969999999999999E-2</v>
      </c>
      <c r="L7">
        <f>orig_data!E105</f>
        <v>8556</v>
      </c>
      <c r="M7">
        <f>orig_data!G105</f>
        <v>0.11015999999999999</v>
      </c>
      <c r="N7">
        <f>orig_data!E129</f>
        <v>2928</v>
      </c>
      <c r="O7">
        <f>orig_data!G129</f>
        <v>0.19389000000000001</v>
      </c>
    </row>
    <row r="8" spans="1:15" x14ac:dyDescent="0.2">
      <c r="A8" s="60"/>
      <c r="B8" t="s">
        <v>9</v>
      </c>
      <c r="C8" t="s">
        <v>13</v>
      </c>
      <c r="D8">
        <f>orig_data!E10</f>
        <v>18</v>
      </c>
      <c r="E8">
        <f>orig_data!G10</f>
        <v>1.227E-2</v>
      </c>
      <c r="F8">
        <f>orig_data!E34</f>
        <v>173</v>
      </c>
      <c r="G8">
        <f>orig_data!G34</f>
        <v>2.8760000000000001E-2</v>
      </c>
      <c r="H8">
        <f>orig_data!E58</f>
        <v>212</v>
      </c>
      <c r="I8">
        <f>orig_data!G58</f>
        <v>2.9850000000000002E-2</v>
      </c>
      <c r="J8">
        <f>orig_data!E82</f>
        <v>254</v>
      </c>
      <c r="K8">
        <f>orig_data!G82</f>
        <v>3.4540000000000001E-2</v>
      </c>
      <c r="L8">
        <f>orig_data!E106</f>
        <v>8444</v>
      </c>
      <c r="M8">
        <f>orig_data!G106</f>
        <v>0.10775999999999999</v>
      </c>
      <c r="N8">
        <f>orig_data!E130</f>
        <v>2902</v>
      </c>
      <c r="O8">
        <f>orig_data!G130</f>
        <v>0.18894</v>
      </c>
    </row>
    <row r="9" spans="1:15" x14ac:dyDescent="0.2">
      <c r="A9" s="60">
        <v>2012</v>
      </c>
      <c r="B9" t="s">
        <v>9</v>
      </c>
      <c r="C9" t="s">
        <v>10</v>
      </c>
      <c r="D9">
        <f>orig_data!E11</f>
        <v>10</v>
      </c>
      <c r="E9">
        <f>orig_data!G11</f>
        <v>6.94E-3</v>
      </c>
      <c r="F9">
        <f>orig_data!E35</f>
        <v>174</v>
      </c>
      <c r="G9">
        <f>orig_data!G35</f>
        <v>2.9090000000000001E-2</v>
      </c>
      <c r="H9">
        <f>orig_data!E59</f>
        <v>216</v>
      </c>
      <c r="I9">
        <f>orig_data!G59</f>
        <v>3.0640000000000001E-2</v>
      </c>
      <c r="J9">
        <f>orig_data!E83</f>
        <v>266</v>
      </c>
      <c r="K9">
        <f>orig_data!G83</f>
        <v>3.6720000000000003E-2</v>
      </c>
      <c r="L9">
        <f>orig_data!E107</f>
        <v>8532</v>
      </c>
      <c r="M9">
        <f>orig_data!G107</f>
        <v>0.11</v>
      </c>
      <c r="N9">
        <f>orig_data!E131</f>
        <v>2898</v>
      </c>
      <c r="O9">
        <f>orig_data!G131</f>
        <v>0.19109000000000001</v>
      </c>
    </row>
    <row r="10" spans="1:15" x14ac:dyDescent="0.2">
      <c r="A10" s="60"/>
      <c r="B10" t="s">
        <v>9</v>
      </c>
      <c r="C10" t="s">
        <v>11</v>
      </c>
      <c r="D10">
        <f>orig_data!E12</f>
        <v>53</v>
      </c>
      <c r="E10">
        <f>orig_data!G12</f>
        <v>3.644E-2</v>
      </c>
      <c r="F10">
        <f>orig_data!E36</f>
        <v>341</v>
      </c>
      <c r="G10">
        <f>orig_data!G36</f>
        <v>5.679E-2</v>
      </c>
      <c r="H10">
        <f>orig_data!E60</f>
        <v>303</v>
      </c>
      <c r="I10">
        <f>orig_data!G60</f>
        <v>4.2680000000000003E-2</v>
      </c>
      <c r="J10">
        <f>orig_data!E84</f>
        <v>284</v>
      </c>
      <c r="K10">
        <f>orig_data!G84</f>
        <v>3.9070000000000001E-2</v>
      </c>
      <c r="L10">
        <f>orig_data!E108</f>
        <v>7634</v>
      </c>
      <c r="M10">
        <f>orig_data!G108</f>
        <v>9.7509999999999999E-2</v>
      </c>
      <c r="N10">
        <f>orig_data!E132</f>
        <v>2558</v>
      </c>
      <c r="O10">
        <f>orig_data!G132</f>
        <v>0.16600999999999999</v>
      </c>
    </row>
    <row r="11" spans="1:15" x14ac:dyDescent="0.2">
      <c r="A11" s="60"/>
      <c r="B11" t="s">
        <v>9</v>
      </c>
      <c r="C11" t="s">
        <v>12</v>
      </c>
      <c r="D11">
        <f>orig_data!E13</f>
        <v>70</v>
      </c>
      <c r="E11">
        <f>orig_data!G13</f>
        <v>4.7559999999999998E-2</v>
      </c>
      <c r="F11">
        <f>orig_data!E37</f>
        <v>608</v>
      </c>
      <c r="G11">
        <f>orig_data!G37</f>
        <v>0.10045</v>
      </c>
      <c r="H11">
        <f>orig_data!E61</f>
        <v>458</v>
      </c>
      <c r="I11">
        <f>orig_data!G61</f>
        <v>6.3769999999999993E-2</v>
      </c>
      <c r="J11">
        <f>orig_data!E85</f>
        <v>307</v>
      </c>
      <c r="K11">
        <f>orig_data!G85</f>
        <v>4.2020000000000002E-2</v>
      </c>
      <c r="L11">
        <f>orig_data!E109</f>
        <v>8036</v>
      </c>
      <c r="M11">
        <f>orig_data!G109</f>
        <v>0.10184</v>
      </c>
      <c r="N11">
        <f>orig_data!E133</f>
        <v>2778</v>
      </c>
      <c r="O11">
        <f>orig_data!G133</f>
        <v>0.1782</v>
      </c>
    </row>
    <row r="12" spans="1:15" x14ac:dyDescent="0.2">
      <c r="A12" s="60"/>
      <c r="B12" t="s">
        <v>9</v>
      </c>
      <c r="C12" t="s">
        <v>13</v>
      </c>
      <c r="D12">
        <f>orig_data!E14</f>
        <v>118</v>
      </c>
      <c r="E12">
        <f>orig_data!G14</f>
        <v>7.8450000000000006E-2</v>
      </c>
      <c r="F12">
        <f>orig_data!E38</f>
        <v>633</v>
      </c>
      <c r="G12">
        <f>orig_data!G38</f>
        <v>0.10414</v>
      </c>
      <c r="H12">
        <f>orig_data!E62</f>
        <v>497</v>
      </c>
      <c r="I12">
        <f>orig_data!G62</f>
        <v>6.8330000000000002E-2</v>
      </c>
      <c r="J12">
        <f>orig_data!E86</f>
        <v>292</v>
      </c>
      <c r="K12">
        <f>orig_data!G86</f>
        <v>3.9739999999999998E-2</v>
      </c>
      <c r="L12">
        <f>orig_data!E110</f>
        <v>8298</v>
      </c>
      <c r="M12">
        <f>orig_data!G110</f>
        <v>0.10413</v>
      </c>
      <c r="N12">
        <f>orig_data!E134</f>
        <v>2902</v>
      </c>
      <c r="O12">
        <f>orig_data!G134</f>
        <v>0.18282000000000001</v>
      </c>
    </row>
    <row r="13" spans="1:15" x14ac:dyDescent="0.2">
      <c r="A13" s="60">
        <v>2013</v>
      </c>
      <c r="B13" t="s">
        <v>9</v>
      </c>
      <c r="C13" t="s">
        <v>10</v>
      </c>
      <c r="D13">
        <f>orig_data!E15</f>
        <v>117</v>
      </c>
      <c r="E13">
        <f>orig_data!G15</f>
        <v>7.9299999999999995E-2</v>
      </c>
      <c r="F13">
        <f>orig_data!E39</f>
        <v>629</v>
      </c>
      <c r="G13">
        <f>orig_data!G39</f>
        <v>0.10585</v>
      </c>
      <c r="H13">
        <f>orig_data!E63</f>
        <v>505</v>
      </c>
      <c r="I13">
        <f>orig_data!G63</f>
        <v>7.0690000000000003E-2</v>
      </c>
      <c r="J13">
        <f>orig_data!E87</f>
        <v>281</v>
      </c>
      <c r="K13">
        <f>orig_data!G87</f>
        <v>3.918E-2</v>
      </c>
      <c r="L13">
        <f>orig_data!E111</f>
        <v>7751</v>
      </c>
      <c r="M13">
        <f>orig_data!G111</f>
        <v>9.9349999999999994E-2</v>
      </c>
      <c r="N13">
        <f>orig_data!E135</f>
        <v>2736</v>
      </c>
      <c r="O13">
        <f>orig_data!G135</f>
        <v>0.17605000000000001</v>
      </c>
    </row>
    <row r="14" spans="1:15" x14ac:dyDescent="0.2">
      <c r="A14" s="60"/>
      <c r="B14" t="s">
        <v>9</v>
      </c>
      <c r="C14" t="s">
        <v>11</v>
      </c>
      <c r="D14">
        <f>orig_data!E16</f>
        <v>112</v>
      </c>
      <c r="E14">
        <f>orig_data!G16</f>
        <v>7.4859999999999996E-2</v>
      </c>
      <c r="F14">
        <f>orig_data!E40</f>
        <v>651</v>
      </c>
      <c r="G14">
        <f>orig_data!G40</f>
        <v>0.10779</v>
      </c>
      <c r="H14">
        <f>orig_data!E64</f>
        <v>537</v>
      </c>
      <c r="I14">
        <f>orig_data!G64</f>
        <v>7.3789999999999994E-2</v>
      </c>
      <c r="J14">
        <f>orig_data!E88</f>
        <v>277</v>
      </c>
      <c r="K14">
        <f>orig_data!G88</f>
        <v>3.8150000000000003E-2</v>
      </c>
      <c r="L14">
        <f>orig_data!E112</f>
        <v>7954</v>
      </c>
      <c r="M14">
        <f>orig_data!G112</f>
        <v>0.10012</v>
      </c>
      <c r="N14">
        <f>orig_data!E136</f>
        <v>2852</v>
      </c>
      <c r="O14">
        <f>orig_data!G136</f>
        <v>0.17884</v>
      </c>
    </row>
    <row r="15" spans="1:15" x14ac:dyDescent="0.2">
      <c r="A15" s="60"/>
      <c r="B15" t="s">
        <v>9</v>
      </c>
      <c r="C15" t="s">
        <v>12</v>
      </c>
      <c r="D15">
        <f>orig_data!E17</f>
        <v>102</v>
      </c>
      <c r="E15">
        <f>orig_data!G17</f>
        <v>6.6850000000000007E-2</v>
      </c>
      <c r="F15">
        <f>orig_data!E41</f>
        <v>659</v>
      </c>
      <c r="G15">
        <f>orig_data!G41</f>
        <v>0.10818999999999999</v>
      </c>
      <c r="H15">
        <f>orig_data!E65</f>
        <v>564</v>
      </c>
      <c r="I15">
        <f>orig_data!G65</f>
        <v>7.6560000000000003E-2</v>
      </c>
      <c r="J15">
        <f>orig_data!E89</f>
        <v>358</v>
      </c>
      <c r="K15">
        <f>orig_data!G89</f>
        <v>4.9079999999999999E-2</v>
      </c>
      <c r="L15">
        <f>orig_data!E113</f>
        <v>8987</v>
      </c>
      <c r="M15">
        <f>orig_data!G113</f>
        <v>0.11232</v>
      </c>
      <c r="N15">
        <f>orig_data!E137</f>
        <v>2955</v>
      </c>
      <c r="O15">
        <f>orig_data!G137</f>
        <v>0.18337000000000001</v>
      </c>
    </row>
    <row r="16" spans="1:15" x14ac:dyDescent="0.2">
      <c r="A16" s="60"/>
      <c r="B16" t="s">
        <v>9</v>
      </c>
      <c r="C16" t="s">
        <v>13</v>
      </c>
      <c r="D16">
        <f>orig_data!E18</f>
        <v>117</v>
      </c>
      <c r="E16">
        <f>orig_data!G18</f>
        <v>7.7009999999999995E-2</v>
      </c>
      <c r="F16">
        <f>orig_data!E42</f>
        <v>658</v>
      </c>
      <c r="G16">
        <f>orig_data!G42</f>
        <v>0.10714</v>
      </c>
      <c r="H16">
        <f>orig_data!E66</f>
        <v>557</v>
      </c>
      <c r="I16">
        <f>orig_data!G66</f>
        <v>7.4690000000000006E-2</v>
      </c>
      <c r="J16">
        <f>orig_data!E90</f>
        <v>286</v>
      </c>
      <c r="K16">
        <f>orig_data!G90</f>
        <v>3.8989999999999997E-2</v>
      </c>
      <c r="L16">
        <f>orig_data!E114</f>
        <v>8561</v>
      </c>
      <c r="M16">
        <f>orig_data!G114</f>
        <v>0.10607</v>
      </c>
      <c r="N16">
        <f>orig_data!E138</f>
        <v>2975</v>
      </c>
      <c r="O16">
        <f>orig_data!G138</f>
        <v>0.18154000000000001</v>
      </c>
    </row>
    <row r="17" spans="1:15" x14ac:dyDescent="0.2">
      <c r="A17" s="60">
        <v>2014</v>
      </c>
      <c r="B17" t="s">
        <v>9</v>
      </c>
      <c r="C17" t="s">
        <v>10</v>
      </c>
      <c r="D17">
        <f>orig_data!E19</f>
        <v>79</v>
      </c>
      <c r="E17">
        <f>orig_data!G19</f>
        <v>5.3039999999999997E-2</v>
      </c>
      <c r="F17">
        <f>orig_data!E43</f>
        <v>449</v>
      </c>
      <c r="G17">
        <f>orig_data!G43</f>
        <v>7.4910000000000004E-2</v>
      </c>
      <c r="H17">
        <f>orig_data!E67</f>
        <v>433</v>
      </c>
      <c r="I17">
        <f>orig_data!G67</f>
        <v>5.9220000000000002E-2</v>
      </c>
      <c r="J17">
        <f>orig_data!E91</f>
        <v>282</v>
      </c>
      <c r="K17">
        <f>orig_data!G91</f>
        <v>3.9350000000000003E-2</v>
      </c>
      <c r="L17">
        <f>orig_data!E115</f>
        <v>7948</v>
      </c>
      <c r="M17">
        <f>orig_data!G115</f>
        <v>0.10081</v>
      </c>
      <c r="N17">
        <f>orig_data!E139</f>
        <v>2760</v>
      </c>
      <c r="O17">
        <f>orig_data!G139</f>
        <v>0.17205999999999999</v>
      </c>
    </row>
    <row r="18" spans="1:15" x14ac:dyDescent="0.2">
      <c r="A18" s="60"/>
      <c r="B18" t="s">
        <v>9</v>
      </c>
      <c r="C18" t="s">
        <v>11</v>
      </c>
      <c r="D18">
        <f>orig_data!E20</f>
        <v>21</v>
      </c>
      <c r="E18">
        <f>orig_data!G20</f>
        <v>1.4E-2</v>
      </c>
      <c r="F18">
        <f>orig_data!E44</f>
        <v>139</v>
      </c>
      <c r="G18">
        <f>orig_data!G44</f>
        <v>2.2849999999999999E-2</v>
      </c>
      <c r="H18">
        <f>orig_data!E68</f>
        <v>226</v>
      </c>
      <c r="I18">
        <f>orig_data!G68</f>
        <v>3.032E-2</v>
      </c>
      <c r="J18">
        <f>orig_data!E92</f>
        <v>228</v>
      </c>
      <c r="K18">
        <f>orig_data!G92</f>
        <v>3.1370000000000002E-2</v>
      </c>
      <c r="L18">
        <f>orig_data!E116</f>
        <v>7995</v>
      </c>
      <c r="M18">
        <f>orig_data!G116</f>
        <v>9.9669999999999995E-2</v>
      </c>
      <c r="N18">
        <f>orig_data!E140</f>
        <v>3027</v>
      </c>
      <c r="O18">
        <f>orig_data!G140</f>
        <v>0.18403</v>
      </c>
    </row>
    <row r="19" spans="1:15" x14ac:dyDescent="0.2">
      <c r="A19" s="60"/>
      <c r="B19" t="s">
        <v>9</v>
      </c>
      <c r="C19" t="s">
        <v>12</v>
      </c>
      <c r="D19">
        <f>orig_data!E21</f>
        <v>21</v>
      </c>
      <c r="E19">
        <f>orig_data!G21</f>
        <v>1.3899999999999999E-2</v>
      </c>
      <c r="F19">
        <f>orig_data!E45</f>
        <v>95</v>
      </c>
      <c r="G19">
        <f>orig_data!G45</f>
        <v>1.541E-2</v>
      </c>
      <c r="H19">
        <f>orig_data!E69</f>
        <v>178</v>
      </c>
      <c r="I19">
        <f>orig_data!G69</f>
        <v>2.3519999999999999E-2</v>
      </c>
      <c r="J19">
        <f>orig_data!E93</f>
        <v>273</v>
      </c>
      <c r="K19">
        <f>orig_data!G93</f>
        <v>3.7319999999999999E-2</v>
      </c>
      <c r="L19">
        <f>orig_data!E117</f>
        <v>8888</v>
      </c>
      <c r="M19">
        <f>orig_data!G117</f>
        <v>0.10983999999999999</v>
      </c>
      <c r="N19">
        <f>orig_data!E141</f>
        <v>3306</v>
      </c>
      <c r="O19">
        <f>orig_data!G141</f>
        <v>0.19943</v>
      </c>
    </row>
    <row r="20" spans="1:15" x14ac:dyDescent="0.2">
      <c r="A20" s="60"/>
      <c r="B20" t="s">
        <v>9</v>
      </c>
      <c r="C20" t="s">
        <v>13</v>
      </c>
      <c r="D20">
        <f>orig_data!E22</f>
        <v>76</v>
      </c>
      <c r="E20">
        <f>orig_data!G22</f>
        <v>4.9739999999999999E-2</v>
      </c>
      <c r="F20">
        <f>orig_data!E46</f>
        <v>375</v>
      </c>
      <c r="G20">
        <f>orig_data!G46</f>
        <v>6.0389999999999999E-2</v>
      </c>
      <c r="H20">
        <f>orig_data!E70</f>
        <v>375</v>
      </c>
      <c r="I20">
        <f>orig_data!G70</f>
        <v>4.8959999999999997E-2</v>
      </c>
      <c r="J20">
        <f>orig_data!E94</f>
        <v>274</v>
      </c>
      <c r="K20">
        <f>orig_data!G94</f>
        <v>3.7190000000000001E-2</v>
      </c>
      <c r="L20">
        <f>orig_data!E118</f>
        <v>8590</v>
      </c>
      <c r="M20">
        <f>orig_data!G118</f>
        <v>0.10525</v>
      </c>
      <c r="N20">
        <f>orig_data!E142</f>
        <v>3178</v>
      </c>
      <c r="O20">
        <f>orig_data!G142</f>
        <v>0.18862999999999999</v>
      </c>
    </row>
    <row r="21" spans="1:15" x14ac:dyDescent="0.2">
      <c r="A21" s="60">
        <v>2015</v>
      </c>
      <c r="B21" t="s">
        <v>9</v>
      </c>
      <c r="C21" t="s">
        <v>10</v>
      </c>
      <c r="D21">
        <f>orig_data!E23</f>
        <v>110</v>
      </c>
      <c r="E21">
        <f>orig_data!G23</f>
        <v>7.3669999999999999E-2</v>
      </c>
      <c r="F21">
        <f>orig_data!E47</f>
        <v>546</v>
      </c>
      <c r="G21">
        <f>orig_data!G47</f>
        <v>9.0230000000000005E-2</v>
      </c>
      <c r="H21">
        <f>orig_data!E71</f>
        <v>531</v>
      </c>
      <c r="I21">
        <f>orig_data!G71</f>
        <v>7.0639999999999994E-2</v>
      </c>
      <c r="J21">
        <f>orig_data!E95</f>
        <v>319</v>
      </c>
      <c r="K21">
        <f>orig_data!G95</f>
        <v>4.444E-2</v>
      </c>
      <c r="L21">
        <f>orig_data!E119</f>
        <v>8391</v>
      </c>
      <c r="M21">
        <f>orig_data!G119</f>
        <v>0.10539</v>
      </c>
      <c r="N21">
        <f>orig_data!E143</f>
        <v>3100</v>
      </c>
      <c r="O21">
        <f>orig_data!G143</f>
        <v>0.18869</v>
      </c>
    </row>
    <row r="22" spans="1:15" x14ac:dyDescent="0.2">
      <c r="A22" s="60"/>
      <c r="B22" t="s">
        <v>9</v>
      </c>
      <c r="C22" t="s">
        <v>11</v>
      </c>
      <c r="D22">
        <f>orig_data!E24</f>
        <v>96</v>
      </c>
      <c r="E22">
        <f>orig_data!G24</f>
        <v>6.3460000000000003E-2</v>
      </c>
      <c r="F22">
        <f>orig_data!E48</f>
        <v>540</v>
      </c>
      <c r="G22">
        <f>orig_data!G48</f>
        <v>8.8050000000000003E-2</v>
      </c>
      <c r="H22">
        <f>orig_data!E72</f>
        <v>515</v>
      </c>
      <c r="I22">
        <f>orig_data!G72</f>
        <v>6.7229999999999998E-2</v>
      </c>
      <c r="J22">
        <f>orig_data!E96</f>
        <v>286</v>
      </c>
      <c r="K22">
        <f>orig_data!G96</f>
        <v>3.9399999999999998E-2</v>
      </c>
      <c r="L22">
        <f>orig_data!E120</f>
        <v>8280</v>
      </c>
      <c r="M22">
        <f>orig_data!G120</f>
        <v>0.10231</v>
      </c>
      <c r="N22">
        <f>orig_data!E144</f>
        <v>2867</v>
      </c>
      <c r="O22">
        <f>orig_data!G144</f>
        <v>0.17008000000000001</v>
      </c>
    </row>
    <row r="23" spans="1:15" x14ac:dyDescent="0.2">
      <c r="A23" s="60"/>
      <c r="B23" t="s">
        <v>9</v>
      </c>
      <c r="C23" t="s">
        <v>12</v>
      </c>
      <c r="D23">
        <f>orig_data!E25</f>
        <v>144</v>
      </c>
      <c r="E23">
        <f>orig_data!G25</f>
        <v>9.3679999999999999E-2</v>
      </c>
      <c r="F23">
        <f>orig_data!E49</f>
        <v>808</v>
      </c>
      <c r="G23">
        <f>orig_data!G49</f>
        <v>0.13077</v>
      </c>
      <c r="H23">
        <f>orig_data!E73</f>
        <v>722</v>
      </c>
      <c r="I23">
        <f>orig_data!G73</f>
        <v>9.3160000000000007E-2</v>
      </c>
      <c r="J23">
        <f>orig_data!E97</f>
        <v>348</v>
      </c>
      <c r="K23">
        <f>orig_data!G97</f>
        <v>4.7640000000000002E-2</v>
      </c>
      <c r="L23">
        <f>orig_data!E121</f>
        <v>9374</v>
      </c>
      <c r="M23">
        <f>orig_data!G121</f>
        <v>0.11507000000000001</v>
      </c>
      <c r="N23">
        <f>orig_data!E145</f>
        <v>3116</v>
      </c>
      <c r="O23">
        <f>orig_data!G145</f>
        <v>0.18321999999999999</v>
      </c>
    </row>
    <row r="24" spans="1:15" x14ac:dyDescent="0.2">
      <c r="A24" s="60"/>
      <c r="B24" t="s">
        <v>9</v>
      </c>
      <c r="C24" t="s">
        <v>13</v>
      </c>
      <c r="D24">
        <f>orig_data!E26</f>
        <v>193</v>
      </c>
      <c r="E24">
        <f>orig_data!G26</f>
        <v>0.12569</v>
      </c>
      <c r="F24">
        <f>orig_data!E50</f>
        <v>870</v>
      </c>
      <c r="G24">
        <f>orig_data!G50</f>
        <v>0.13902</v>
      </c>
      <c r="H24">
        <f>orig_data!E74</f>
        <v>805</v>
      </c>
      <c r="I24">
        <f>orig_data!G74</f>
        <v>0.1028</v>
      </c>
      <c r="J24">
        <f>orig_data!E98</f>
        <v>356</v>
      </c>
      <c r="K24">
        <f>orig_data!G98</f>
        <v>4.8439999999999997E-2</v>
      </c>
      <c r="L24">
        <f>orig_data!E122</f>
        <v>8780</v>
      </c>
      <c r="M24">
        <f>orig_data!G122</f>
        <v>0.10697</v>
      </c>
      <c r="N24">
        <f>orig_data!E146</f>
        <v>3076</v>
      </c>
      <c r="O24">
        <f>orig_data!G146</f>
        <v>0.17785999999999999</v>
      </c>
    </row>
    <row r="25" spans="1:15" x14ac:dyDescent="0.2">
      <c r="A25" s="60">
        <v>2016</v>
      </c>
      <c r="B25" t="s">
        <v>14</v>
      </c>
      <c r="C25" t="s">
        <v>10</v>
      </c>
      <c r="D25">
        <f>orig_data!E27</f>
        <v>179</v>
      </c>
      <c r="E25">
        <f>orig_data!G27</f>
        <v>0.11747</v>
      </c>
      <c r="F25">
        <f>orig_data!E51</f>
        <v>691</v>
      </c>
      <c r="G25">
        <f>orig_data!G51</f>
        <v>0.11156000000000001</v>
      </c>
      <c r="H25">
        <f>orig_data!E75</f>
        <v>737</v>
      </c>
      <c r="I25">
        <f>orig_data!G75</f>
        <v>9.4810000000000005E-2</v>
      </c>
      <c r="J25">
        <f>orig_data!E99</f>
        <v>360</v>
      </c>
      <c r="K25">
        <f>orig_data!G99</f>
        <v>4.9419999999999999E-2</v>
      </c>
      <c r="L25">
        <f>orig_data!E123</f>
        <v>8799</v>
      </c>
      <c r="M25">
        <f>orig_data!G123</f>
        <v>0.10854</v>
      </c>
      <c r="N25">
        <f>orig_data!E147</f>
        <v>2905</v>
      </c>
      <c r="O25">
        <f>orig_data!G147</f>
        <v>0.16982</v>
      </c>
    </row>
    <row r="26" spans="1:15" x14ac:dyDescent="0.2">
      <c r="A26" s="60"/>
      <c r="B26" t="s">
        <v>9</v>
      </c>
      <c r="C26" t="s">
        <v>11</v>
      </c>
      <c r="D26">
        <f>orig_data!E28</f>
        <v>139</v>
      </c>
      <c r="E26">
        <f>orig_data!G28</f>
        <v>9.0160000000000004E-2</v>
      </c>
      <c r="F26">
        <f>orig_data!E52</f>
        <v>606</v>
      </c>
      <c r="G26">
        <f>orig_data!G52</f>
        <v>9.7250000000000003E-2</v>
      </c>
      <c r="H26">
        <f>orig_data!E76</f>
        <v>619</v>
      </c>
      <c r="I26">
        <f>orig_data!G76</f>
        <v>7.9030000000000003E-2</v>
      </c>
      <c r="J26">
        <f>orig_data!E100</f>
        <v>343</v>
      </c>
      <c r="K26">
        <f>orig_data!G100</f>
        <v>4.6980000000000001E-2</v>
      </c>
      <c r="L26">
        <f>orig_data!E124</f>
        <v>9442</v>
      </c>
      <c r="M26">
        <f>orig_data!G124</f>
        <v>0.11577</v>
      </c>
      <c r="N26">
        <f>orig_data!E148</f>
        <v>3340</v>
      </c>
      <c r="O26">
        <f>orig_data!G148</f>
        <v>0.19248999999999999</v>
      </c>
    </row>
    <row r="27" spans="1:15" x14ac:dyDescent="0.2">
      <c r="A27" s="60"/>
      <c r="B27" t="s">
        <v>9</v>
      </c>
      <c r="C27" t="s">
        <v>12</v>
      </c>
      <c r="D27">
        <f>orig_data!E29</f>
        <v>153</v>
      </c>
      <c r="E27">
        <f>orig_data!G29</f>
        <v>9.9010000000000001E-2</v>
      </c>
      <c r="F27">
        <f>orig_data!E53</f>
        <v>784</v>
      </c>
      <c r="G27">
        <f>orig_data!G53</f>
        <v>0.12404999999999999</v>
      </c>
      <c r="H27">
        <f>orig_data!E77</f>
        <v>770</v>
      </c>
      <c r="I27">
        <f>orig_data!G77</f>
        <v>9.7140000000000004E-2</v>
      </c>
      <c r="J27">
        <f>orig_data!E101</f>
        <v>401</v>
      </c>
      <c r="K27">
        <f>orig_data!G101</f>
        <v>5.4440000000000002E-2</v>
      </c>
      <c r="L27">
        <f>orig_data!E125</f>
        <v>10363</v>
      </c>
      <c r="M27">
        <f>orig_data!G125</f>
        <v>0.126</v>
      </c>
      <c r="N27">
        <f>orig_data!E149</f>
        <v>3472</v>
      </c>
      <c r="O27">
        <f>orig_data!G149</f>
        <v>0.19811999999999999</v>
      </c>
    </row>
    <row r="28" spans="1:15" x14ac:dyDescent="0.2">
      <c r="A28" s="60"/>
      <c r="B28" t="s">
        <v>9</v>
      </c>
      <c r="C28" t="s">
        <v>13</v>
      </c>
      <c r="D28">
        <f>orig_data!E30</f>
        <v>164</v>
      </c>
      <c r="E28">
        <f>orig_data!G30</f>
        <v>0.10517</v>
      </c>
      <c r="F28">
        <f>orig_data!E54</f>
        <v>701</v>
      </c>
      <c r="G28">
        <f>orig_data!G54</f>
        <v>0.10985</v>
      </c>
      <c r="H28">
        <f>orig_data!E78</f>
        <v>705</v>
      </c>
      <c r="I28">
        <f>orig_data!G78</f>
        <v>8.8230000000000003E-2</v>
      </c>
      <c r="J28">
        <f>orig_data!E102</f>
        <v>374</v>
      </c>
      <c r="K28">
        <f>orig_data!G102</f>
        <v>5.0180000000000002E-2</v>
      </c>
      <c r="L28">
        <f>orig_data!E126</f>
        <v>9907</v>
      </c>
      <c r="M28">
        <f>orig_data!G126</f>
        <v>0.11947000000000001</v>
      </c>
      <c r="N28">
        <f>orig_data!E150</f>
        <v>3366</v>
      </c>
      <c r="O28">
        <f>orig_data!G150</f>
        <v>0.18898999999999999</v>
      </c>
    </row>
    <row r="29" spans="1:15" s="19" customFormat="1" x14ac:dyDescent="0.2">
      <c r="A29" s="58" t="s">
        <v>45</v>
      </c>
      <c r="C29" s="19" t="s">
        <v>10</v>
      </c>
      <c r="E29" s="19">
        <f>orig_data!P27</f>
        <v>0</v>
      </c>
      <c r="G29" s="19" t="str">
        <f>orig_data!P51</f>
        <v>t</v>
      </c>
      <c r="I29" s="19">
        <f>orig_data!P75</f>
        <v>0</v>
      </c>
      <c r="K29" s="19">
        <f>orig_data!P99</f>
        <v>0</v>
      </c>
      <c r="M29" s="19">
        <f>orig_data!P123</f>
        <v>0</v>
      </c>
      <c r="O29" s="19" t="str">
        <f>orig_data!P147</f>
        <v>t</v>
      </c>
    </row>
    <row r="30" spans="1:15" s="19" customFormat="1" x14ac:dyDescent="0.2">
      <c r="A30" s="58"/>
      <c r="C30" s="19" t="s">
        <v>11</v>
      </c>
      <c r="E30" s="19">
        <f>orig_data!P28</f>
        <v>0</v>
      </c>
      <c r="G30" s="19">
        <f>orig_data!P52</f>
        <v>0</v>
      </c>
      <c r="I30" s="19" t="str">
        <f>orig_data!P76</f>
        <v>t</v>
      </c>
      <c r="K30" s="19">
        <f>orig_data!P100</f>
        <v>0</v>
      </c>
      <c r="M30" s="19" t="str">
        <f>orig_data!P124</f>
        <v>t</v>
      </c>
      <c r="O30" s="19">
        <f>orig_data!P148</f>
        <v>0</v>
      </c>
    </row>
    <row r="31" spans="1:15" s="19" customFormat="1" x14ac:dyDescent="0.2">
      <c r="A31" s="58"/>
      <c r="C31" s="19" t="s">
        <v>12</v>
      </c>
      <c r="E31" s="19" t="str">
        <f>orig_data!P29</f>
        <v>t</v>
      </c>
      <c r="G31" s="19" t="str">
        <f>orig_data!P53</f>
        <v>t</v>
      </c>
      <c r="I31" s="19" t="str">
        <f>orig_data!P77</f>
        <v>t</v>
      </c>
      <c r="K31" s="19" t="str">
        <f>orig_data!P101</f>
        <v>t</v>
      </c>
      <c r="M31" s="19" t="str">
        <f>orig_data!P125</f>
        <v>t</v>
      </c>
      <c r="O31" s="19">
        <f>orig_data!P149</f>
        <v>0</v>
      </c>
    </row>
    <row r="32" spans="1:15" s="19" customFormat="1" x14ac:dyDescent="0.2">
      <c r="A32" s="58"/>
      <c r="C32" s="19" t="s">
        <v>13</v>
      </c>
      <c r="E32" s="19" t="str">
        <f>orig_data!P30</f>
        <v>t</v>
      </c>
      <c r="G32" s="19" t="str">
        <f>orig_data!P54</f>
        <v>t</v>
      </c>
      <c r="I32" s="19" t="str">
        <f>orig_data!P78</f>
        <v>t</v>
      </c>
      <c r="K32" s="19" t="str">
        <f>orig_data!P102</f>
        <v>t</v>
      </c>
      <c r="M32" s="19" t="str">
        <f>orig_data!P126</f>
        <v>t</v>
      </c>
      <c r="O32" s="19">
        <f>orig_data!P150</f>
        <v>0</v>
      </c>
    </row>
    <row r="33" spans="1:15" s="19" customFormat="1" x14ac:dyDescent="0.2">
      <c r="A33" s="59" t="s">
        <v>46</v>
      </c>
      <c r="C33" s="19" t="s">
        <v>10</v>
      </c>
      <c r="E33" s="19" t="str">
        <f>IF(E29="t","1","")</f>
        <v/>
      </c>
      <c r="G33" s="19" t="str">
        <f t="shared" ref="G33:O33" si="0">IF(G29="t","1","")</f>
        <v>1</v>
      </c>
      <c r="I33" s="19" t="str">
        <f t="shared" si="0"/>
        <v/>
      </c>
      <c r="K33" s="19" t="str">
        <f t="shared" si="0"/>
        <v/>
      </c>
      <c r="M33" s="19" t="str">
        <f t="shared" si="0"/>
        <v/>
      </c>
      <c r="O33" s="19" t="str">
        <f t="shared" si="0"/>
        <v>1</v>
      </c>
    </row>
    <row r="34" spans="1:15" s="19" customFormat="1" x14ac:dyDescent="0.2">
      <c r="A34" s="59"/>
      <c r="C34" s="19" t="s">
        <v>11</v>
      </c>
      <c r="E34" s="19" t="str">
        <f>IF(E30="t","2","")</f>
        <v/>
      </c>
      <c r="G34" s="19" t="str">
        <f t="shared" ref="G34:O34" si="1">IF(G30="t","2","")</f>
        <v/>
      </c>
      <c r="I34" s="19" t="str">
        <f t="shared" si="1"/>
        <v>2</v>
      </c>
      <c r="K34" s="19" t="str">
        <f t="shared" si="1"/>
        <v/>
      </c>
      <c r="M34" s="19" t="str">
        <f t="shared" si="1"/>
        <v>2</v>
      </c>
      <c r="O34" s="19" t="str">
        <f t="shared" si="1"/>
        <v/>
      </c>
    </row>
    <row r="35" spans="1:15" s="19" customFormat="1" x14ac:dyDescent="0.2">
      <c r="A35" s="59"/>
      <c r="C35" s="19" t="s">
        <v>12</v>
      </c>
      <c r="E35" s="19" t="str">
        <f>IF(E31="t","3","")</f>
        <v>3</v>
      </c>
      <c r="G35" s="19" t="str">
        <f t="shared" ref="G35:O35" si="2">IF(G31="t","3","")</f>
        <v>3</v>
      </c>
      <c r="I35" s="19" t="str">
        <f t="shared" si="2"/>
        <v>3</v>
      </c>
      <c r="K35" s="19" t="str">
        <f t="shared" si="2"/>
        <v>3</v>
      </c>
      <c r="M35" s="19" t="str">
        <f t="shared" si="2"/>
        <v>3</v>
      </c>
      <c r="O35" s="19" t="str">
        <f t="shared" si="2"/>
        <v/>
      </c>
    </row>
    <row r="36" spans="1:15" s="19" customFormat="1" x14ac:dyDescent="0.2">
      <c r="A36" s="59"/>
      <c r="C36" s="19" t="s">
        <v>13</v>
      </c>
      <c r="E36" s="19" t="str">
        <f>IF(E32="t","4","")</f>
        <v>4</v>
      </c>
      <c r="G36" s="19" t="str">
        <f t="shared" ref="G36:O36" si="3">IF(G32="t","4","")</f>
        <v>4</v>
      </c>
      <c r="I36" s="19" t="str">
        <f t="shared" si="3"/>
        <v>4</v>
      </c>
      <c r="K36" s="19" t="str">
        <f t="shared" si="3"/>
        <v>4</v>
      </c>
      <c r="M36" s="19" t="str">
        <f t="shared" si="3"/>
        <v>4</v>
      </c>
      <c r="O36" s="19" t="str">
        <f t="shared" si="3"/>
        <v/>
      </c>
    </row>
    <row r="37" spans="1:15" s="19" customFormat="1" ht="24" x14ac:dyDescent="0.2">
      <c r="A37" s="20" t="s">
        <v>47</v>
      </c>
      <c r="E37" s="21" t="str">
        <f>IF(AND(E29=0,E30=0,E31=0,E32=0),"",IF(AND(E29="t",E30="t",E31="t",E32="t"),"(Q1-4)",IF(AND(E29="t",E30="t",E31="t"),"(Q1-3)",IF(AND(E30="t",E31="t",E32="t"),"(Q2-4)",CONCATENATE("(Q",E33,",",E34,",",E35,",",E36,")")))))</f>
        <v>(Q,,3,4)</v>
      </c>
      <c r="F37" s="21"/>
      <c r="G37" s="21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>(Q1,,3,4)</v>
      </c>
      <c r="H37" s="21"/>
      <c r="I37" s="21" t="str">
        <f t="shared" si="4"/>
        <v>(Q2-4)</v>
      </c>
      <c r="J37" s="21"/>
      <c r="K37" s="21" t="str">
        <f t="shared" si="4"/>
        <v>(Q,,3,4)</v>
      </c>
      <c r="L37" s="21"/>
      <c r="M37" s="21" t="str">
        <f t="shared" si="4"/>
        <v>(Q2-4)</v>
      </c>
      <c r="N37" s="21"/>
      <c r="O37" s="21" t="str">
        <f t="shared" si="4"/>
        <v>(Q1,,,)</v>
      </c>
    </row>
    <row r="38" spans="1:15" s="19" customFormat="1" ht="36" x14ac:dyDescent="0.2">
      <c r="A38" s="20" t="s">
        <v>48</v>
      </c>
      <c r="E38" s="19" t="str">
        <f>SUBSTITUTE(SUBSTITUTE(SUBSTITUTE(SUBSTITUTE(SUBSTITUTE(SUBSTITUTE(E37,"(Q,,","(Q"),"(Q,","(Q"),",,)",")"),"(,","("),",)",")"),",,",",")</f>
        <v>(Q3,4)</v>
      </c>
      <c r="G38" s="19" t="str">
        <f t="shared" ref="G38:O38" si="5">SUBSTITUTE(SUBSTITUTE(SUBSTITUTE(SUBSTITUTE(SUBSTITUTE(SUBSTITUTE(G37,"(Q,,","(Q"),"(Q,","(Q"),",,)",")"),"(,","("),",)",")"),",,",",")</f>
        <v>(Q1,3,4)</v>
      </c>
      <c r="I38" s="19" t="str">
        <f t="shared" si="5"/>
        <v>(Q2-4)</v>
      </c>
      <c r="K38" s="19" t="str">
        <f t="shared" si="5"/>
        <v>(Q3,4)</v>
      </c>
      <c r="M38" s="19" t="str">
        <f t="shared" si="5"/>
        <v>(Q2-4)</v>
      </c>
      <c r="O38" s="19" t="str">
        <f t="shared" si="5"/>
        <v>(Q1)</v>
      </c>
    </row>
    <row r="39" spans="1:15" s="19" customFormat="1" x14ac:dyDescent="0.2">
      <c r="A39" s="22" t="s">
        <v>49</v>
      </c>
      <c r="E39" s="19" t="str">
        <f>CONCATENATE(E3," ",E38)</f>
        <v>Under 1 (Q3,4)</v>
      </c>
      <c r="G39" s="19" t="str">
        <f t="shared" ref="G39:O39" si="6">CONCATENATE(G3," ",G38)</f>
        <v>1-4 (Q1,3,4)</v>
      </c>
      <c r="I39" s="19" t="str">
        <f t="shared" si="6"/>
        <v>5-9 (Q2-4)</v>
      </c>
      <c r="K39" s="19" t="str">
        <f t="shared" si="6"/>
        <v>10-14 (Q3,4)</v>
      </c>
      <c r="M39" s="19" t="str">
        <f t="shared" si="6"/>
        <v>15-64 (Q2-4)</v>
      </c>
      <c r="O39" s="19" t="str">
        <f t="shared" si="6"/>
        <v>65 and Older (Q1)</v>
      </c>
    </row>
    <row r="41" spans="1:15" x14ac:dyDescent="0.2"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1:15" x14ac:dyDescent="0.2"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1:15" x14ac:dyDescent="0.2"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1:15" x14ac:dyDescent="0.2"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2"/>
  <sheetViews>
    <sheetView workbookViewId="0">
      <selection activeCell="A23" sqref="A23"/>
    </sheetView>
  </sheetViews>
  <sheetFormatPr defaultRowHeight="12" x14ac:dyDescent="0.2"/>
  <cols>
    <col min="1" max="1" width="21.1640625" customWidth="1"/>
    <col min="2" max="2" width="15.6640625" style="2" customWidth="1"/>
    <col min="7" max="7" width="9.33203125" style="6"/>
    <col min="16" max="16" width="9.33203125" style="6"/>
  </cols>
  <sheetData>
    <row r="1" spans="1:18" x14ac:dyDescent="0.2">
      <c r="A1" t="s">
        <v>22</v>
      </c>
      <c r="B1" s="4">
        <v>43899</v>
      </c>
      <c r="G1"/>
    </row>
    <row r="2" spans="1:18" x14ac:dyDescent="0.2">
      <c r="A2" t="s">
        <v>23</v>
      </c>
      <c r="B2" s="7" t="s">
        <v>31</v>
      </c>
      <c r="G2"/>
    </row>
    <row r="3" spans="1:18" x14ac:dyDescent="0.2">
      <c r="B3"/>
      <c r="G3"/>
    </row>
    <row r="4" spans="1:18" ht="13.5" thickBot="1" x14ac:dyDescent="0.25">
      <c r="A4" s="8" t="s">
        <v>33</v>
      </c>
      <c r="B4" s="14"/>
      <c r="C4" s="10"/>
      <c r="D4" s="10"/>
      <c r="E4" s="10"/>
      <c r="F4" s="10"/>
      <c r="G4" s="15"/>
      <c r="H4" s="10"/>
      <c r="I4" s="10"/>
      <c r="J4" s="10"/>
      <c r="K4" s="10"/>
      <c r="L4" s="10"/>
      <c r="M4" s="10"/>
      <c r="N4" s="10"/>
      <c r="O4" s="10"/>
      <c r="P4" s="15"/>
      <c r="Q4" s="10"/>
      <c r="R4" s="10"/>
    </row>
    <row r="5" spans="1:18" ht="13.5" customHeight="1" thickBot="1" x14ac:dyDescent="0.25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7"/>
      <c r="Q5" s="12"/>
      <c r="R5" s="12"/>
    </row>
    <row r="6" spans="1:18" x14ac:dyDescent="0.2">
      <c r="A6" s="11" t="s">
        <v>28</v>
      </c>
      <c r="B6" s="16" t="s">
        <v>15</v>
      </c>
      <c r="C6" s="12" t="s">
        <v>0</v>
      </c>
      <c r="D6" s="12" t="s">
        <v>1</v>
      </c>
      <c r="E6" s="12" t="s">
        <v>2</v>
      </c>
      <c r="F6" s="12" t="s">
        <v>3</v>
      </c>
      <c r="G6" s="17" t="s">
        <v>4</v>
      </c>
      <c r="H6" s="12" t="s">
        <v>5</v>
      </c>
      <c r="I6" s="12" t="s">
        <v>6</v>
      </c>
      <c r="J6" s="12" t="s">
        <v>29</v>
      </c>
      <c r="K6" s="10" t="s">
        <v>24</v>
      </c>
      <c r="L6" s="10" t="s">
        <v>34</v>
      </c>
      <c r="M6" s="10" t="s">
        <v>35</v>
      </c>
      <c r="N6" s="10" t="s">
        <v>36</v>
      </c>
      <c r="O6" s="10" t="s">
        <v>37</v>
      </c>
      <c r="P6" s="15" t="s">
        <v>38</v>
      </c>
      <c r="Q6" s="10" t="s">
        <v>30</v>
      </c>
      <c r="R6" s="10" t="s">
        <v>39</v>
      </c>
    </row>
    <row r="7" spans="1:18" x14ac:dyDescent="0.2">
      <c r="A7" s="13" t="s">
        <v>32</v>
      </c>
      <c r="B7" s="5" t="s">
        <v>25</v>
      </c>
      <c r="C7" s="9">
        <v>2011</v>
      </c>
      <c r="D7" s="9">
        <v>1</v>
      </c>
      <c r="E7" s="9">
        <v>191</v>
      </c>
      <c r="F7" s="9">
        <v>15829</v>
      </c>
      <c r="G7" s="18">
        <v>0.13406999999999999</v>
      </c>
      <c r="H7" s="9">
        <v>0.11634</v>
      </c>
      <c r="I7" s="9">
        <v>0.1545</v>
      </c>
      <c r="J7" s="9">
        <v>0</v>
      </c>
      <c r="K7" s="10">
        <v>90</v>
      </c>
      <c r="L7" s="10" t="s">
        <v>40</v>
      </c>
      <c r="M7" s="10" t="s">
        <v>40</v>
      </c>
      <c r="N7" s="10" t="s">
        <v>40</v>
      </c>
      <c r="O7" s="10" t="s">
        <v>40</v>
      </c>
      <c r="P7" s="15"/>
      <c r="Q7" s="10"/>
      <c r="R7" s="10"/>
    </row>
    <row r="8" spans="1:18" x14ac:dyDescent="0.2">
      <c r="A8" s="13" t="s">
        <v>32</v>
      </c>
      <c r="B8" s="5" t="s">
        <v>25</v>
      </c>
      <c r="C8" s="9">
        <v>2011</v>
      </c>
      <c r="D8" s="9">
        <v>2</v>
      </c>
      <c r="E8" s="9">
        <v>108</v>
      </c>
      <c r="F8" s="9">
        <v>15807</v>
      </c>
      <c r="G8" s="18">
        <v>7.5079999999999994E-2</v>
      </c>
      <c r="H8" s="9">
        <v>6.2179999999999999E-2</v>
      </c>
      <c r="I8" s="9">
        <v>9.0670000000000001E-2</v>
      </c>
      <c r="J8" s="9">
        <v>0</v>
      </c>
      <c r="K8" s="10">
        <v>91</v>
      </c>
      <c r="L8" s="10" t="s">
        <v>40</v>
      </c>
      <c r="M8" s="10" t="s">
        <v>40</v>
      </c>
      <c r="N8" s="10" t="s">
        <v>40</v>
      </c>
      <c r="O8" s="10" t="s">
        <v>40</v>
      </c>
      <c r="P8" s="15"/>
      <c r="Q8" s="10"/>
      <c r="R8" s="10"/>
    </row>
    <row r="9" spans="1:18" x14ac:dyDescent="0.2">
      <c r="A9" s="13" t="s">
        <v>32</v>
      </c>
      <c r="B9" s="5" t="s">
        <v>25</v>
      </c>
      <c r="C9" s="9">
        <v>2011</v>
      </c>
      <c r="D9" s="9">
        <v>3</v>
      </c>
      <c r="E9" s="9">
        <v>42</v>
      </c>
      <c r="F9" s="9">
        <v>15743</v>
      </c>
      <c r="G9" s="18">
        <v>2.9000000000000001E-2</v>
      </c>
      <c r="H9" s="9">
        <v>2.1430000000000001E-2</v>
      </c>
      <c r="I9" s="9">
        <v>3.9239999999999997E-2</v>
      </c>
      <c r="J9" s="9">
        <v>0</v>
      </c>
      <c r="K9" s="10">
        <v>92</v>
      </c>
      <c r="L9" s="10" t="s">
        <v>40</v>
      </c>
      <c r="M9" s="10" t="s">
        <v>40</v>
      </c>
      <c r="N9" s="10" t="s">
        <v>40</v>
      </c>
      <c r="O9" s="10" t="s">
        <v>40</v>
      </c>
      <c r="P9" s="15"/>
      <c r="Q9" s="10"/>
      <c r="R9" s="10"/>
    </row>
    <row r="10" spans="1:18" x14ac:dyDescent="0.2">
      <c r="A10" s="13" t="s">
        <v>32</v>
      </c>
      <c r="B10" s="5" t="s">
        <v>25</v>
      </c>
      <c r="C10" s="9">
        <v>2011</v>
      </c>
      <c r="D10" s="9">
        <v>4</v>
      </c>
      <c r="E10" s="9">
        <v>18</v>
      </c>
      <c r="F10" s="9">
        <v>15942</v>
      </c>
      <c r="G10" s="18">
        <v>1.227E-2</v>
      </c>
      <c r="H10" s="9">
        <v>7.7299999999999999E-3</v>
      </c>
      <c r="I10" s="9">
        <v>1.9480000000000001E-2</v>
      </c>
      <c r="J10" s="9">
        <v>0</v>
      </c>
      <c r="K10" s="10">
        <v>92</v>
      </c>
      <c r="L10" s="10" t="s">
        <v>40</v>
      </c>
      <c r="M10" s="10" t="s">
        <v>40</v>
      </c>
      <c r="N10" s="10" t="s">
        <v>40</v>
      </c>
      <c r="O10" s="10" t="s">
        <v>40</v>
      </c>
      <c r="P10" s="15"/>
      <c r="Q10" s="10"/>
      <c r="R10" s="10"/>
    </row>
    <row r="11" spans="1:18" x14ac:dyDescent="0.2">
      <c r="A11" s="13" t="s">
        <v>32</v>
      </c>
      <c r="B11" s="5" t="s">
        <v>25</v>
      </c>
      <c r="C11" s="9">
        <v>2012</v>
      </c>
      <c r="D11" s="9">
        <v>1</v>
      </c>
      <c r="E11" s="9">
        <v>10</v>
      </c>
      <c r="F11" s="9">
        <v>15836</v>
      </c>
      <c r="G11" s="18">
        <v>6.94E-3</v>
      </c>
      <c r="H11" s="9">
        <v>3.7299999999999998E-3</v>
      </c>
      <c r="I11" s="9">
        <v>1.29E-2</v>
      </c>
      <c r="J11" s="9">
        <v>0</v>
      </c>
      <c r="K11" s="10">
        <v>91</v>
      </c>
      <c r="L11" s="10" t="s">
        <v>40</v>
      </c>
      <c r="M11" s="10" t="s">
        <v>40</v>
      </c>
      <c r="N11" s="10" t="s">
        <v>40</v>
      </c>
      <c r="O11" s="10" t="s">
        <v>40</v>
      </c>
      <c r="P11" s="15"/>
      <c r="Q11" s="10"/>
      <c r="R11" s="10"/>
    </row>
    <row r="12" spans="1:18" x14ac:dyDescent="0.2">
      <c r="A12" s="13" t="s">
        <v>32</v>
      </c>
      <c r="B12" s="5" t="s">
        <v>25</v>
      </c>
      <c r="C12" s="9">
        <v>2012</v>
      </c>
      <c r="D12" s="9">
        <v>2</v>
      </c>
      <c r="E12" s="9">
        <v>53</v>
      </c>
      <c r="F12" s="9">
        <v>15984</v>
      </c>
      <c r="G12" s="18">
        <v>3.644E-2</v>
      </c>
      <c r="H12" s="9">
        <v>2.784E-2</v>
      </c>
      <c r="I12" s="9">
        <v>4.7690000000000003E-2</v>
      </c>
      <c r="J12" s="9">
        <v>0</v>
      </c>
      <c r="K12" s="10">
        <v>91</v>
      </c>
      <c r="L12" s="10" t="s">
        <v>40</v>
      </c>
      <c r="M12" s="10" t="s">
        <v>40</v>
      </c>
      <c r="N12" s="10" t="s">
        <v>40</v>
      </c>
      <c r="O12" s="10" t="s">
        <v>40</v>
      </c>
      <c r="P12" s="15"/>
      <c r="Q12" s="10"/>
      <c r="R12" s="10"/>
    </row>
    <row r="13" spans="1:18" x14ac:dyDescent="0.2">
      <c r="A13" s="13" t="s">
        <v>32</v>
      </c>
      <c r="B13" s="5" t="s">
        <v>25</v>
      </c>
      <c r="C13" s="9">
        <v>2012</v>
      </c>
      <c r="D13" s="9">
        <v>3</v>
      </c>
      <c r="E13" s="9">
        <v>70</v>
      </c>
      <c r="F13" s="9">
        <v>15999</v>
      </c>
      <c r="G13" s="18">
        <v>4.7559999999999998E-2</v>
      </c>
      <c r="H13" s="9">
        <v>3.7629999999999997E-2</v>
      </c>
      <c r="I13" s="9">
        <v>6.0109999999999997E-2</v>
      </c>
      <c r="J13" s="9">
        <v>0</v>
      </c>
      <c r="K13" s="10">
        <v>92</v>
      </c>
      <c r="L13" s="10" t="s">
        <v>40</v>
      </c>
      <c r="M13" s="10" t="s">
        <v>40</v>
      </c>
      <c r="N13" s="10" t="s">
        <v>40</v>
      </c>
      <c r="O13" s="10" t="s">
        <v>40</v>
      </c>
      <c r="P13" s="15"/>
      <c r="Q13" s="10"/>
      <c r="R13" s="10"/>
    </row>
    <row r="14" spans="1:18" x14ac:dyDescent="0.2">
      <c r="A14" s="13" t="s">
        <v>32</v>
      </c>
      <c r="B14" s="5" t="s">
        <v>25</v>
      </c>
      <c r="C14" s="9">
        <v>2012</v>
      </c>
      <c r="D14" s="9">
        <v>4</v>
      </c>
      <c r="E14" s="9">
        <v>118</v>
      </c>
      <c r="F14" s="9">
        <v>16349</v>
      </c>
      <c r="G14" s="18">
        <v>7.8450000000000006E-2</v>
      </c>
      <c r="H14" s="9">
        <v>6.5500000000000003E-2</v>
      </c>
      <c r="I14" s="9">
        <v>9.3960000000000002E-2</v>
      </c>
      <c r="J14" s="9">
        <v>0</v>
      </c>
      <c r="K14" s="10">
        <v>92</v>
      </c>
      <c r="L14" s="10" t="s">
        <v>40</v>
      </c>
      <c r="M14" s="10" t="s">
        <v>40</v>
      </c>
      <c r="N14" s="10" t="s">
        <v>40</v>
      </c>
      <c r="O14" s="10" t="s">
        <v>40</v>
      </c>
      <c r="P14" s="15"/>
      <c r="Q14" s="10"/>
      <c r="R14" s="10"/>
    </row>
    <row r="15" spans="1:18" x14ac:dyDescent="0.2">
      <c r="A15" s="13" t="s">
        <v>32</v>
      </c>
      <c r="B15" s="5" t="s">
        <v>25</v>
      </c>
      <c r="C15" s="9">
        <v>2013</v>
      </c>
      <c r="D15" s="9">
        <v>1</v>
      </c>
      <c r="E15" s="9">
        <v>117</v>
      </c>
      <c r="F15" s="9">
        <v>16394</v>
      </c>
      <c r="G15" s="18">
        <v>7.9299999999999995E-2</v>
      </c>
      <c r="H15" s="9">
        <v>6.6159999999999997E-2</v>
      </c>
      <c r="I15" s="9">
        <v>9.5049999999999996E-2</v>
      </c>
      <c r="J15" s="9">
        <v>0</v>
      </c>
      <c r="K15" s="10">
        <v>90</v>
      </c>
      <c r="L15" s="10" t="s">
        <v>40</v>
      </c>
      <c r="M15" s="10" t="s">
        <v>40</v>
      </c>
      <c r="N15" s="10" t="s">
        <v>40</v>
      </c>
      <c r="O15" s="10" t="s">
        <v>40</v>
      </c>
      <c r="P15" s="15"/>
      <c r="Q15" s="10"/>
      <c r="R15" s="10"/>
    </row>
    <row r="16" spans="1:18" x14ac:dyDescent="0.2">
      <c r="A16" s="13" t="s">
        <v>32</v>
      </c>
      <c r="B16" s="5" t="s">
        <v>25</v>
      </c>
      <c r="C16" s="9">
        <v>2013</v>
      </c>
      <c r="D16" s="9">
        <v>2</v>
      </c>
      <c r="E16" s="9">
        <v>112</v>
      </c>
      <c r="F16" s="9">
        <v>16442</v>
      </c>
      <c r="G16" s="18">
        <v>7.4859999999999996E-2</v>
      </c>
      <c r="H16" s="9">
        <v>6.2199999999999998E-2</v>
      </c>
      <c r="I16" s="9">
        <v>9.0090000000000003E-2</v>
      </c>
      <c r="J16" s="9">
        <v>0</v>
      </c>
      <c r="K16" s="10">
        <v>91</v>
      </c>
      <c r="L16" s="10" t="s">
        <v>40</v>
      </c>
      <c r="M16" s="10" t="s">
        <v>40</v>
      </c>
      <c r="N16" s="10" t="s">
        <v>40</v>
      </c>
      <c r="O16" s="10" t="s">
        <v>40</v>
      </c>
      <c r="P16" s="15"/>
      <c r="Q16" s="10"/>
      <c r="R16" s="10"/>
    </row>
    <row r="17" spans="1:18" x14ac:dyDescent="0.2">
      <c r="A17" s="13" t="s">
        <v>32</v>
      </c>
      <c r="B17" s="5" t="s">
        <v>25</v>
      </c>
      <c r="C17" s="9">
        <v>2013</v>
      </c>
      <c r="D17" s="9">
        <v>3</v>
      </c>
      <c r="E17" s="9">
        <v>102</v>
      </c>
      <c r="F17" s="9">
        <v>16586</v>
      </c>
      <c r="G17" s="18">
        <v>6.6850000000000007E-2</v>
      </c>
      <c r="H17" s="9">
        <v>5.5050000000000002E-2</v>
      </c>
      <c r="I17" s="9">
        <v>8.1159999999999996E-2</v>
      </c>
      <c r="J17" s="9">
        <v>0</v>
      </c>
      <c r="K17" s="10">
        <v>92</v>
      </c>
      <c r="L17" s="10" t="s">
        <v>40</v>
      </c>
      <c r="M17" s="10" t="s">
        <v>40</v>
      </c>
      <c r="N17" s="10" t="s">
        <v>40</v>
      </c>
      <c r="O17" s="10" t="s">
        <v>40</v>
      </c>
      <c r="P17" s="15"/>
      <c r="Q17" s="10"/>
      <c r="R17" s="10"/>
    </row>
    <row r="18" spans="1:18" x14ac:dyDescent="0.2">
      <c r="A18" s="13" t="s">
        <v>32</v>
      </c>
      <c r="B18" s="5" t="s">
        <v>25</v>
      </c>
      <c r="C18" s="9">
        <v>2013</v>
      </c>
      <c r="D18" s="9">
        <v>4</v>
      </c>
      <c r="E18" s="9">
        <v>117</v>
      </c>
      <c r="F18" s="9">
        <v>16513</v>
      </c>
      <c r="G18" s="18">
        <v>7.7009999999999995E-2</v>
      </c>
      <c r="H18" s="9">
        <v>6.4250000000000002E-2</v>
      </c>
      <c r="I18" s="9">
        <v>9.2310000000000003E-2</v>
      </c>
      <c r="J18" s="9">
        <v>0</v>
      </c>
      <c r="K18" s="10">
        <v>92</v>
      </c>
      <c r="L18" s="10" t="s">
        <v>40</v>
      </c>
      <c r="M18" s="10" t="s">
        <v>40</v>
      </c>
      <c r="N18" s="10" t="s">
        <v>40</v>
      </c>
      <c r="O18" s="10" t="s">
        <v>40</v>
      </c>
      <c r="P18" s="15"/>
      <c r="Q18" s="10"/>
      <c r="R18" s="10"/>
    </row>
    <row r="19" spans="1:18" x14ac:dyDescent="0.2">
      <c r="A19" s="13" t="s">
        <v>32</v>
      </c>
      <c r="B19" s="5" t="s">
        <v>25</v>
      </c>
      <c r="C19" s="9">
        <v>2014</v>
      </c>
      <c r="D19" s="9">
        <v>1</v>
      </c>
      <c r="E19" s="9">
        <v>79</v>
      </c>
      <c r="F19" s="9">
        <v>16550</v>
      </c>
      <c r="G19" s="18">
        <v>5.3039999999999997E-2</v>
      </c>
      <c r="H19" s="9">
        <v>4.2540000000000001E-2</v>
      </c>
      <c r="I19" s="9">
        <v>6.6119999999999998E-2</v>
      </c>
      <c r="J19" s="9">
        <v>0</v>
      </c>
      <c r="K19" s="10">
        <v>90</v>
      </c>
      <c r="L19" s="10" t="s">
        <v>40</v>
      </c>
      <c r="M19" s="10" t="s">
        <v>40</v>
      </c>
      <c r="N19" s="10" t="s">
        <v>40</v>
      </c>
      <c r="O19" s="10" t="s">
        <v>40</v>
      </c>
      <c r="P19" s="15"/>
      <c r="Q19" s="10"/>
      <c r="R19" s="10"/>
    </row>
    <row r="20" spans="1:18" x14ac:dyDescent="0.2">
      <c r="A20" s="13" t="s">
        <v>32</v>
      </c>
      <c r="B20" s="5" t="s">
        <v>25</v>
      </c>
      <c r="C20" s="9">
        <v>2014</v>
      </c>
      <c r="D20" s="9">
        <v>2</v>
      </c>
      <c r="E20" s="9">
        <v>21</v>
      </c>
      <c r="F20" s="9">
        <v>16488</v>
      </c>
      <c r="G20" s="18">
        <v>1.4E-2</v>
      </c>
      <c r="H20" s="9">
        <v>9.1299999999999992E-3</v>
      </c>
      <c r="I20" s="9">
        <v>2.147E-2</v>
      </c>
      <c r="J20" s="9">
        <v>0</v>
      </c>
      <c r="K20" s="10">
        <v>91</v>
      </c>
      <c r="L20" s="10" t="s">
        <v>40</v>
      </c>
      <c r="M20" s="10" t="s">
        <v>40</v>
      </c>
      <c r="N20" s="10" t="s">
        <v>40</v>
      </c>
      <c r="O20" s="10" t="s">
        <v>40</v>
      </c>
      <c r="P20" s="15"/>
      <c r="Q20" s="10"/>
      <c r="R20" s="10"/>
    </row>
    <row r="21" spans="1:18" x14ac:dyDescent="0.2">
      <c r="A21" s="13" t="s">
        <v>32</v>
      </c>
      <c r="B21" s="5" t="s">
        <v>25</v>
      </c>
      <c r="C21" s="9">
        <v>2014</v>
      </c>
      <c r="D21" s="9">
        <v>3</v>
      </c>
      <c r="E21" s="9">
        <v>21</v>
      </c>
      <c r="F21" s="9">
        <v>16417</v>
      </c>
      <c r="G21" s="18">
        <v>1.3899999999999999E-2</v>
      </c>
      <c r="H21" s="9">
        <v>9.0699999999999999E-3</v>
      </c>
      <c r="I21" s="9">
        <v>2.1319999999999999E-2</v>
      </c>
      <c r="J21" s="9">
        <v>0</v>
      </c>
      <c r="K21" s="10">
        <v>92</v>
      </c>
      <c r="L21" s="10" t="s">
        <v>40</v>
      </c>
      <c r="M21" s="10" t="s">
        <v>40</v>
      </c>
      <c r="N21" s="10" t="s">
        <v>40</v>
      </c>
      <c r="O21" s="10" t="s">
        <v>40</v>
      </c>
      <c r="P21" s="15"/>
      <c r="Q21" s="10"/>
      <c r="R21" s="10"/>
    </row>
    <row r="22" spans="1:18" x14ac:dyDescent="0.2">
      <c r="A22" s="13" t="s">
        <v>32</v>
      </c>
      <c r="B22" s="5" t="s">
        <v>25</v>
      </c>
      <c r="C22" s="9">
        <v>2014</v>
      </c>
      <c r="D22" s="9">
        <v>4</v>
      </c>
      <c r="E22" s="9">
        <v>76</v>
      </c>
      <c r="F22" s="9">
        <v>16608</v>
      </c>
      <c r="G22" s="18">
        <v>4.9739999999999999E-2</v>
      </c>
      <c r="H22" s="9">
        <v>3.9730000000000001E-2</v>
      </c>
      <c r="I22" s="9">
        <v>6.2280000000000002E-2</v>
      </c>
      <c r="J22" s="9">
        <v>0</v>
      </c>
      <c r="K22" s="10">
        <v>92</v>
      </c>
      <c r="L22" s="10" t="s">
        <v>40</v>
      </c>
      <c r="M22" s="10" t="s">
        <v>40</v>
      </c>
      <c r="N22" s="10" t="s">
        <v>40</v>
      </c>
      <c r="O22" s="10" t="s">
        <v>40</v>
      </c>
      <c r="P22" s="15"/>
      <c r="Q22" s="10"/>
      <c r="R22" s="10"/>
    </row>
    <row r="23" spans="1:18" x14ac:dyDescent="0.2">
      <c r="A23" s="13" t="s">
        <v>32</v>
      </c>
      <c r="B23" s="5" t="s">
        <v>25</v>
      </c>
      <c r="C23" s="9">
        <v>2015</v>
      </c>
      <c r="D23" s="9">
        <v>1</v>
      </c>
      <c r="E23" s="9">
        <v>110</v>
      </c>
      <c r="F23" s="9">
        <v>16591</v>
      </c>
      <c r="G23" s="18">
        <v>7.3669999999999999E-2</v>
      </c>
      <c r="H23" s="9">
        <v>6.1109999999999998E-2</v>
      </c>
      <c r="I23" s="9">
        <v>8.8800000000000004E-2</v>
      </c>
      <c r="J23" s="9">
        <v>0</v>
      </c>
      <c r="K23" s="10">
        <v>90</v>
      </c>
      <c r="L23" s="10" t="s">
        <v>40</v>
      </c>
      <c r="M23" s="10" t="s">
        <v>40</v>
      </c>
      <c r="N23" s="10" t="s">
        <v>40</v>
      </c>
      <c r="O23" s="10" t="s">
        <v>40</v>
      </c>
      <c r="P23" s="15"/>
      <c r="Q23" s="10"/>
      <c r="R23" s="10"/>
    </row>
    <row r="24" spans="1:18" x14ac:dyDescent="0.2">
      <c r="A24" s="13" t="s">
        <v>32</v>
      </c>
      <c r="B24" s="5" t="s">
        <v>25</v>
      </c>
      <c r="C24" s="9">
        <v>2015</v>
      </c>
      <c r="D24" s="9">
        <v>2</v>
      </c>
      <c r="E24" s="9">
        <v>96</v>
      </c>
      <c r="F24" s="9">
        <v>16624</v>
      </c>
      <c r="G24" s="18">
        <v>6.3460000000000003E-2</v>
      </c>
      <c r="H24" s="9">
        <v>5.1950000000000003E-2</v>
      </c>
      <c r="I24" s="9">
        <v>7.7509999999999996E-2</v>
      </c>
      <c r="J24" s="9">
        <v>0</v>
      </c>
      <c r="K24" s="10">
        <v>91</v>
      </c>
      <c r="L24" s="10" t="s">
        <v>40</v>
      </c>
      <c r="M24" s="10" t="s">
        <v>40</v>
      </c>
      <c r="N24" s="10" t="s">
        <v>40</v>
      </c>
      <c r="O24" s="10" t="s">
        <v>40</v>
      </c>
      <c r="P24" s="15"/>
      <c r="Q24" s="10"/>
      <c r="R24" s="10"/>
    </row>
    <row r="25" spans="1:18" x14ac:dyDescent="0.2">
      <c r="A25" s="13" t="s">
        <v>32</v>
      </c>
      <c r="B25" s="5" t="s">
        <v>25</v>
      </c>
      <c r="C25" s="9">
        <v>2015</v>
      </c>
      <c r="D25" s="9">
        <v>3</v>
      </c>
      <c r="E25" s="9">
        <v>144</v>
      </c>
      <c r="F25" s="9">
        <v>16708</v>
      </c>
      <c r="G25" s="18">
        <v>9.3679999999999999E-2</v>
      </c>
      <c r="H25" s="9">
        <v>7.9560000000000006E-2</v>
      </c>
      <c r="I25" s="9">
        <v>0.1103</v>
      </c>
      <c r="J25" s="9">
        <v>0</v>
      </c>
      <c r="K25" s="10">
        <v>92</v>
      </c>
      <c r="L25" s="10" t="s">
        <v>40</v>
      </c>
      <c r="M25" s="10" t="s">
        <v>40</v>
      </c>
      <c r="N25" s="10" t="s">
        <v>40</v>
      </c>
      <c r="O25" s="10" t="s">
        <v>40</v>
      </c>
      <c r="P25" s="15"/>
      <c r="Q25" s="10"/>
      <c r="R25" s="10"/>
    </row>
    <row r="26" spans="1:18" x14ac:dyDescent="0.2">
      <c r="A26" s="13" t="s">
        <v>32</v>
      </c>
      <c r="B26" s="5" t="s">
        <v>25</v>
      </c>
      <c r="C26" s="9">
        <v>2015</v>
      </c>
      <c r="D26" s="9">
        <v>4</v>
      </c>
      <c r="E26" s="9">
        <v>193</v>
      </c>
      <c r="F26" s="9">
        <v>16690</v>
      </c>
      <c r="G26" s="18">
        <v>0.12569</v>
      </c>
      <c r="H26" s="9">
        <v>0.10915</v>
      </c>
      <c r="I26" s="9">
        <v>0.14474000000000001</v>
      </c>
      <c r="J26" s="9">
        <v>0</v>
      </c>
      <c r="K26" s="10">
        <v>92</v>
      </c>
      <c r="L26" s="10" t="s">
        <v>40</v>
      </c>
      <c r="M26" s="10" t="s">
        <v>40</v>
      </c>
      <c r="N26" s="10" t="s">
        <v>40</v>
      </c>
      <c r="O26" s="10" t="s">
        <v>40</v>
      </c>
      <c r="P26" s="15"/>
      <c r="Q26" s="10"/>
      <c r="R26" s="10"/>
    </row>
    <row r="27" spans="1:18" x14ac:dyDescent="0.2">
      <c r="A27" s="13" t="s">
        <v>32</v>
      </c>
      <c r="B27" s="5" t="s">
        <v>25</v>
      </c>
      <c r="C27" s="9">
        <v>2016</v>
      </c>
      <c r="D27" s="9">
        <v>1</v>
      </c>
      <c r="E27" s="9">
        <v>179</v>
      </c>
      <c r="F27" s="9">
        <v>16745</v>
      </c>
      <c r="G27" s="18">
        <v>0.11747</v>
      </c>
      <c r="H27" s="9">
        <v>0.10145999999999999</v>
      </c>
      <c r="I27" s="9">
        <v>0.13600000000000001</v>
      </c>
      <c r="J27" s="9">
        <v>0</v>
      </c>
      <c r="K27" s="10">
        <v>91</v>
      </c>
      <c r="L27" s="10">
        <v>0.87619999999999998</v>
      </c>
      <c r="M27" s="10">
        <v>0.71460000000000001</v>
      </c>
      <c r="N27" s="10">
        <v>1.0743</v>
      </c>
      <c r="O27" s="10">
        <v>0.20382600000000001</v>
      </c>
      <c r="P27" s="15"/>
      <c r="Q27" s="10"/>
      <c r="R27" s="10"/>
    </row>
    <row r="28" spans="1:18" x14ac:dyDescent="0.2">
      <c r="A28" s="13" t="s">
        <v>32</v>
      </c>
      <c r="B28" s="5" t="s">
        <v>25</v>
      </c>
      <c r="C28" s="9">
        <v>2016</v>
      </c>
      <c r="D28" s="9">
        <v>2</v>
      </c>
      <c r="E28" s="9">
        <v>139</v>
      </c>
      <c r="F28" s="9">
        <v>16942</v>
      </c>
      <c r="G28" s="18">
        <v>9.0160000000000004E-2</v>
      </c>
      <c r="H28" s="9">
        <v>7.6350000000000001E-2</v>
      </c>
      <c r="I28" s="9">
        <v>0.10646</v>
      </c>
      <c r="J28" s="9">
        <v>0</v>
      </c>
      <c r="K28" s="10">
        <v>91</v>
      </c>
      <c r="L28" s="10">
        <v>1.2008000000000001</v>
      </c>
      <c r="M28" s="10">
        <v>0.93389999999999995</v>
      </c>
      <c r="N28" s="10">
        <v>1.544</v>
      </c>
      <c r="O28" s="10">
        <v>0.15367700000000001</v>
      </c>
      <c r="P28" s="15"/>
      <c r="Q28" s="10"/>
      <c r="R28" s="10"/>
    </row>
    <row r="29" spans="1:18" x14ac:dyDescent="0.2">
      <c r="A29" s="13" t="s">
        <v>32</v>
      </c>
      <c r="B29" s="5" t="s">
        <v>25</v>
      </c>
      <c r="C29" s="9">
        <v>2016</v>
      </c>
      <c r="D29" s="9">
        <v>3</v>
      </c>
      <c r="E29" s="9">
        <v>153</v>
      </c>
      <c r="F29" s="9">
        <v>16797</v>
      </c>
      <c r="G29" s="18">
        <v>9.9010000000000001E-2</v>
      </c>
      <c r="H29" s="9">
        <v>8.4500000000000006E-2</v>
      </c>
      <c r="I29" s="9">
        <v>0.11601</v>
      </c>
      <c r="J29" s="9">
        <v>0</v>
      </c>
      <c r="K29" s="10">
        <v>92</v>
      </c>
      <c r="L29" s="10">
        <v>3.4142999999999999</v>
      </c>
      <c r="M29" s="10">
        <v>2.4266999999999999</v>
      </c>
      <c r="N29" s="10">
        <v>4.8037000000000001</v>
      </c>
      <c r="O29" s="10">
        <v>0</v>
      </c>
      <c r="P29" s="15" t="s">
        <v>41</v>
      </c>
      <c r="Q29" s="10"/>
      <c r="R29" s="10"/>
    </row>
    <row r="30" spans="1:18" x14ac:dyDescent="0.2">
      <c r="A30" s="13" t="s">
        <v>32</v>
      </c>
      <c r="B30" s="5" t="s">
        <v>25</v>
      </c>
      <c r="C30" s="9">
        <v>2016</v>
      </c>
      <c r="D30" s="9">
        <v>4</v>
      </c>
      <c r="E30" s="9">
        <v>164</v>
      </c>
      <c r="F30" s="9">
        <v>16950</v>
      </c>
      <c r="G30" s="18">
        <v>0.10517</v>
      </c>
      <c r="H30" s="9">
        <v>9.0240000000000001E-2</v>
      </c>
      <c r="I30" s="9">
        <v>0.12256</v>
      </c>
      <c r="J30" s="9">
        <v>0</v>
      </c>
      <c r="K30" s="10">
        <v>92</v>
      </c>
      <c r="L30" s="10">
        <v>8.5693000000000001</v>
      </c>
      <c r="M30" s="10">
        <v>5.2672999999999996</v>
      </c>
      <c r="N30" s="10">
        <v>13.9411</v>
      </c>
      <c r="O30" s="10">
        <v>0</v>
      </c>
      <c r="P30" s="15" t="s">
        <v>41</v>
      </c>
      <c r="Q30" s="10"/>
      <c r="R30" s="10"/>
    </row>
    <row r="31" spans="1:18" x14ac:dyDescent="0.2">
      <c r="A31" s="13" t="s">
        <v>32</v>
      </c>
      <c r="B31" s="5" t="s">
        <v>26</v>
      </c>
      <c r="C31" s="9">
        <v>2011</v>
      </c>
      <c r="D31" s="9">
        <v>1</v>
      </c>
      <c r="E31" s="9">
        <v>781</v>
      </c>
      <c r="F31" s="9">
        <v>64349</v>
      </c>
      <c r="G31" s="18">
        <v>0.13485</v>
      </c>
      <c r="H31" s="9">
        <v>0.12572</v>
      </c>
      <c r="I31" s="9">
        <v>0.14465</v>
      </c>
      <c r="J31" s="9">
        <v>0</v>
      </c>
      <c r="K31" s="10">
        <v>90</v>
      </c>
      <c r="L31" s="10" t="s">
        <v>40</v>
      </c>
      <c r="M31" s="10" t="s">
        <v>40</v>
      </c>
      <c r="N31" s="10" t="s">
        <v>40</v>
      </c>
      <c r="O31" s="10" t="s">
        <v>40</v>
      </c>
      <c r="P31" s="15"/>
      <c r="Q31" s="10"/>
      <c r="R31" s="10"/>
    </row>
    <row r="32" spans="1:18" x14ac:dyDescent="0.2">
      <c r="A32" s="13" t="s">
        <v>32</v>
      </c>
      <c r="B32" s="5" t="s">
        <v>26</v>
      </c>
      <c r="C32" s="9">
        <v>2011</v>
      </c>
      <c r="D32" s="9">
        <v>2</v>
      </c>
      <c r="E32" s="9">
        <v>528</v>
      </c>
      <c r="F32" s="9">
        <v>64893</v>
      </c>
      <c r="G32" s="18">
        <v>8.9410000000000003E-2</v>
      </c>
      <c r="H32" s="9">
        <v>8.2100000000000006E-2</v>
      </c>
      <c r="I32" s="9">
        <v>9.7369999999999998E-2</v>
      </c>
      <c r="J32" s="9">
        <v>0</v>
      </c>
      <c r="K32" s="10">
        <v>91</v>
      </c>
      <c r="L32" s="10" t="s">
        <v>40</v>
      </c>
      <c r="M32" s="10" t="s">
        <v>40</v>
      </c>
      <c r="N32" s="10" t="s">
        <v>40</v>
      </c>
      <c r="O32" s="10" t="s">
        <v>40</v>
      </c>
      <c r="P32" s="15"/>
      <c r="Q32" s="10"/>
      <c r="R32" s="10"/>
    </row>
    <row r="33" spans="1:18" x14ac:dyDescent="0.2">
      <c r="A33" s="13" t="s">
        <v>32</v>
      </c>
      <c r="B33" s="5" t="s">
        <v>26</v>
      </c>
      <c r="C33" s="9">
        <v>2011</v>
      </c>
      <c r="D33" s="9">
        <v>3</v>
      </c>
      <c r="E33" s="9">
        <v>193</v>
      </c>
      <c r="F33" s="9">
        <v>64985</v>
      </c>
      <c r="G33" s="18">
        <v>3.2280000000000003E-2</v>
      </c>
      <c r="H33" s="9">
        <v>2.8029999999999999E-2</v>
      </c>
      <c r="I33" s="9">
        <v>3.7170000000000002E-2</v>
      </c>
      <c r="J33" s="9">
        <v>0</v>
      </c>
      <c r="K33" s="10">
        <v>92</v>
      </c>
      <c r="L33" s="10" t="s">
        <v>40</v>
      </c>
      <c r="M33" s="10" t="s">
        <v>40</v>
      </c>
      <c r="N33" s="10" t="s">
        <v>40</v>
      </c>
      <c r="O33" s="10" t="s">
        <v>40</v>
      </c>
      <c r="P33" s="15"/>
      <c r="Q33" s="10"/>
      <c r="R33" s="10"/>
    </row>
    <row r="34" spans="1:18" x14ac:dyDescent="0.2">
      <c r="A34" s="13" t="s">
        <v>32</v>
      </c>
      <c r="B34" s="5" t="s">
        <v>26</v>
      </c>
      <c r="C34" s="9">
        <v>2011</v>
      </c>
      <c r="D34" s="9">
        <v>4</v>
      </c>
      <c r="E34" s="9">
        <v>173</v>
      </c>
      <c r="F34" s="9">
        <v>65381</v>
      </c>
      <c r="G34" s="18">
        <v>2.8760000000000001E-2</v>
      </c>
      <c r="H34" s="9">
        <v>2.478E-2</v>
      </c>
      <c r="I34" s="9">
        <v>3.338E-2</v>
      </c>
      <c r="J34" s="9">
        <v>0</v>
      </c>
      <c r="K34" s="10">
        <v>92</v>
      </c>
      <c r="L34" s="10" t="s">
        <v>40</v>
      </c>
      <c r="M34" s="10" t="s">
        <v>40</v>
      </c>
      <c r="N34" s="10" t="s">
        <v>40</v>
      </c>
      <c r="O34" s="10" t="s">
        <v>40</v>
      </c>
      <c r="P34" s="15"/>
      <c r="Q34" s="10"/>
      <c r="R34" s="10"/>
    </row>
    <row r="35" spans="1:18" x14ac:dyDescent="0.2">
      <c r="A35" s="13" t="s">
        <v>32</v>
      </c>
      <c r="B35" s="5" t="s">
        <v>26</v>
      </c>
      <c r="C35" s="9">
        <v>2012</v>
      </c>
      <c r="D35" s="9">
        <v>1</v>
      </c>
      <c r="E35" s="9">
        <v>174</v>
      </c>
      <c r="F35" s="9">
        <v>65738</v>
      </c>
      <c r="G35" s="18">
        <v>2.9090000000000001E-2</v>
      </c>
      <c r="H35" s="9">
        <v>2.5069999999999999E-2</v>
      </c>
      <c r="I35" s="9">
        <v>3.3750000000000002E-2</v>
      </c>
      <c r="J35" s="9">
        <v>0</v>
      </c>
      <c r="K35" s="10">
        <v>91</v>
      </c>
      <c r="L35" s="10" t="s">
        <v>40</v>
      </c>
      <c r="M35" s="10" t="s">
        <v>40</v>
      </c>
      <c r="N35" s="10" t="s">
        <v>40</v>
      </c>
      <c r="O35" s="10" t="s">
        <v>40</v>
      </c>
      <c r="P35" s="15"/>
      <c r="Q35" s="10"/>
      <c r="R35" s="10"/>
    </row>
    <row r="36" spans="1:18" x14ac:dyDescent="0.2">
      <c r="A36" s="13" t="s">
        <v>32</v>
      </c>
      <c r="B36" s="5" t="s">
        <v>26</v>
      </c>
      <c r="C36" s="9">
        <v>2012</v>
      </c>
      <c r="D36" s="9">
        <v>2</v>
      </c>
      <c r="E36" s="9">
        <v>341</v>
      </c>
      <c r="F36" s="9">
        <v>65983</v>
      </c>
      <c r="G36" s="18">
        <v>5.679E-2</v>
      </c>
      <c r="H36" s="9">
        <v>5.1069999999999997E-2</v>
      </c>
      <c r="I36" s="9">
        <v>6.3149999999999998E-2</v>
      </c>
      <c r="J36" s="9">
        <v>0</v>
      </c>
      <c r="K36" s="10">
        <v>91</v>
      </c>
      <c r="L36" s="10" t="s">
        <v>40</v>
      </c>
      <c r="M36" s="10" t="s">
        <v>40</v>
      </c>
      <c r="N36" s="10" t="s">
        <v>40</v>
      </c>
      <c r="O36" s="10" t="s">
        <v>40</v>
      </c>
      <c r="P36" s="15"/>
      <c r="Q36" s="10"/>
      <c r="R36" s="10"/>
    </row>
    <row r="37" spans="1:18" x14ac:dyDescent="0.2">
      <c r="A37" s="13" t="s">
        <v>32</v>
      </c>
      <c r="B37" s="5" t="s">
        <v>26</v>
      </c>
      <c r="C37" s="9">
        <v>2012</v>
      </c>
      <c r="D37" s="9">
        <v>3</v>
      </c>
      <c r="E37" s="9">
        <v>608</v>
      </c>
      <c r="F37" s="9">
        <v>65793</v>
      </c>
      <c r="G37" s="18">
        <v>0.10045</v>
      </c>
      <c r="H37" s="9">
        <v>9.2770000000000005E-2</v>
      </c>
      <c r="I37" s="9">
        <v>0.10876</v>
      </c>
      <c r="J37" s="9">
        <v>0</v>
      </c>
      <c r="K37" s="10">
        <v>92</v>
      </c>
      <c r="L37" s="10" t="s">
        <v>40</v>
      </c>
      <c r="M37" s="10" t="s">
        <v>40</v>
      </c>
      <c r="N37" s="10" t="s">
        <v>40</v>
      </c>
      <c r="O37" s="10" t="s">
        <v>40</v>
      </c>
      <c r="P37" s="15"/>
      <c r="Q37" s="10"/>
      <c r="R37" s="10"/>
    </row>
    <row r="38" spans="1:18" x14ac:dyDescent="0.2">
      <c r="A38" s="13" t="s">
        <v>32</v>
      </c>
      <c r="B38" s="5" t="s">
        <v>26</v>
      </c>
      <c r="C38" s="9">
        <v>2012</v>
      </c>
      <c r="D38" s="9">
        <v>4</v>
      </c>
      <c r="E38" s="9">
        <v>633</v>
      </c>
      <c r="F38" s="9">
        <v>66070</v>
      </c>
      <c r="G38" s="18">
        <v>0.10414</v>
      </c>
      <c r="H38" s="9">
        <v>9.6329999999999999E-2</v>
      </c>
      <c r="I38" s="9">
        <v>0.11258</v>
      </c>
      <c r="J38" s="9">
        <v>0</v>
      </c>
      <c r="K38" s="10">
        <v>92</v>
      </c>
      <c r="L38" s="10" t="s">
        <v>40</v>
      </c>
      <c r="M38" s="10" t="s">
        <v>40</v>
      </c>
      <c r="N38" s="10" t="s">
        <v>40</v>
      </c>
      <c r="O38" s="10" t="s">
        <v>40</v>
      </c>
      <c r="P38" s="15"/>
      <c r="Q38" s="10"/>
      <c r="R38" s="10"/>
    </row>
    <row r="39" spans="1:18" x14ac:dyDescent="0.2">
      <c r="A39" s="13" t="s">
        <v>32</v>
      </c>
      <c r="B39" s="5" t="s">
        <v>26</v>
      </c>
      <c r="C39" s="9">
        <v>2013</v>
      </c>
      <c r="D39" s="9">
        <v>1</v>
      </c>
      <c r="E39" s="9">
        <v>629</v>
      </c>
      <c r="F39" s="9">
        <v>66028</v>
      </c>
      <c r="G39" s="18">
        <v>0.10585</v>
      </c>
      <c r="H39" s="9">
        <v>9.7890000000000005E-2</v>
      </c>
      <c r="I39" s="9">
        <v>0.11445</v>
      </c>
      <c r="J39" s="9">
        <v>0</v>
      </c>
      <c r="K39" s="10">
        <v>90</v>
      </c>
      <c r="L39" s="10" t="s">
        <v>40</v>
      </c>
      <c r="M39" s="10" t="s">
        <v>40</v>
      </c>
      <c r="N39" s="10" t="s">
        <v>40</v>
      </c>
      <c r="O39" s="10" t="s">
        <v>40</v>
      </c>
      <c r="P39" s="15"/>
      <c r="Q39" s="10"/>
      <c r="R39" s="10"/>
    </row>
    <row r="40" spans="1:18" x14ac:dyDescent="0.2">
      <c r="A40" s="13" t="s">
        <v>32</v>
      </c>
      <c r="B40" s="5" t="s">
        <v>26</v>
      </c>
      <c r="C40" s="9">
        <v>2013</v>
      </c>
      <c r="D40" s="9">
        <v>2</v>
      </c>
      <c r="E40" s="9">
        <v>651</v>
      </c>
      <c r="F40" s="9">
        <v>66367</v>
      </c>
      <c r="G40" s="18">
        <v>0.10779</v>
      </c>
      <c r="H40" s="9">
        <v>9.9820000000000006E-2</v>
      </c>
      <c r="I40" s="9">
        <v>0.1164</v>
      </c>
      <c r="J40" s="9">
        <v>0</v>
      </c>
      <c r="K40" s="10">
        <v>91</v>
      </c>
      <c r="L40" s="10" t="s">
        <v>40</v>
      </c>
      <c r="M40" s="10" t="s">
        <v>40</v>
      </c>
      <c r="N40" s="10" t="s">
        <v>40</v>
      </c>
      <c r="O40" s="10" t="s">
        <v>40</v>
      </c>
      <c r="P40" s="15"/>
      <c r="Q40" s="10"/>
      <c r="R40" s="10"/>
    </row>
    <row r="41" spans="1:18" x14ac:dyDescent="0.2">
      <c r="A41" s="13" t="s">
        <v>32</v>
      </c>
      <c r="B41" s="5" t="s">
        <v>26</v>
      </c>
      <c r="C41" s="9">
        <v>2013</v>
      </c>
      <c r="D41" s="9">
        <v>3</v>
      </c>
      <c r="E41" s="9">
        <v>659</v>
      </c>
      <c r="F41" s="9">
        <v>66210</v>
      </c>
      <c r="G41" s="18">
        <v>0.10818999999999999</v>
      </c>
      <c r="H41" s="9">
        <v>0.10023</v>
      </c>
      <c r="I41" s="9">
        <v>0.11677</v>
      </c>
      <c r="J41" s="9">
        <v>0</v>
      </c>
      <c r="K41" s="10">
        <v>92</v>
      </c>
      <c r="L41" s="10" t="s">
        <v>40</v>
      </c>
      <c r="M41" s="10" t="s">
        <v>40</v>
      </c>
      <c r="N41" s="10" t="s">
        <v>40</v>
      </c>
      <c r="O41" s="10" t="s">
        <v>40</v>
      </c>
      <c r="P41" s="15"/>
      <c r="Q41" s="10"/>
      <c r="R41" s="10"/>
    </row>
    <row r="42" spans="1:18" x14ac:dyDescent="0.2">
      <c r="A42" s="13" t="s">
        <v>32</v>
      </c>
      <c r="B42" s="5" t="s">
        <v>26</v>
      </c>
      <c r="C42" s="9">
        <v>2013</v>
      </c>
      <c r="D42" s="9">
        <v>4</v>
      </c>
      <c r="E42" s="9">
        <v>658</v>
      </c>
      <c r="F42" s="9">
        <v>66757</v>
      </c>
      <c r="G42" s="18">
        <v>0.10714</v>
      </c>
      <c r="H42" s="9">
        <v>9.9260000000000001E-2</v>
      </c>
      <c r="I42" s="9">
        <v>0.11564000000000001</v>
      </c>
      <c r="J42" s="9">
        <v>0</v>
      </c>
      <c r="K42" s="10">
        <v>92</v>
      </c>
      <c r="L42" s="10" t="s">
        <v>40</v>
      </c>
      <c r="M42" s="10" t="s">
        <v>40</v>
      </c>
      <c r="N42" s="10" t="s">
        <v>40</v>
      </c>
      <c r="O42" s="10" t="s">
        <v>40</v>
      </c>
      <c r="P42" s="15"/>
      <c r="Q42" s="10"/>
      <c r="R42" s="10"/>
    </row>
    <row r="43" spans="1:18" x14ac:dyDescent="0.2">
      <c r="A43" s="13" t="s">
        <v>32</v>
      </c>
      <c r="B43" s="5" t="s">
        <v>26</v>
      </c>
      <c r="C43" s="9">
        <v>2014</v>
      </c>
      <c r="D43" s="9">
        <v>1</v>
      </c>
      <c r="E43" s="9">
        <v>449</v>
      </c>
      <c r="F43" s="9">
        <v>66594</v>
      </c>
      <c r="G43" s="18">
        <v>7.4910000000000004E-2</v>
      </c>
      <c r="H43" s="9">
        <v>6.83E-2</v>
      </c>
      <c r="I43" s="9">
        <v>8.2170000000000007E-2</v>
      </c>
      <c r="J43" s="9">
        <v>0</v>
      </c>
      <c r="K43" s="10">
        <v>90</v>
      </c>
      <c r="L43" s="10" t="s">
        <v>40</v>
      </c>
      <c r="M43" s="10" t="s">
        <v>40</v>
      </c>
      <c r="N43" s="10" t="s">
        <v>40</v>
      </c>
      <c r="O43" s="10" t="s">
        <v>40</v>
      </c>
      <c r="P43" s="15"/>
      <c r="Q43" s="10"/>
      <c r="R43" s="10"/>
    </row>
    <row r="44" spans="1:18" x14ac:dyDescent="0.2">
      <c r="A44" s="13" t="s">
        <v>32</v>
      </c>
      <c r="B44" s="5" t="s">
        <v>26</v>
      </c>
      <c r="C44" s="9">
        <v>2014</v>
      </c>
      <c r="D44" s="9">
        <v>2</v>
      </c>
      <c r="E44" s="9">
        <v>139</v>
      </c>
      <c r="F44" s="9">
        <v>66848</v>
      </c>
      <c r="G44" s="18">
        <v>2.2849999999999999E-2</v>
      </c>
      <c r="H44" s="9">
        <v>1.9349999999999999E-2</v>
      </c>
      <c r="I44" s="9">
        <v>2.6980000000000001E-2</v>
      </c>
      <c r="J44" s="9">
        <v>0</v>
      </c>
      <c r="K44" s="10">
        <v>91</v>
      </c>
      <c r="L44" s="10" t="s">
        <v>40</v>
      </c>
      <c r="M44" s="10" t="s">
        <v>40</v>
      </c>
      <c r="N44" s="10" t="s">
        <v>40</v>
      </c>
      <c r="O44" s="10" t="s">
        <v>40</v>
      </c>
      <c r="P44" s="15"/>
      <c r="Q44" s="10"/>
      <c r="R44" s="10"/>
    </row>
    <row r="45" spans="1:18" x14ac:dyDescent="0.2">
      <c r="A45" s="13" t="s">
        <v>32</v>
      </c>
      <c r="B45" s="5" t="s">
        <v>26</v>
      </c>
      <c r="C45" s="9">
        <v>2014</v>
      </c>
      <c r="D45" s="9">
        <v>3</v>
      </c>
      <c r="E45" s="9">
        <v>95</v>
      </c>
      <c r="F45" s="9">
        <v>67005</v>
      </c>
      <c r="G45" s="18">
        <v>1.541E-2</v>
      </c>
      <c r="H45" s="9">
        <v>1.26E-2</v>
      </c>
      <c r="I45" s="9">
        <v>1.8839999999999999E-2</v>
      </c>
      <c r="J45" s="9">
        <v>0</v>
      </c>
      <c r="K45" s="10">
        <v>92</v>
      </c>
      <c r="L45" s="10" t="s">
        <v>40</v>
      </c>
      <c r="M45" s="10" t="s">
        <v>40</v>
      </c>
      <c r="N45" s="10" t="s">
        <v>40</v>
      </c>
      <c r="O45" s="10" t="s">
        <v>40</v>
      </c>
      <c r="P45" s="15"/>
      <c r="Q45" s="10"/>
      <c r="R45" s="10"/>
    </row>
    <row r="46" spans="1:18" x14ac:dyDescent="0.2">
      <c r="A46" s="13" t="s">
        <v>32</v>
      </c>
      <c r="B46" s="5" t="s">
        <v>26</v>
      </c>
      <c r="C46" s="9">
        <v>2014</v>
      </c>
      <c r="D46" s="9">
        <v>4</v>
      </c>
      <c r="E46" s="9">
        <v>375</v>
      </c>
      <c r="F46" s="9">
        <v>67493</v>
      </c>
      <c r="G46" s="18">
        <v>6.0389999999999999E-2</v>
      </c>
      <c r="H46" s="9">
        <v>5.4579999999999997E-2</v>
      </c>
      <c r="I46" s="9">
        <v>6.6830000000000001E-2</v>
      </c>
      <c r="J46" s="9">
        <v>0</v>
      </c>
      <c r="K46" s="10">
        <v>92</v>
      </c>
      <c r="L46" s="10" t="s">
        <v>40</v>
      </c>
      <c r="M46" s="10" t="s">
        <v>40</v>
      </c>
      <c r="N46" s="10" t="s">
        <v>40</v>
      </c>
      <c r="O46" s="10" t="s">
        <v>40</v>
      </c>
      <c r="P46" s="15"/>
      <c r="Q46" s="10"/>
      <c r="R46" s="10"/>
    </row>
    <row r="47" spans="1:18" x14ac:dyDescent="0.2">
      <c r="A47" s="13" t="s">
        <v>32</v>
      </c>
      <c r="B47" s="5" t="s">
        <v>26</v>
      </c>
      <c r="C47" s="9">
        <v>2015</v>
      </c>
      <c r="D47" s="9">
        <v>1</v>
      </c>
      <c r="E47" s="9">
        <v>546</v>
      </c>
      <c r="F47" s="9">
        <v>67235</v>
      </c>
      <c r="G47" s="18">
        <v>9.0230000000000005E-2</v>
      </c>
      <c r="H47" s="9">
        <v>8.2970000000000002E-2</v>
      </c>
      <c r="I47" s="9">
        <v>9.8129999999999995E-2</v>
      </c>
      <c r="J47" s="9">
        <v>0</v>
      </c>
      <c r="K47" s="10">
        <v>90</v>
      </c>
      <c r="L47" s="10" t="s">
        <v>40</v>
      </c>
      <c r="M47" s="10" t="s">
        <v>40</v>
      </c>
      <c r="N47" s="10" t="s">
        <v>40</v>
      </c>
      <c r="O47" s="10" t="s">
        <v>40</v>
      </c>
      <c r="P47" s="15"/>
      <c r="Q47" s="10"/>
      <c r="R47" s="10"/>
    </row>
    <row r="48" spans="1:18" x14ac:dyDescent="0.2">
      <c r="A48" s="13" t="s">
        <v>32</v>
      </c>
      <c r="B48" s="5" t="s">
        <v>26</v>
      </c>
      <c r="C48" s="9">
        <v>2015</v>
      </c>
      <c r="D48" s="9">
        <v>2</v>
      </c>
      <c r="E48" s="9">
        <v>540</v>
      </c>
      <c r="F48" s="9">
        <v>67391</v>
      </c>
      <c r="G48" s="18">
        <v>8.8050000000000003E-2</v>
      </c>
      <c r="H48" s="9">
        <v>8.0930000000000002E-2</v>
      </c>
      <c r="I48" s="9">
        <v>9.5799999999999996E-2</v>
      </c>
      <c r="J48" s="9">
        <v>0</v>
      </c>
      <c r="K48" s="10">
        <v>91</v>
      </c>
      <c r="L48" s="10" t="s">
        <v>40</v>
      </c>
      <c r="M48" s="10" t="s">
        <v>40</v>
      </c>
      <c r="N48" s="10" t="s">
        <v>40</v>
      </c>
      <c r="O48" s="10" t="s">
        <v>40</v>
      </c>
      <c r="P48" s="15"/>
      <c r="Q48" s="10"/>
      <c r="R48" s="10"/>
    </row>
    <row r="49" spans="1:18" x14ac:dyDescent="0.2">
      <c r="A49" s="13" t="s">
        <v>32</v>
      </c>
      <c r="B49" s="5" t="s">
        <v>26</v>
      </c>
      <c r="C49" s="9">
        <v>2015</v>
      </c>
      <c r="D49" s="9">
        <v>3</v>
      </c>
      <c r="E49" s="9">
        <v>808</v>
      </c>
      <c r="F49" s="9">
        <v>67160</v>
      </c>
      <c r="G49" s="18">
        <v>0.13077</v>
      </c>
      <c r="H49" s="9">
        <v>0.12206</v>
      </c>
      <c r="I49" s="9">
        <v>0.14011000000000001</v>
      </c>
      <c r="J49" s="9">
        <v>0</v>
      </c>
      <c r="K49" s="10">
        <v>92</v>
      </c>
      <c r="L49" s="10" t="s">
        <v>40</v>
      </c>
      <c r="M49" s="10" t="s">
        <v>40</v>
      </c>
      <c r="N49" s="10" t="s">
        <v>40</v>
      </c>
      <c r="O49" s="10" t="s">
        <v>40</v>
      </c>
      <c r="P49" s="15"/>
      <c r="Q49" s="10"/>
      <c r="R49" s="10"/>
    </row>
    <row r="50" spans="1:18" x14ac:dyDescent="0.2">
      <c r="A50" s="13" t="s">
        <v>32</v>
      </c>
      <c r="B50" s="5" t="s">
        <v>26</v>
      </c>
      <c r="C50" s="9">
        <v>2015</v>
      </c>
      <c r="D50" s="9">
        <v>4</v>
      </c>
      <c r="E50" s="9">
        <v>870</v>
      </c>
      <c r="F50" s="9">
        <v>68024</v>
      </c>
      <c r="G50" s="18">
        <v>0.13902</v>
      </c>
      <c r="H50" s="9">
        <v>0.13008</v>
      </c>
      <c r="I50" s="9">
        <v>0.14857000000000001</v>
      </c>
      <c r="J50" s="9">
        <v>0</v>
      </c>
      <c r="K50" s="10">
        <v>92</v>
      </c>
      <c r="L50" s="10" t="s">
        <v>40</v>
      </c>
      <c r="M50" s="10" t="s">
        <v>40</v>
      </c>
      <c r="N50" s="10" t="s">
        <v>40</v>
      </c>
      <c r="O50" s="10" t="s">
        <v>40</v>
      </c>
      <c r="P50" s="15"/>
      <c r="Q50" s="10"/>
      <c r="R50" s="10"/>
    </row>
    <row r="51" spans="1:18" x14ac:dyDescent="0.2">
      <c r="A51" s="13" t="s">
        <v>32</v>
      </c>
      <c r="B51" s="5" t="s">
        <v>26</v>
      </c>
      <c r="C51" s="9">
        <v>2016</v>
      </c>
      <c r="D51" s="9">
        <v>1</v>
      </c>
      <c r="E51" s="9">
        <v>691</v>
      </c>
      <c r="F51" s="9">
        <v>68067</v>
      </c>
      <c r="G51" s="18">
        <v>0.11156000000000001</v>
      </c>
      <c r="H51" s="9">
        <v>0.10353999999999999</v>
      </c>
      <c r="I51" s="9">
        <v>0.12019000000000001</v>
      </c>
      <c r="J51" s="9">
        <v>0</v>
      </c>
      <c r="K51" s="10">
        <v>91</v>
      </c>
      <c r="L51" s="10">
        <v>0.82720000000000005</v>
      </c>
      <c r="M51" s="10">
        <v>0.74680000000000002</v>
      </c>
      <c r="N51" s="10">
        <v>0.91639999999999999</v>
      </c>
      <c r="O51" s="10">
        <v>2.8200000000000002E-4</v>
      </c>
      <c r="P51" s="15" t="s">
        <v>41</v>
      </c>
      <c r="Q51" s="10"/>
      <c r="R51" s="10"/>
    </row>
    <row r="52" spans="1:18" x14ac:dyDescent="0.2">
      <c r="A52" s="13" t="s">
        <v>32</v>
      </c>
      <c r="B52" s="5" t="s">
        <v>26</v>
      </c>
      <c r="C52" s="9">
        <v>2016</v>
      </c>
      <c r="D52" s="9">
        <v>2</v>
      </c>
      <c r="E52" s="9">
        <v>606</v>
      </c>
      <c r="F52" s="9">
        <v>68476</v>
      </c>
      <c r="G52" s="18">
        <v>9.7250000000000003E-2</v>
      </c>
      <c r="H52" s="9">
        <v>8.9810000000000001E-2</v>
      </c>
      <c r="I52" s="9">
        <v>0.10531</v>
      </c>
      <c r="J52" s="9">
        <v>0</v>
      </c>
      <c r="K52" s="10">
        <v>91</v>
      </c>
      <c r="L52" s="10">
        <v>1.0876999999999999</v>
      </c>
      <c r="M52" s="10">
        <v>0.96789999999999998</v>
      </c>
      <c r="N52" s="10">
        <v>1.2222999999999999</v>
      </c>
      <c r="O52" s="10">
        <v>0.15804699999999999</v>
      </c>
      <c r="P52" s="15"/>
      <c r="Q52" s="10"/>
      <c r="R52" s="10"/>
    </row>
    <row r="53" spans="1:18" x14ac:dyDescent="0.2">
      <c r="A53" s="13" t="s">
        <v>32</v>
      </c>
      <c r="B53" s="5" t="s">
        <v>26</v>
      </c>
      <c r="C53" s="9">
        <v>2016</v>
      </c>
      <c r="D53" s="9">
        <v>3</v>
      </c>
      <c r="E53" s="9">
        <v>784</v>
      </c>
      <c r="F53" s="9">
        <v>68694</v>
      </c>
      <c r="G53" s="18">
        <v>0.12404999999999999</v>
      </c>
      <c r="H53" s="9">
        <v>0.11567</v>
      </c>
      <c r="I53" s="9">
        <v>0.13305</v>
      </c>
      <c r="J53" s="9">
        <v>0</v>
      </c>
      <c r="K53" s="10">
        <v>92</v>
      </c>
      <c r="L53" s="10">
        <v>3.8428</v>
      </c>
      <c r="M53" s="10">
        <v>3.2829000000000002</v>
      </c>
      <c r="N53" s="10">
        <v>4.4983000000000004</v>
      </c>
      <c r="O53" s="10">
        <v>0</v>
      </c>
      <c r="P53" s="15" t="s">
        <v>41</v>
      </c>
      <c r="Q53" s="10"/>
      <c r="R53" s="10"/>
    </row>
    <row r="54" spans="1:18" x14ac:dyDescent="0.2">
      <c r="A54" s="13" t="s">
        <v>32</v>
      </c>
      <c r="B54" s="5" t="s">
        <v>26</v>
      </c>
      <c r="C54" s="9">
        <v>2016</v>
      </c>
      <c r="D54" s="9">
        <v>4</v>
      </c>
      <c r="E54" s="9">
        <v>701</v>
      </c>
      <c r="F54" s="9">
        <v>69361</v>
      </c>
      <c r="G54" s="18">
        <v>0.10985</v>
      </c>
      <c r="H54" s="9">
        <v>0.10202</v>
      </c>
      <c r="I54" s="9">
        <v>0.11829000000000001</v>
      </c>
      <c r="J54" s="9">
        <v>0</v>
      </c>
      <c r="K54" s="10">
        <v>92</v>
      </c>
      <c r="L54" s="10">
        <v>3.8195000000000001</v>
      </c>
      <c r="M54" s="10">
        <v>3.2341000000000002</v>
      </c>
      <c r="N54" s="10">
        <v>4.5110000000000001</v>
      </c>
      <c r="O54" s="10">
        <v>0</v>
      </c>
      <c r="P54" s="15" t="s">
        <v>41</v>
      </c>
      <c r="Q54" s="10"/>
      <c r="R54" s="10"/>
    </row>
    <row r="55" spans="1:18" x14ac:dyDescent="0.2">
      <c r="A55" s="13" t="s">
        <v>32</v>
      </c>
      <c r="B55" s="5" t="s">
        <v>27</v>
      </c>
      <c r="C55" s="9">
        <v>2011</v>
      </c>
      <c r="D55" s="9">
        <v>1</v>
      </c>
      <c r="E55" s="9">
        <v>611</v>
      </c>
      <c r="F55" s="9">
        <v>75969</v>
      </c>
      <c r="G55" s="18">
        <v>8.9359999999999995E-2</v>
      </c>
      <c r="H55" s="9">
        <v>8.2549999999999998E-2</v>
      </c>
      <c r="I55" s="9">
        <v>9.6740000000000007E-2</v>
      </c>
      <c r="J55" s="9">
        <v>0</v>
      </c>
      <c r="K55" s="10">
        <v>90</v>
      </c>
      <c r="L55" s="10" t="s">
        <v>40</v>
      </c>
      <c r="M55" s="10" t="s">
        <v>40</v>
      </c>
      <c r="N55" s="10" t="s">
        <v>40</v>
      </c>
      <c r="O55" s="10" t="s">
        <v>40</v>
      </c>
      <c r="P55" s="15"/>
      <c r="Q55" s="10"/>
      <c r="R55" s="10"/>
    </row>
    <row r="56" spans="1:18" x14ac:dyDescent="0.2">
      <c r="A56" s="13" t="s">
        <v>32</v>
      </c>
      <c r="B56" s="5" t="s">
        <v>27</v>
      </c>
      <c r="C56" s="9">
        <v>2011</v>
      </c>
      <c r="D56" s="9">
        <v>2</v>
      </c>
      <c r="E56" s="9">
        <v>459</v>
      </c>
      <c r="F56" s="9">
        <v>76232</v>
      </c>
      <c r="G56" s="18">
        <v>6.6170000000000007E-2</v>
      </c>
      <c r="H56" s="9">
        <v>6.0380000000000003E-2</v>
      </c>
      <c r="I56" s="9">
        <v>7.2499999999999995E-2</v>
      </c>
      <c r="J56" s="9">
        <v>0</v>
      </c>
      <c r="K56" s="10">
        <v>91</v>
      </c>
      <c r="L56" s="10" t="s">
        <v>40</v>
      </c>
      <c r="M56" s="10" t="s">
        <v>40</v>
      </c>
      <c r="N56" s="10" t="s">
        <v>40</v>
      </c>
      <c r="O56" s="10" t="s">
        <v>40</v>
      </c>
      <c r="P56" s="15"/>
      <c r="Q56" s="10"/>
      <c r="R56" s="10"/>
    </row>
    <row r="57" spans="1:18" x14ac:dyDescent="0.2">
      <c r="A57" s="13" t="s">
        <v>32</v>
      </c>
      <c r="B57" s="5" t="s">
        <v>27</v>
      </c>
      <c r="C57" s="9">
        <v>2011</v>
      </c>
      <c r="D57" s="9">
        <v>3</v>
      </c>
      <c r="E57" s="9">
        <v>263</v>
      </c>
      <c r="F57" s="9">
        <v>76249</v>
      </c>
      <c r="G57" s="18">
        <v>3.7490000000000002E-2</v>
      </c>
      <c r="H57" s="9">
        <v>3.322E-2</v>
      </c>
      <c r="I57" s="9">
        <v>4.231E-2</v>
      </c>
      <c r="J57" s="9">
        <v>0</v>
      </c>
      <c r="K57" s="10">
        <v>92</v>
      </c>
      <c r="L57" s="10" t="s">
        <v>40</v>
      </c>
      <c r="M57" s="10" t="s">
        <v>40</v>
      </c>
      <c r="N57" s="10" t="s">
        <v>40</v>
      </c>
      <c r="O57" s="10" t="s">
        <v>40</v>
      </c>
      <c r="P57" s="15"/>
      <c r="Q57" s="10"/>
      <c r="R57" s="10"/>
    </row>
    <row r="58" spans="1:18" x14ac:dyDescent="0.2">
      <c r="A58" s="13" t="s">
        <v>32</v>
      </c>
      <c r="B58" s="5" t="s">
        <v>27</v>
      </c>
      <c r="C58" s="9">
        <v>2011</v>
      </c>
      <c r="D58" s="9">
        <v>4</v>
      </c>
      <c r="E58" s="9">
        <v>212</v>
      </c>
      <c r="F58" s="9">
        <v>77203</v>
      </c>
      <c r="G58" s="18">
        <v>2.9850000000000002E-2</v>
      </c>
      <c r="H58" s="9">
        <v>2.6089999999999999E-2</v>
      </c>
      <c r="I58" s="9">
        <v>3.415E-2</v>
      </c>
      <c r="J58" s="9">
        <v>0</v>
      </c>
      <c r="K58" s="10">
        <v>92</v>
      </c>
      <c r="L58" s="10" t="s">
        <v>40</v>
      </c>
      <c r="M58" s="10" t="s">
        <v>40</v>
      </c>
      <c r="N58" s="10" t="s">
        <v>40</v>
      </c>
      <c r="O58" s="10" t="s">
        <v>40</v>
      </c>
      <c r="P58" s="15"/>
      <c r="Q58" s="10"/>
      <c r="R58" s="10"/>
    </row>
    <row r="59" spans="1:18" x14ac:dyDescent="0.2">
      <c r="A59" s="13" t="s">
        <v>32</v>
      </c>
      <c r="B59" s="5" t="s">
        <v>27</v>
      </c>
      <c r="C59" s="9">
        <v>2012</v>
      </c>
      <c r="D59" s="9">
        <v>1</v>
      </c>
      <c r="E59" s="9">
        <v>216</v>
      </c>
      <c r="F59" s="9">
        <v>77472</v>
      </c>
      <c r="G59" s="18">
        <v>3.0640000000000001E-2</v>
      </c>
      <c r="H59" s="9">
        <v>2.681E-2</v>
      </c>
      <c r="I59" s="9">
        <v>3.5009999999999999E-2</v>
      </c>
      <c r="J59" s="9">
        <v>0</v>
      </c>
      <c r="K59" s="10">
        <v>91</v>
      </c>
      <c r="L59" s="10" t="s">
        <v>40</v>
      </c>
      <c r="M59" s="10" t="s">
        <v>40</v>
      </c>
      <c r="N59" s="10" t="s">
        <v>40</v>
      </c>
      <c r="O59" s="10" t="s">
        <v>40</v>
      </c>
      <c r="P59" s="15"/>
      <c r="Q59" s="10"/>
      <c r="R59" s="10"/>
    </row>
    <row r="60" spans="1:18" x14ac:dyDescent="0.2">
      <c r="A60" s="13" t="s">
        <v>32</v>
      </c>
      <c r="B60" s="5" t="s">
        <v>27</v>
      </c>
      <c r="C60" s="9">
        <v>2012</v>
      </c>
      <c r="D60" s="9">
        <v>2</v>
      </c>
      <c r="E60" s="9">
        <v>303</v>
      </c>
      <c r="F60" s="9">
        <v>78023</v>
      </c>
      <c r="G60" s="18">
        <v>4.2680000000000003E-2</v>
      </c>
      <c r="H60" s="9">
        <v>3.8129999999999997E-2</v>
      </c>
      <c r="I60" s="9">
        <v>4.7759999999999997E-2</v>
      </c>
      <c r="J60" s="9">
        <v>0</v>
      </c>
      <c r="K60" s="10">
        <v>91</v>
      </c>
      <c r="L60" s="10" t="s">
        <v>40</v>
      </c>
      <c r="M60" s="10" t="s">
        <v>40</v>
      </c>
      <c r="N60" s="10" t="s">
        <v>40</v>
      </c>
      <c r="O60" s="10" t="s">
        <v>40</v>
      </c>
      <c r="P60" s="15"/>
      <c r="Q60" s="10"/>
      <c r="R60" s="10"/>
    </row>
    <row r="61" spans="1:18" x14ac:dyDescent="0.2">
      <c r="A61" s="13" t="s">
        <v>32</v>
      </c>
      <c r="B61" s="5" t="s">
        <v>27</v>
      </c>
      <c r="C61" s="9">
        <v>2012</v>
      </c>
      <c r="D61" s="9">
        <v>3</v>
      </c>
      <c r="E61" s="9">
        <v>458</v>
      </c>
      <c r="F61" s="9">
        <v>78070</v>
      </c>
      <c r="G61" s="18">
        <v>6.3769999999999993E-2</v>
      </c>
      <c r="H61" s="9">
        <v>5.8189999999999999E-2</v>
      </c>
      <c r="I61" s="9">
        <v>6.9879999999999998E-2</v>
      </c>
      <c r="J61" s="9">
        <v>0</v>
      </c>
      <c r="K61" s="10">
        <v>92</v>
      </c>
      <c r="L61" s="10" t="s">
        <v>40</v>
      </c>
      <c r="M61" s="10" t="s">
        <v>40</v>
      </c>
      <c r="N61" s="10" t="s">
        <v>40</v>
      </c>
      <c r="O61" s="10" t="s">
        <v>40</v>
      </c>
      <c r="P61" s="15"/>
      <c r="Q61" s="10"/>
      <c r="R61" s="10"/>
    </row>
    <row r="62" spans="1:18" x14ac:dyDescent="0.2">
      <c r="A62" s="13" t="s">
        <v>32</v>
      </c>
      <c r="B62" s="5" t="s">
        <v>27</v>
      </c>
      <c r="C62" s="9">
        <v>2012</v>
      </c>
      <c r="D62" s="9">
        <v>4</v>
      </c>
      <c r="E62" s="9">
        <v>497</v>
      </c>
      <c r="F62" s="9">
        <v>79055</v>
      </c>
      <c r="G62" s="18">
        <v>6.8330000000000002E-2</v>
      </c>
      <c r="H62" s="9">
        <v>6.2579999999999997E-2</v>
      </c>
      <c r="I62" s="9">
        <v>7.4609999999999996E-2</v>
      </c>
      <c r="J62" s="9">
        <v>0</v>
      </c>
      <c r="K62" s="10">
        <v>92</v>
      </c>
      <c r="L62" s="10" t="s">
        <v>40</v>
      </c>
      <c r="M62" s="10" t="s">
        <v>40</v>
      </c>
      <c r="N62" s="10" t="s">
        <v>40</v>
      </c>
      <c r="O62" s="10" t="s">
        <v>40</v>
      </c>
      <c r="P62" s="15"/>
      <c r="Q62" s="10"/>
      <c r="R62" s="10"/>
    </row>
    <row r="63" spans="1:18" x14ac:dyDescent="0.2">
      <c r="A63" s="13" t="s">
        <v>32</v>
      </c>
      <c r="B63" s="5" t="s">
        <v>27</v>
      </c>
      <c r="C63" s="9">
        <v>2013</v>
      </c>
      <c r="D63" s="9">
        <v>1</v>
      </c>
      <c r="E63" s="9">
        <v>505</v>
      </c>
      <c r="F63" s="9">
        <v>79373</v>
      </c>
      <c r="G63" s="18">
        <v>7.0690000000000003E-2</v>
      </c>
      <c r="H63" s="9">
        <v>6.479E-2</v>
      </c>
      <c r="I63" s="9">
        <v>7.714E-2</v>
      </c>
      <c r="J63" s="9">
        <v>0</v>
      </c>
      <c r="K63" s="10">
        <v>90</v>
      </c>
      <c r="L63" s="10" t="s">
        <v>40</v>
      </c>
      <c r="M63" s="10" t="s">
        <v>40</v>
      </c>
      <c r="N63" s="10" t="s">
        <v>40</v>
      </c>
      <c r="O63" s="10" t="s">
        <v>40</v>
      </c>
      <c r="P63" s="15"/>
      <c r="Q63" s="10"/>
      <c r="R63" s="10"/>
    </row>
    <row r="64" spans="1:18" x14ac:dyDescent="0.2">
      <c r="A64" s="13" t="s">
        <v>32</v>
      </c>
      <c r="B64" s="5" t="s">
        <v>27</v>
      </c>
      <c r="C64" s="9">
        <v>2013</v>
      </c>
      <c r="D64" s="9">
        <v>2</v>
      </c>
      <c r="E64" s="9">
        <v>537</v>
      </c>
      <c r="F64" s="9">
        <v>79972</v>
      </c>
      <c r="G64" s="18">
        <v>7.3789999999999994E-2</v>
      </c>
      <c r="H64" s="9">
        <v>6.7809999999999995E-2</v>
      </c>
      <c r="I64" s="9">
        <v>8.0299999999999996E-2</v>
      </c>
      <c r="J64" s="9">
        <v>0</v>
      </c>
      <c r="K64" s="10">
        <v>91</v>
      </c>
      <c r="L64" s="10" t="s">
        <v>40</v>
      </c>
      <c r="M64" s="10" t="s">
        <v>40</v>
      </c>
      <c r="N64" s="10" t="s">
        <v>40</v>
      </c>
      <c r="O64" s="10" t="s">
        <v>40</v>
      </c>
      <c r="P64" s="15"/>
      <c r="Q64" s="10"/>
      <c r="R64" s="10"/>
    </row>
    <row r="65" spans="1:18" x14ac:dyDescent="0.2">
      <c r="A65" s="13" t="s">
        <v>32</v>
      </c>
      <c r="B65" s="5" t="s">
        <v>27</v>
      </c>
      <c r="C65" s="9">
        <v>2013</v>
      </c>
      <c r="D65" s="9">
        <v>3</v>
      </c>
      <c r="E65" s="9">
        <v>564</v>
      </c>
      <c r="F65" s="9">
        <v>80077</v>
      </c>
      <c r="G65" s="18">
        <v>7.6560000000000003E-2</v>
      </c>
      <c r="H65" s="9">
        <v>7.0489999999999997E-2</v>
      </c>
      <c r="I65" s="9">
        <v>8.3140000000000006E-2</v>
      </c>
      <c r="J65" s="9">
        <v>0</v>
      </c>
      <c r="K65" s="10">
        <v>92</v>
      </c>
      <c r="L65" s="10" t="s">
        <v>40</v>
      </c>
      <c r="M65" s="10" t="s">
        <v>40</v>
      </c>
      <c r="N65" s="10" t="s">
        <v>40</v>
      </c>
      <c r="O65" s="10" t="s">
        <v>40</v>
      </c>
      <c r="P65" s="15"/>
      <c r="Q65" s="10"/>
      <c r="R65" s="10"/>
    </row>
    <row r="66" spans="1:18" x14ac:dyDescent="0.2">
      <c r="A66" s="13" t="s">
        <v>32</v>
      </c>
      <c r="B66" s="5" t="s">
        <v>27</v>
      </c>
      <c r="C66" s="9">
        <v>2013</v>
      </c>
      <c r="D66" s="9">
        <v>4</v>
      </c>
      <c r="E66" s="9">
        <v>557</v>
      </c>
      <c r="F66" s="9">
        <v>81058</v>
      </c>
      <c r="G66" s="18">
        <v>7.4690000000000006E-2</v>
      </c>
      <c r="H66" s="9">
        <v>6.8739999999999996E-2</v>
      </c>
      <c r="I66" s="9">
        <v>8.1159999999999996E-2</v>
      </c>
      <c r="J66" s="9">
        <v>0</v>
      </c>
      <c r="K66" s="10">
        <v>92</v>
      </c>
      <c r="L66" s="10" t="s">
        <v>40</v>
      </c>
      <c r="M66" s="10" t="s">
        <v>40</v>
      </c>
      <c r="N66" s="10" t="s">
        <v>40</v>
      </c>
      <c r="O66" s="10" t="s">
        <v>40</v>
      </c>
      <c r="P66" s="15"/>
      <c r="Q66" s="10"/>
      <c r="R66" s="10"/>
    </row>
    <row r="67" spans="1:18" x14ac:dyDescent="0.2">
      <c r="A67" s="13" t="s">
        <v>32</v>
      </c>
      <c r="B67" s="5" t="s">
        <v>27</v>
      </c>
      <c r="C67" s="9">
        <v>2014</v>
      </c>
      <c r="D67" s="9">
        <v>1</v>
      </c>
      <c r="E67" s="9">
        <v>433</v>
      </c>
      <c r="F67" s="9">
        <v>81244</v>
      </c>
      <c r="G67" s="18">
        <v>5.9220000000000002E-2</v>
      </c>
      <c r="H67" s="9">
        <v>5.389E-2</v>
      </c>
      <c r="I67" s="9">
        <v>6.5070000000000003E-2</v>
      </c>
      <c r="J67" s="9">
        <v>0</v>
      </c>
      <c r="K67" s="10">
        <v>90</v>
      </c>
      <c r="L67" s="10" t="s">
        <v>40</v>
      </c>
      <c r="M67" s="10" t="s">
        <v>40</v>
      </c>
      <c r="N67" s="10" t="s">
        <v>40</v>
      </c>
      <c r="O67" s="10" t="s">
        <v>40</v>
      </c>
      <c r="P67" s="15"/>
      <c r="Q67" s="10"/>
      <c r="R67" s="10"/>
    </row>
    <row r="68" spans="1:18" x14ac:dyDescent="0.2">
      <c r="A68" s="13" t="s">
        <v>32</v>
      </c>
      <c r="B68" s="5" t="s">
        <v>27</v>
      </c>
      <c r="C68" s="9">
        <v>2014</v>
      </c>
      <c r="D68" s="9">
        <v>2</v>
      </c>
      <c r="E68" s="9">
        <v>226</v>
      </c>
      <c r="F68" s="9">
        <v>81907</v>
      </c>
      <c r="G68" s="18">
        <v>3.032E-2</v>
      </c>
      <c r="H68" s="9">
        <v>2.6610000000000002E-2</v>
      </c>
      <c r="I68" s="9">
        <v>3.4540000000000001E-2</v>
      </c>
      <c r="J68" s="9">
        <v>0</v>
      </c>
      <c r="K68" s="10">
        <v>91</v>
      </c>
      <c r="L68" s="10" t="s">
        <v>40</v>
      </c>
      <c r="M68" s="10" t="s">
        <v>40</v>
      </c>
      <c r="N68" s="10" t="s">
        <v>40</v>
      </c>
      <c r="O68" s="10" t="s">
        <v>40</v>
      </c>
      <c r="P68" s="15"/>
      <c r="Q68" s="10"/>
      <c r="R68" s="10"/>
    </row>
    <row r="69" spans="1:18" x14ac:dyDescent="0.2">
      <c r="A69" s="13" t="s">
        <v>32</v>
      </c>
      <c r="B69" s="5" t="s">
        <v>27</v>
      </c>
      <c r="C69" s="9">
        <v>2014</v>
      </c>
      <c r="D69" s="9">
        <v>3</v>
      </c>
      <c r="E69" s="9">
        <v>178</v>
      </c>
      <c r="F69" s="9">
        <v>82251</v>
      </c>
      <c r="G69" s="18">
        <v>2.3519999999999999E-2</v>
      </c>
      <c r="H69" s="9">
        <v>2.0310000000000002E-2</v>
      </c>
      <c r="I69" s="9">
        <v>2.725E-2</v>
      </c>
      <c r="J69" s="9">
        <v>0</v>
      </c>
      <c r="K69" s="10">
        <v>92</v>
      </c>
      <c r="L69" s="10" t="s">
        <v>40</v>
      </c>
      <c r="M69" s="10" t="s">
        <v>40</v>
      </c>
      <c r="N69" s="10" t="s">
        <v>40</v>
      </c>
      <c r="O69" s="10" t="s">
        <v>40</v>
      </c>
      <c r="P69" s="15"/>
      <c r="Q69" s="10"/>
      <c r="R69" s="10"/>
    </row>
    <row r="70" spans="1:18" x14ac:dyDescent="0.2">
      <c r="A70" s="13" t="s">
        <v>32</v>
      </c>
      <c r="B70" s="5" t="s">
        <v>27</v>
      </c>
      <c r="C70" s="9">
        <v>2014</v>
      </c>
      <c r="D70" s="9">
        <v>4</v>
      </c>
      <c r="E70" s="9">
        <v>375</v>
      </c>
      <c r="F70" s="9">
        <v>83256</v>
      </c>
      <c r="G70" s="18">
        <v>4.8959999999999997E-2</v>
      </c>
      <c r="H70" s="9">
        <v>4.4249999999999998E-2</v>
      </c>
      <c r="I70" s="9">
        <v>5.4170000000000003E-2</v>
      </c>
      <c r="J70" s="9">
        <v>0</v>
      </c>
      <c r="K70" s="10">
        <v>92</v>
      </c>
      <c r="L70" s="10" t="s">
        <v>40</v>
      </c>
      <c r="M70" s="10" t="s">
        <v>40</v>
      </c>
      <c r="N70" s="10" t="s">
        <v>40</v>
      </c>
      <c r="O70" s="10" t="s">
        <v>40</v>
      </c>
      <c r="P70" s="15"/>
      <c r="Q70" s="10"/>
      <c r="R70" s="10"/>
    </row>
    <row r="71" spans="1:18" x14ac:dyDescent="0.2">
      <c r="A71" s="13" t="s">
        <v>32</v>
      </c>
      <c r="B71" s="5" t="s">
        <v>27</v>
      </c>
      <c r="C71" s="9">
        <v>2015</v>
      </c>
      <c r="D71" s="9">
        <v>1</v>
      </c>
      <c r="E71" s="9">
        <v>531</v>
      </c>
      <c r="F71" s="9">
        <v>83521</v>
      </c>
      <c r="G71" s="18">
        <v>7.0639999999999994E-2</v>
      </c>
      <c r="H71" s="9">
        <v>6.4879999999999993E-2</v>
      </c>
      <c r="I71" s="9">
        <v>7.6910000000000006E-2</v>
      </c>
      <c r="J71" s="9">
        <v>0</v>
      </c>
      <c r="K71" s="10">
        <v>90</v>
      </c>
      <c r="L71" s="10" t="s">
        <v>40</v>
      </c>
      <c r="M71" s="10" t="s">
        <v>40</v>
      </c>
      <c r="N71" s="10" t="s">
        <v>40</v>
      </c>
      <c r="O71" s="10" t="s">
        <v>40</v>
      </c>
      <c r="P71" s="15"/>
      <c r="Q71" s="10"/>
      <c r="R71" s="10"/>
    </row>
    <row r="72" spans="1:18" x14ac:dyDescent="0.2">
      <c r="A72" s="13" t="s">
        <v>32</v>
      </c>
      <c r="B72" s="5" t="s">
        <v>27</v>
      </c>
      <c r="C72" s="9">
        <v>2015</v>
      </c>
      <c r="D72" s="9">
        <v>2</v>
      </c>
      <c r="E72" s="9">
        <v>515</v>
      </c>
      <c r="F72" s="9">
        <v>84178</v>
      </c>
      <c r="G72" s="18">
        <v>6.7229999999999998E-2</v>
      </c>
      <c r="H72" s="9">
        <v>6.1670000000000003E-2</v>
      </c>
      <c r="I72" s="9">
        <v>7.3300000000000004E-2</v>
      </c>
      <c r="J72" s="9">
        <v>0</v>
      </c>
      <c r="K72" s="10">
        <v>91</v>
      </c>
      <c r="L72" s="10" t="s">
        <v>40</v>
      </c>
      <c r="M72" s="10" t="s">
        <v>40</v>
      </c>
      <c r="N72" s="10" t="s">
        <v>40</v>
      </c>
      <c r="O72" s="10" t="s">
        <v>40</v>
      </c>
      <c r="P72" s="15"/>
      <c r="Q72" s="10"/>
      <c r="R72" s="10"/>
    </row>
    <row r="73" spans="1:18" x14ac:dyDescent="0.2">
      <c r="A73" s="13" t="s">
        <v>32</v>
      </c>
      <c r="B73" s="5" t="s">
        <v>27</v>
      </c>
      <c r="C73" s="9">
        <v>2015</v>
      </c>
      <c r="D73" s="9">
        <v>3</v>
      </c>
      <c r="E73" s="9">
        <v>722</v>
      </c>
      <c r="F73" s="9">
        <v>84238</v>
      </c>
      <c r="G73" s="18">
        <v>9.3160000000000007E-2</v>
      </c>
      <c r="H73" s="9">
        <v>8.6610000000000006E-2</v>
      </c>
      <c r="I73" s="9">
        <v>0.10020999999999999</v>
      </c>
      <c r="J73" s="9">
        <v>0</v>
      </c>
      <c r="K73" s="10">
        <v>92</v>
      </c>
      <c r="L73" s="10" t="s">
        <v>40</v>
      </c>
      <c r="M73" s="10" t="s">
        <v>40</v>
      </c>
      <c r="N73" s="10" t="s">
        <v>40</v>
      </c>
      <c r="O73" s="10" t="s">
        <v>40</v>
      </c>
      <c r="P73" s="15"/>
      <c r="Q73" s="10"/>
      <c r="R73" s="10"/>
    </row>
    <row r="74" spans="1:18" x14ac:dyDescent="0.2">
      <c r="A74" s="13" t="s">
        <v>32</v>
      </c>
      <c r="B74" s="5" t="s">
        <v>27</v>
      </c>
      <c r="C74" s="9">
        <v>2015</v>
      </c>
      <c r="D74" s="9">
        <v>4</v>
      </c>
      <c r="E74" s="9">
        <v>805</v>
      </c>
      <c r="F74" s="9">
        <v>85119</v>
      </c>
      <c r="G74" s="18">
        <v>0.1028</v>
      </c>
      <c r="H74" s="9">
        <v>9.5939999999999998E-2</v>
      </c>
      <c r="I74" s="9">
        <v>0.11015</v>
      </c>
      <c r="J74" s="9">
        <v>0</v>
      </c>
      <c r="K74" s="10">
        <v>92</v>
      </c>
      <c r="L74" s="10" t="s">
        <v>40</v>
      </c>
      <c r="M74" s="10" t="s">
        <v>40</v>
      </c>
      <c r="N74" s="10" t="s">
        <v>40</v>
      </c>
      <c r="O74" s="10" t="s">
        <v>40</v>
      </c>
      <c r="P74" s="15"/>
      <c r="Q74" s="10"/>
      <c r="R74" s="10"/>
    </row>
    <row r="75" spans="1:18" x14ac:dyDescent="0.2">
      <c r="A75" s="13" t="s">
        <v>32</v>
      </c>
      <c r="B75" s="5" t="s">
        <v>27</v>
      </c>
      <c r="C75" s="9">
        <v>2016</v>
      </c>
      <c r="D75" s="9">
        <v>1</v>
      </c>
      <c r="E75" s="9">
        <v>737</v>
      </c>
      <c r="F75" s="9">
        <v>85425</v>
      </c>
      <c r="G75" s="18">
        <v>9.4810000000000005E-2</v>
      </c>
      <c r="H75" s="9">
        <v>8.8200000000000001E-2</v>
      </c>
      <c r="I75" s="9">
        <v>0.10191</v>
      </c>
      <c r="J75" s="9">
        <v>0</v>
      </c>
      <c r="K75" s="10">
        <v>91</v>
      </c>
      <c r="L75" s="10">
        <v>1.0609</v>
      </c>
      <c r="M75" s="10">
        <v>0.95299999999999996</v>
      </c>
      <c r="N75" s="10">
        <v>1.181</v>
      </c>
      <c r="O75" s="10">
        <v>0.27983599999999997</v>
      </c>
      <c r="P75" s="15"/>
      <c r="Q75" s="10"/>
      <c r="R75" s="10"/>
    </row>
    <row r="76" spans="1:18" x14ac:dyDescent="0.2">
      <c r="A76" s="13" t="s">
        <v>32</v>
      </c>
      <c r="B76" s="5" t="s">
        <v>27</v>
      </c>
      <c r="C76" s="9">
        <v>2016</v>
      </c>
      <c r="D76" s="9">
        <v>2</v>
      </c>
      <c r="E76" s="9">
        <v>619</v>
      </c>
      <c r="F76" s="9">
        <v>86075</v>
      </c>
      <c r="G76" s="18">
        <v>7.9030000000000003E-2</v>
      </c>
      <c r="H76" s="9">
        <v>7.3039999999999994E-2</v>
      </c>
      <c r="I76" s="9">
        <v>8.5500000000000007E-2</v>
      </c>
      <c r="J76" s="9">
        <v>0</v>
      </c>
      <c r="K76" s="10">
        <v>91</v>
      </c>
      <c r="L76" s="10">
        <v>1.1943999999999999</v>
      </c>
      <c r="M76" s="10">
        <v>1.0585</v>
      </c>
      <c r="N76" s="10">
        <v>1.3475999999999999</v>
      </c>
      <c r="O76" s="10">
        <v>3.9319999999999997E-3</v>
      </c>
      <c r="P76" s="15" t="s">
        <v>41</v>
      </c>
      <c r="Q76" s="10"/>
      <c r="R76" s="10"/>
    </row>
    <row r="77" spans="1:18" x14ac:dyDescent="0.2">
      <c r="A77" s="13" t="s">
        <v>32</v>
      </c>
      <c r="B77" s="5" t="s">
        <v>27</v>
      </c>
      <c r="C77" s="9">
        <v>2016</v>
      </c>
      <c r="D77" s="9">
        <v>3</v>
      </c>
      <c r="E77" s="9">
        <v>770</v>
      </c>
      <c r="F77" s="9">
        <v>86156</v>
      </c>
      <c r="G77" s="18">
        <v>9.7140000000000004E-2</v>
      </c>
      <c r="H77" s="9">
        <v>9.0520000000000003E-2</v>
      </c>
      <c r="I77" s="9">
        <v>0.10425</v>
      </c>
      <c r="J77" s="9">
        <v>0</v>
      </c>
      <c r="K77" s="10">
        <v>92</v>
      </c>
      <c r="L77" s="10">
        <v>2.5911</v>
      </c>
      <c r="M77" s="10">
        <v>2.2526000000000002</v>
      </c>
      <c r="N77" s="10">
        <v>2.9803999999999999</v>
      </c>
      <c r="O77" s="10">
        <v>0</v>
      </c>
      <c r="P77" s="15" t="s">
        <v>41</v>
      </c>
      <c r="Q77" s="10"/>
      <c r="R77" s="10"/>
    </row>
    <row r="78" spans="1:18" x14ac:dyDescent="0.2">
      <c r="A78" s="13" t="s">
        <v>32</v>
      </c>
      <c r="B78" s="5" t="s">
        <v>27</v>
      </c>
      <c r="C78" s="9">
        <v>2016</v>
      </c>
      <c r="D78" s="9">
        <v>4</v>
      </c>
      <c r="E78" s="9">
        <v>705</v>
      </c>
      <c r="F78" s="9">
        <v>86857</v>
      </c>
      <c r="G78" s="18">
        <v>8.8230000000000003E-2</v>
      </c>
      <c r="H78" s="9">
        <v>8.1949999999999995E-2</v>
      </c>
      <c r="I78" s="9">
        <v>9.4979999999999995E-2</v>
      </c>
      <c r="J78" s="9">
        <v>0</v>
      </c>
      <c r="K78" s="10">
        <v>92</v>
      </c>
      <c r="L78" s="10">
        <v>2.9559000000000002</v>
      </c>
      <c r="M78" s="10">
        <v>2.5352000000000001</v>
      </c>
      <c r="N78" s="10">
        <v>3.4462999999999999</v>
      </c>
      <c r="O78" s="10">
        <v>0</v>
      </c>
      <c r="P78" s="15" t="s">
        <v>41</v>
      </c>
      <c r="Q78" s="10"/>
      <c r="R78" s="10"/>
    </row>
    <row r="79" spans="1:18" x14ac:dyDescent="0.2">
      <c r="A79" s="13" t="s">
        <v>32</v>
      </c>
      <c r="B79" s="5" t="s">
        <v>16</v>
      </c>
      <c r="C79" s="9">
        <v>2011</v>
      </c>
      <c r="D79" s="9">
        <v>1</v>
      </c>
      <c r="E79" s="9">
        <v>326</v>
      </c>
      <c r="F79" s="9">
        <v>79738</v>
      </c>
      <c r="G79" s="18">
        <v>4.5429999999999998E-2</v>
      </c>
      <c r="H79" s="9">
        <v>4.0750000000000001E-2</v>
      </c>
      <c r="I79" s="9">
        <v>5.0639999999999998E-2</v>
      </c>
      <c r="J79" s="9">
        <v>0</v>
      </c>
      <c r="K79" s="10">
        <v>90</v>
      </c>
      <c r="L79" s="10" t="s">
        <v>40</v>
      </c>
      <c r="M79" s="10" t="s">
        <v>40</v>
      </c>
      <c r="N79" s="10" t="s">
        <v>40</v>
      </c>
      <c r="O79" s="10" t="s">
        <v>40</v>
      </c>
      <c r="P79" s="15"/>
      <c r="Q79" s="10"/>
      <c r="R79" s="10"/>
    </row>
    <row r="80" spans="1:18" x14ac:dyDescent="0.2">
      <c r="A80" s="13" t="s">
        <v>32</v>
      </c>
      <c r="B80" s="5" t="s">
        <v>16</v>
      </c>
      <c r="C80" s="9">
        <v>2011</v>
      </c>
      <c r="D80" s="9">
        <v>2</v>
      </c>
      <c r="E80" s="9">
        <v>333</v>
      </c>
      <c r="F80" s="9">
        <v>79907</v>
      </c>
      <c r="G80" s="18">
        <v>4.5789999999999997E-2</v>
      </c>
      <c r="H80" s="9">
        <v>4.113E-2</v>
      </c>
      <c r="I80" s="9">
        <v>5.0990000000000001E-2</v>
      </c>
      <c r="J80" s="9">
        <v>0</v>
      </c>
      <c r="K80" s="10">
        <v>91</v>
      </c>
      <c r="L80" s="10" t="s">
        <v>40</v>
      </c>
      <c r="M80" s="10" t="s">
        <v>40</v>
      </c>
      <c r="N80" s="10" t="s">
        <v>40</v>
      </c>
      <c r="O80" s="10" t="s">
        <v>40</v>
      </c>
      <c r="P80" s="15"/>
      <c r="Q80" s="10"/>
      <c r="R80" s="10"/>
    </row>
    <row r="81" spans="1:18" x14ac:dyDescent="0.2">
      <c r="A81" s="13" t="s">
        <v>32</v>
      </c>
      <c r="B81" s="5" t="s">
        <v>16</v>
      </c>
      <c r="C81" s="9">
        <v>2011</v>
      </c>
      <c r="D81" s="9">
        <v>3</v>
      </c>
      <c r="E81" s="9">
        <v>300</v>
      </c>
      <c r="F81" s="9">
        <v>79601</v>
      </c>
      <c r="G81" s="18">
        <v>4.0969999999999999E-2</v>
      </c>
      <c r="H81" s="9">
        <v>3.6580000000000001E-2</v>
      </c>
      <c r="I81" s="9">
        <v>4.5870000000000001E-2</v>
      </c>
      <c r="J81" s="9">
        <v>0</v>
      </c>
      <c r="K81" s="10">
        <v>92</v>
      </c>
      <c r="L81" s="10" t="s">
        <v>40</v>
      </c>
      <c r="M81" s="10" t="s">
        <v>40</v>
      </c>
      <c r="N81" s="10" t="s">
        <v>40</v>
      </c>
      <c r="O81" s="10" t="s">
        <v>40</v>
      </c>
      <c r="P81" s="15"/>
      <c r="Q81" s="10"/>
      <c r="R81" s="10"/>
    </row>
    <row r="82" spans="1:18" x14ac:dyDescent="0.2">
      <c r="A82" s="13" t="s">
        <v>32</v>
      </c>
      <c r="B82" s="5" t="s">
        <v>16</v>
      </c>
      <c r="C82" s="9">
        <v>2011</v>
      </c>
      <c r="D82" s="9">
        <v>4</v>
      </c>
      <c r="E82" s="9">
        <v>254</v>
      </c>
      <c r="F82" s="9">
        <v>79928</v>
      </c>
      <c r="G82" s="18">
        <v>3.4540000000000001E-2</v>
      </c>
      <c r="H82" s="9">
        <v>3.0540000000000001E-2</v>
      </c>
      <c r="I82" s="9">
        <v>3.9059999999999997E-2</v>
      </c>
      <c r="J82" s="9">
        <v>0</v>
      </c>
      <c r="K82" s="10">
        <v>92</v>
      </c>
      <c r="L82" s="10" t="s">
        <v>40</v>
      </c>
      <c r="M82" s="10" t="s">
        <v>40</v>
      </c>
      <c r="N82" s="10" t="s">
        <v>40</v>
      </c>
      <c r="O82" s="10" t="s">
        <v>40</v>
      </c>
      <c r="P82" s="15"/>
      <c r="Q82" s="10"/>
      <c r="R82" s="10"/>
    </row>
    <row r="83" spans="1:18" x14ac:dyDescent="0.2">
      <c r="A83" s="13" t="s">
        <v>32</v>
      </c>
      <c r="B83" s="5" t="s">
        <v>16</v>
      </c>
      <c r="C83" s="9">
        <v>2012</v>
      </c>
      <c r="D83" s="9">
        <v>1</v>
      </c>
      <c r="E83" s="9">
        <v>266</v>
      </c>
      <c r="F83" s="9">
        <v>79595</v>
      </c>
      <c r="G83" s="18">
        <v>3.6720000000000003E-2</v>
      </c>
      <c r="H83" s="9">
        <v>3.2570000000000002E-2</v>
      </c>
      <c r="I83" s="9">
        <v>4.1410000000000002E-2</v>
      </c>
      <c r="J83" s="9">
        <v>0</v>
      </c>
      <c r="K83" s="10">
        <v>91</v>
      </c>
      <c r="L83" s="10" t="s">
        <v>40</v>
      </c>
      <c r="M83" s="10" t="s">
        <v>40</v>
      </c>
      <c r="N83" s="10" t="s">
        <v>40</v>
      </c>
      <c r="O83" s="10" t="s">
        <v>40</v>
      </c>
      <c r="P83" s="15"/>
      <c r="Q83" s="10"/>
      <c r="R83" s="10"/>
    </row>
    <row r="84" spans="1:18" x14ac:dyDescent="0.2">
      <c r="A84" s="13" t="s">
        <v>32</v>
      </c>
      <c r="B84" s="5" t="s">
        <v>16</v>
      </c>
      <c r="C84" s="9">
        <v>2012</v>
      </c>
      <c r="D84" s="9">
        <v>2</v>
      </c>
      <c r="E84" s="9">
        <v>284</v>
      </c>
      <c r="F84" s="9">
        <v>79873</v>
      </c>
      <c r="G84" s="18">
        <v>3.9070000000000001E-2</v>
      </c>
      <c r="H84" s="9">
        <v>3.4779999999999998E-2</v>
      </c>
      <c r="I84" s="9">
        <v>4.3889999999999998E-2</v>
      </c>
      <c r="J84" s="9">
        <v>0</v>
      </c>
      <c r="K84" s="10">
        <v>91</v>
      </c>
      <c r="L84" s="10" t="s">
        <v>40</v>
      </c>
      <c r="M84" s="10" t="s">
        <v>40</v>
      </c>
      <c r="N84" s="10" t="s">
        <v>40</v>
      </c>
      <c r="O84" s="10" t="s">
        <v>40</v>
      </c>
      <c r="P84" s="15"/>
      <c r="Q84" s="10"/>
      <c r="R84" s="10"/>
    </row>
    <row r="85" spans="1:18" x14ac:dyDescent="0.2">
      <c r="A85" s="13" t="s">
        <v>32</v>
      </c>
      <c r="B85" s="5" t="s">
        <v>16</v>
      </c>
      <c r="C85" s="9">
        <v>2012</v>
      </c>
      <c r="D85" s="9">
        <v>3</v>
      </c>
      <c r="E85" s="9">
        <v>307</v>
      </c>
      <c r="F85" s="9">
        <v>79408</v>
      </c>
      <c r="G85" s="18">
        <v>4.2020000000000002E-2</v>
      </c>
      <c r="H85" s="9">
        <v>3.7580000000000002E-2</v>
      </c>
      <c r="I85" s="9">
        <v>4.7E-2</v>
      </c>
      <c r="J85" s="9">
        <v>0</v>
      </c>
      <c r="K85" s="10">
        <v>92</v>
      </c>
      <c r="L85" s="10" t="s">
        <v>40</v>
      </c>
      <c r="M85" s="10" t="s">
        <v>40</v>
      </c>
      <c r="N85" s="10" t="s">
        <v>40</v>
      </c>
      <c r="O85" s="10" t="s">
        <v>40</v>
      </c>
      <c r="P85" s="15"/>
      <c r="Q85" s="10"/>
      <c r="R85" s="10"/>
    </row>
    <row r="86" spans="1:18" x14ac:dyDescent="0.2">
      <c r="A86" s="13" t="s">
        <v>32</v>
      </c>
      <c r="B86" s="5" t="s">
        <v>16</v>
      </c>
      <c r="C86" s="9">
        <v>2012</v>
      </c>
      <c r="D86" s="9">
        <v>4</v>
      </c>
      <c r="E86" s="9">
        <v>292</v>
      </c>
      <c r="F86" s="9">
        <v>79877</v>
      </c>
      <c r="G86" s="18">
        <v>3.9739999999999998E-2</v>
      </c>
      <c r="H86" s="9">
        <v>3.5430000000000003E-2</v>
      </c>
      <c r="I86" s="9">
        <v>4.4560000000000002E-2</v>
      </c>
      <c r="J86" s="9">
        <v>0</v>
      </c>
      <c r="K86" s="10">
        <v>92</v>
      </c>
      <c r="L86" s="10" t="s">
        <v>40</v>
      </c>
      <c r="M86" s="10" t="s">
        <v>40</v>
      </c>
      <c r="N86" s="10" t="s">
        <v>40</v>
      </c>
      <c r="O86" s="10" t="s">
        <v>40</v>
      </c>
      <c r="P86" s="15"/>
      <c r="Q86" s="10"/>
      <c r="R86" s="10"/>
    </row>
    <row r="87" spans="1:18" x14ac:dyDescent="0.2">
      <c r="A87" s="13" t="s">
        <v>32</v>
      </c>
      <c r="B87" s="5" t="s">
        <v>16</v>
      </c>
      <c r="C87" s="9">
        <v>2013</v>
      </c>
      <c r="D87" s="9">
        <v>1</v>
      </c>
      <c r="E87" s="9">
        <v>281</v>
      </c>
      <c r="F87" s="9">
        <v>79683</v>
      </c>
      <c r="G87" s="18">
        <v>3.918E-2</v>
      </c>
      <c r="H87" s="9">
        <v>3.4860000000000002E-2</v>
      </c>
      <c r="I87" s="9">
        <v>4.4040000000000003E-2</v>
      </c>
      <c r="J87" s="9">
        <v>0</v>
      </c>
      <c r="K87" s="10">
        <v>90</v>
      </c>
      <c r="L87" s="10" t="s">
        <v>40</v>
      </c>
      <c r="M87" s="10" t="s">
        <v>40</v>
      </c>
      <c r="N87" s="10" t="s">
        <v>40</v>
      </c>
      <c r="O87" s="10" t="s">
        <v>40</v>
      </c>
      <c r="P87" s="15"/>
      <c r="Q87" s="10"/>
      <c r="R87" s="10"/>
    </row>
    <row r="88" spans="1:18" x14ac:dyDescent="0.2">
      <c r="A88" s="13" t="s">
        <v>32</v>
      </c>
      <c r="B88" s="5" t="s">
        <v>16</v>
      </c>
      <c r="C88" s="9">
        <v>2013</v>
      </c>
      <c r="D88" s="9">
        <v>2</v>
      </c>
      <c r="E88" s="9">
        <v>277</v>
      </c>
      <c r="F88" s="9">
        <v>79794</v>
      </c>
      <c r="G88" s="18">
        <v>3.8150000000000003E-2</v>
      </c>
      <c r="H88" s="9">
        <v>3.3910000000000003E-2</v>
      </c>
      <c r="I88" s="9">
        <v>4.292E-2</v>
      </c>
      <c r="J88" s="9">
        <v>0</v>
      </c>
      <c r="K88" s="10">
        <v>91</v>
      </c>
      <c r="L88" s="10" t="s">
        <v>40</v>
      </c>
      <c r="M88" s="10" t="s">
        <v>40</v>
      </c>
      <c r="N88" s="10" t="s">
        <v>40</v>
      </c>
      <c r="O88" s="10" t="s">
        <v>40</v>
      </c>
      <c r="P88" s="15"/>
      <c r="Q88" s="10"/>
      <c r="R88" s="10"/>
    </row>
    <row r="89" spans="1:18" x14ac:dyDescent="0.2">
      <c r="A89" s="13" t="s">
        <v>32</v>
      </c>
      <c r="B89" s="5" t="s">
        <v>16</v>
      </c>
      <c r="C89" s="9">
        <v>2013</v>
      </c>
      <c r="D89" s="9">
        <v>3</v>
      </c>
      <c r="E89" s="9">
        <v>358</v>
      </c>
      <c r="F89" s="9">
        <v>79279</v>
      </c>
      <c r="G89" s="18">
        <v>4.9079999999999999E-2</v>
      </c>
      <c r="H89" s="9">
        <v>4.4249999999999998E-2</v>
      </c>
      <c r="I89" s="9">
        <v>5.4440000000000002E-2</v>
      </c>
      <c r="J89" s="9">
        <v>0</v>
      </c>
      <c r="K89" s="10">
        <v>92</v>
      </c>
      <c r="L89" s="10" t="s">
        <v>40</v>
      </c>
      <c r="M89" s="10" t="s">
        <v>40</v>
      </c>
      <c r="N89" s="10" t="s">
        <v>40</v>
      </c>
      <c r="O89" s="10" t="s">
        <v>40</v>
      </c>
      <c r="P89" s="15"/>
      <c r="Q89" s="10"/>
      <c r="R89" s="10"/>
    </row>
    <row r="90" spans="1:18" x14ac:dyDescent="0.2">
      <c r="A90" s="13" t="s">
        <v>32</v>
      </c>
      <c r="B90" s="5" t="s">
        <v>16</v>
      </c>
      <c r="C90" s="9">
        <v>2013</v>
      </c>
      <c r="D90" s="9">
        <v>4</v>
      </c>
      <c r="E90" s="9">
        <v>286</v>
      </c>
      <c r="F90" s="9">
        <v>79735</v>
      </c>
      <c r="G90" s="18">
        <v>3.8989999999999997E-2</v>
      </c>
      <c r="H90" s="9">
        <v>3.4720000000000001E-2</v>
      </c>
      <c r="I90" s="9">
        <v>4.3779999999999999E-2</v>
      </c>
      <c r="J90" s="9">
        <v>0</v>
      </c>
      <c r="K90" s="10">
        <v>92</v>
      </c>
      <c r="L90" s="10" t="s">
        <v>40</v>
      </c>
      <c r="M90" s="10" t="s">
        <v>40</v>
      </c>
      <c r="N90" s="10" t="s">
        <v>40</v>
      </c>
      <c r="O90" s="10" t="s">
        <v>40</v>
      </c>
      <c r="P90" s="15"/>
      <c r="Q90" s="10"/>
      <c r="R90" s="10"/>
    </row>
    <row r="91" spans="1:18" x14ac:dyDescent="0.2">
      <c r="A91" s="13" t="s">
        <v>32</v>
      </c>
      <c r="B91" s="5" t="s">
        <v>16</v>
      </c>
      <c r="C91" s="9">
        <v>2014</v>
      </c>
      <c r="D91" s="9">
        <v>1</v>
      </c>
      <c r="E91" s="9">
        <v>282</v>
      </c>
      <c r="F91" s="9">
        <v>79621</v>
      </c>
      <c r="G91" s="18">
        <v>3.9350000000000003E-2</v>
      </c>
      <c r="H91" s="9">
        <v>3.5020000000000003E-2</v>
      </c>
      <c r="I91" s="9">
        <v>4.4220000000000002E-2</v>
      </c>
      <c r="J91" s="9">
        <v>0</v>
      </c>
      <c r="K91" s="10">
        <v>90</v>
      </c>
      <c r="L91" s="10" t="s">
        <v>40</v>
      </c>
      <c r="M91" s="10" t="s">
        <v>40</v>
      </c>
      <c r="N91" s="10" t="s">
        <v>40</v>
      </c>
      <c r="O91" s="10" t="s">
        <v>40</v>
      </c>
      <c r="P91" s="15"/>
      <c r="Q91" s="10"/>
      <c r="R91" s="10"/>
    </row>
    <row r="92" spans="1:18" x14ac:dyDescent="0.2">
      <c r="A92" s="13" t="s">
        <v>32</v>
      </c>
      <c r="B92" s="5" t="s">
        <v>16</v>
      </c>
      <c r="C92" s="9">
        <v>2014</v>
      </c>
      <c r="D92" s="9">
        <v>2</v>
      </c>
      <c r="E92" s="9">
        <v>228</v>
      </c>
      <c r="F92" s="9">
        <v>79875</v>
      </c>
      <c r="G92" s="18">
        <v>3.1370000000000002E-2</v>
      </c>
      <c r="H92" s="9">
        <v>2.7550000000000002E-2</v>
      </c>
      <c r="I92" s="9">
        <v>3.5720000000000002E-2</v>
      </c>
      <c r="J92" s="9">
        <v>0</v>
      </c>
      <c r="K92" s="10">
        <v>91</v>
      </c>
      <c r="L92" s="10" t="s">
        <v>40</v>
      </c>
      <c r="M92" s="10" t="s">
        <v>40</v>
      </c>
      <c r="N92" s="10" t="s">
        <v>40</v>
      </c>
      <c r="O92" s="10" t="s">
        <v>40</v>
      </c>
      <c r="P92" s="15"/>
      <c r="Q92" s="10"/>
      <c r="R92" s="10"/>
    </row>
    <row r="93" spans="1:18" x14ac:dyDescent="0.2">
      <c r="A93" s="13" t="s">
        <v>32</v>
      </c>
      <c r="B93" s="5" t="s">
        <v>16</v>
      </c>
      <c r="C93" s="9">
        <v>2014</v>
      </c>
      <c r="D93" s="9">
        <v>3</v>
      </c>
      <c r="E93" s="9">
        <v>273</v>
      </c>
      <c r="F93" s="9">
        <v>79520</v>
      </c>
      <c r="G93" s="18">
        <v>3.7319999999999999E-2</v>
      </c>
      <c r="H93" s="9">
        <v>3.3140000000000003E-2</v>
      </c>
      <c r="I93" s="9">
        <v>4.2020000000000002E-2</v>
      </c>
      <c r="J93" s="9">
        <v>0</v>
      </c>
      <c r="K93" s="10">
        <v>92</v>
      </c>
      <c r="L93" s="10" t="s">
        <v>40</v>
      </c>
      <c r="M93" s="10" t="s">
        <v>40</v>
      </c>
      <c r="N93" s="10" t="s">
        <v>40</v>
      </c>
      <c r="O93" s="10" t="s">
        <v>40</v>
      </c>
      <c r="P93" s="15"/>
      <c r="Q93" s="10"/>
      <c r="R93" s="10"/>
    </row>
    <row r="94" spans="1:18" x14ac:dyDescent="0.2">
      <c r="A94" s="13" t="s">
        <v>32</v>
      </c>
      <c r="B94" s="5" t="s">
        <v>16</v>
      </c>
      <c r="C94" s="9">
        <v>2014</v>
      </c>
      <c r="D94" s="9">
        <v>4</v>
      </c>
      <c r="E94" s="9">
        <v>274</v>
      </c>
      <c r="F94" s="9">
        <v>80080</v>
      </c>
      <c r="G94" s="18">
        <v>3.7190000000000001E-2</v>
      </c>
      <c r="H94" s="9">
        <v>3.304E-2</v>
      </c>
      <c r="I94" s="9">
        <v>4.1869999999999997E-2</v>
      </c>
      <c r="J94" s="9">
        <v>0</v>
      </c>
      <c r="K94" s="10">
        <v>92</v>
      </c>
      <c r="L94" s="10" t="s">
        <v>40</v>
      </c>
      <c r="M94" s="10" t="s">
        <v>40</v>
      </c>
      <c r="N94" s="10" t="s">
        <v>40</v>
      </c>
      <c r="O94" s="10" t="s">
        <v>40</v>
      </c>
      <c r="P94" s="15"/>
      <c r="Q94" s="10"/>
      <c r="R94" s="10"/>
    </row>
    <row r="95" spans="1:18" x14ac:dyDescent="0.2">
      <c r="A95" s="13" t="s">
        <v>32</v>
      </c>
      <c r="B95" s="5" t="s">
        <v>16</v>
      </c>
      <c r="C95" s="9">
        <v>2015</v>
      </c>
      <c r="D95" s="9">
        <v>1</v>
      </c>
      <c r="E95" s="9">
        <v>319</v>
      </c>
      <c r="F95" s="9">
        <v>79762</v>
      </c>
      <c r="G95" s="18">
        <v>4.444E-2</v>
      </c>
      <c r="H95" s="9">
        <v>3.9820000000000001E-2</v>
      </c>
      <c r="I95" s="9">
        <v>4.9590000000000002E-2</v>
      </c>
      <c r="J95" s="9">
        <v>0</v>
      </c>
      <c r="K95" s="10">
        <v>90</v>
      </c>
      <c r="L95" s="10" t="s">
        <v>40</v>
      </c>
      <c r="M95" s="10" t="s">
        <v>40</v>
      </c>
      <c r="N95" s="10" t="s">
        <v>40</v>
      </c>
      <c r="O95" s="10" t="s">
        <v>40</v>
      </c>
      <c r="P95" s="15"/>
      <c r="Q95" s="10"/>
      <c r="R95" s="10"/>
    </row>
    <row r="96" spans="1:18" x14ac:dyDescent="0.2">
      <c r="A96" s="13" t="s">
        <v>32</v>
      </c>
      <c r="B96" s="5" t="s">
        <v>16</v>
      </c>
      <c r="C96" s="9">
        <v>2015</v>
      </c>
      <c r="D96" s="9">
        <v>2</v>
      </c>
      <c r="E96" s="9">
        <v>286</v>
      </c>
      <c r="F96" s="9">
        <v>79764</v>
      </c>
      <c r="G96" s="18">
        <v>3.9399999999999998E-2</v>
      </c>
      <c r="H96" s="9">
        <v>3.5090000000000003E-2</v>
      </c>
      <c r="I96" s="9">
        <v>4.4240000000000002E-2</v>
      </c>
      <c r="J96" s="9">
        <v>0</v>
      </c>
      <c r="K96" s="10">
        <v>91</v>
      </c>
      <c r="L96" s="10" t="s">
        <v>40</v>
      </c>
      <c r="M96" s="10" t="s">
        <v>40</v>
      </c>
      <c r="N96" s="10" t="s">
        <v>40</v>
      </c>
      <c r="O96" s="10" t="s">
        <v>40</v>
      </c>
      <c r="P96" s="15"/>
      <c r="Q96" s="10"/>
      <c r="R96" s="10"/>
    </row>
    <row r="97" spans="1:18" x14ac:dyDescent="0.2">
      <c r="A97" s="13" t="s">
        <v>32</v>
      </c>
      <c r="B97" s="5" t="s">
        <v>16</v>
      </c>
      <c r="C97" s="9">
        <v>2015</v>
      </c>
      <c r="D97" s="9">
        <v>3</v>
      </c>
      <c r="E97" s="9">
        <v>348</v>
      </c>
      <c r="F97" s="9">
        <v>79394</v>
      </c>
      <c r="G97" s="18">
        <v>4.7640000000000002E-2</v>
      </c>
      <c r="H97" s="9">
        <v>4.2889999999999998E-2</v>
      </c>
      <c r="I97" s="9">
        <v>5.2920000000000002E-2</v>
      </c>
      <c r="J97" s="9">
        <v>0</v>
      </c>
      <c r="K97" s="10">
        <v>92</v>
      </c>
      <c r="L97" s="10" t="s">
        <v>40</v>
      </c>
      <c r="M97" s="10" t="s">
        <v>40</v>
      </c>
      <c r="N97" s="10" t="s">
        <v>40</v>
      </c>
      <c r="O97" s="10" t="s">
        <v>40</v>
      </c>
      <c r="P97" s="15"/>
      <c r="Q97" s="10"/>
      <c r="R97" s="10"/>
    </row>
    <row r="98" spans="1:18" x14ac:dyDescent="0.2">
      <c r="A98" s="13" t="s">
        <v>32</v>
      </c>
      <c r="B98" s="5" t="s">
        <v>16</v>
      </c>
      <c r="C98" s="9">
        <v>2015</v>
      </c>
      <c r="D98" s="9">
        <v>4</v>
      </c>
      <c r="E98" s="9">
        <v>356</v>
      </c>
      <c r="F98" s="9">
        <v>79884</v>
      </c>
      <c r="G98" s="18">
        <v>4.8439999999999997E-2</v>
      </c>
      <c r="H98" s="9">
        <v>4.3659999999999997E-2</v>
      </c>
      <c r="I98" s="9">
        <v>5.3740000000000003E-2</v>
      </c>
      <c r="J98" s="9">
        <v>0</v>
      </c>
      <c r="K98" s="10">
        <v>92</v>
      </c>
      <c r="L98" s="10" t="s">
        <v>40</v>
      </c>
      <c r="M98" s="10" t="s">
        <v>40</v>
      </c>
      <c r="N98" s="10" t="s">
        <v>40</v>
      </c>
      <c r="O98" s="10" t="s">
        <v>40</v>
      </c>
      <c r="P98" s="15"/>
      <c r="Q98" s="10"/>
      <c r="R98" s="10"/>
    </row>
    <row r="99" spans="1:18" x14ac:dyDescent="0.2">
      <c r="A99" s="13" t="s">
        <v>32</v>
      </c>
      <c r="B99" s="5" t="s">
        <v>16</v>
      </c>
      <c r="C99" s="9">
        <v>2016</v>
      </c>
      <c r="D99" s="9">
        <v>1</v>
      </c>
      <c r="E99" s="9">
        <v>360</v>
      </c>
      <c r="F99" s="9">
        <v>80054</v>
      </c>
      <c r="G99" s="18">
        <v>4.9419999999999999E-2</v>
      </c>
      <c r="H99" s="9">
        <v>4.4569999999999999E-2</v>
      </c>
      <c r="I99" s="9">
        <v>5.4789999999999998E-2</v>
      </c>
      <c r="J99" s="9">
        <v>0</v>
      </c>
      <c r="K99" s="10">
        <v>91</v>
      </c>
      <c r="L99" s="10">
        <v>1.0878000000000001</v>
      </c>
      <c r="M99" s="10">
        <v>0.9365</v>
      </c>
      <c r="N99" s="10">
        <v>1.2637</v>
      </c>
      <c r="O99" s="10">
        <v>0.27075199999999999</v>
      </c>
      <c r="P99" s="15"/>
      <c r="Q99" s="10"/>
      <c r="R99" s="10"/>
    </row>
    <row r="100" spans="1:18" x14ac:dyDescent="0.2">
      <c r="A100" s="13" t="s">
        <v>32</v>
      </c>
      <c r="B100" s="5" t="s">
        <v>16</v>
      </c>
      <c r="C100" s="9">
        <v>2016</v>
      </c>
      <c r="D100" s="9">
        <v>2</v>
      </c>
      <c r="E100" s="9">
        <v>343</v>
      </c>
      <c r="F100" s="9">
        <v>80238</v>
      </c>
      <c r="G100" s="18">
        <v>4.6980000000000001E-2</v>
      </c>
      <c r="H100" s="9">
        <v>4.2259999999999999E-2</v>
      </c>
      <c r="I100" s="9">
        <v>5.2220000000000003E-2</v>
      </c>
      <c r="J100" s="9">
        <v>0</v>
      </c>
      <c r="K100" s="10">
        <v>91</v>
      </c>
      <c r="L100" s="10">
        <v>1.0258</v>
      </c>
      <c r="M100" s="10">
        <v>0.88219999999999998</v>
      </c>
      <c r="N100" s="10">
        <v>1.1927000000000001</v>
      </c>
      <c r="O100" s="10">
        <v>0.74074399999999996</v>
      </c>
      <c r="P100" s="15"/>
      <c r="Q100" s="10"/>
      <c r="R100" s="10"/>
    </row>
    <row r="101" spans="1:18" x14ac:dyDescent="0.2">
      <c r="A101" s="13" t="s">
        <v>32</v>
      </c>
      <c r="B101" s="5" t="s">
        <v>16</v>
      </c>
      <c r="C101" s="9">
        <v>2016</v>
      </c>
      <c r="D101" s="9">
        <v>3</v>
      </c>
      <c r="E101" s="9">
        <v>401</v>
      </c>
      <c r="F101" s="9">
        <v>80059</v>
      </c>
      <c r="G101" s="18">
        <v>5.4440000000000002E-2</v>
      </c>
      <c r="H101" s="9">
        <v>4.9369999999999997E-2</v>
      </c>
      <c r="I101" s="9">
        <v>6.0040000000000003E-2</v>
      </c>
      <c r="J101" s="9">
        <v>0</v>
      </c>
      <c r="K101" s="10">
        <v>92</v>
      </c>
      <c r="L101" s="10">
        <v>1.329</v>
      </c>
      <c r="M101" s="10">
        <v>1.1443000000000001</v>
      </c>
      <c r="N101" s="10">
        <v>1.5435000000000001</v>
      </c>
      <c r="O101" s="10">
        <v>1.94E-4</v>
      </c>
      <c r="P101" s="15" t="s">
        <v>41</v>
      </c>
      <c r="Q101" s="10"/>
      <c r="R101" s="10"/>
    </row>
    <row r="102" spans="1:18" x14ac:dyDescent="0.2">
      <c r="A102" s="13" t="s">
        <v>32</v>
      </c>
      <c r="B102" s="5" t="s">
        <v>16</v>
      </c>
      <c r="C102" s="9">
        <v>2016</v>
      </c>
      <c r="D102" s="9">
        <v>4</v>
      </c>
      <c r="E102" s="9">
        <v>374</v>
      </c>
      <c r="F102" s="9">
        <v>81005</v>
      </c>
      <c r="G102" s="18">
        <v>5.0180000000000002E-2</v>
      </c>
      <c r="H102" s="9">
        <v>4.5350000000000001E-2</v>
      </c>
      <c r="I102" s="9">
        <v>5.5539999999999999E-2</v>
      </c>
      <c r="J102" s="9">
        <v>0</v>
      </c>
      <c r="K102" s="10">
        <v>92</v>
      </c>
      <c r="L102" s="10">
        <v>1.4529000000000001</v>
      </c>
      <c r="M102" s="10">
        <v>1.2387999999999999</v>
      </c>
      <c r="N102" s="10">
        <v>1.7039</v>
      </c>
      <c r="O102" s="10">
        <v>3.9999999999999998E-6</v>
      </c>
      <c r="P102" s="15" t="s">
        <v>41</v>
      </c>
      <c r="Q102" s="10"/>
      <c r="R102" s="10"/>
    </row>
    <row r="103" spans="1:18" x14ac:dyDescent="0.2">
      <c r="A103" s="13" t="s">
        <v>32</v>
      </c>
      <c r="B103" s="5" t="s">
        <v>17</v>
      </c>
      <c r="C103" s="9">
        <v>2011</v>
      </c>
      <c r="D103" s="9">
        <v>1</v>
      </c>
      <c r="E103" s="9">
        <v>8268</v>
      </c>
      <c r="F103" s="9">
        <v>839597</v>
      </c>
      <c r="G103" s="18">
        <v>0.10942</v>
      </c>
      <c r="H103" s="9">
        <v>0.10707999999999999</v>
      </c>
      <c r="I103" s="9">
        <v>0.1118</v>
      </c>
      <c r="J103" s="9">
        <v>0</v>
      </c>
      <c r="K103" s="10">
        <v>90</v>
      </c>
      <c r="L103" s="10" t="s">
        <v>40</v>
      </c>
      <c r="M103" s="10" t="s">
        <v>40</v>
      </c>
      <c r="N103" s="10" t="s">
        <v>40</v>
      </c>
      <c r="O103" s="10" t="s">
        <v>40</v>
      </c>
      <c r="P103" s="15"/>
      <c r="Q103" s="10"/>
      <c r="R103" s="10"/>
    </row>
    <row r="104" spans="1:18" x14ac:dyDescent="0.2">
      <c r="A104" s="13" t="s">
        <v>32</v>
      </c>
      <c r="B104" s="5" t="s">
        <v>17</v>
      </c>
      <c r="C104" s="9">
        <v>2011</v>
      </c>
      <c r="D104" s="9">
        <v>2</v>
      </c>
      <c r="E104" s="9">
        <v>8279</v>
      </c>
      <c r="F104" s="9">
        <v>845319</v>
      </c>
      <c r="G104" s="18">
        <v>0.10763</v>
      </c>
      <c r="H104" s="9">
        <v>0.10532999999999999</v>
      </c>
      <c r="I104" s="9">
        <v>0.10997</v>
      </c>
      <c r="J104" s="9">
        <v>0</v>
      </c>
      <c r="K104" s="10">
        <v>91</v>
      </c>
      <c r="L104" s="10" t="s">
        <v>40</v>
      </c>
      <c r="M104" s="10" t="s">
        <v>40</v>
      </c>
      <c r="N104" s="10" t="s">
        <v>40</v>
      </c>
      <c r="O104" s="10" t="s">
        <v>40</v>
      </c>
      <c r="P104" s="15"/>
      <c r="Q104" s="10"/>
      <c r="R104" s="10"/>
    </row>
    <row r="105" spans="1:18" x14ac:dyDescent="0.2">
      <c r="A105" s="13" t="s">
        <v>32</v>
      </c>
      <c r="B105" s="5" t="s">
        <v>17</v>
      </c>
      <c r="C105" s="9">
        <v>2011</v>
      </c>
      <c r="D105" s="9">
        <v>3</v>
      </c>
      <c r="E105" s="9">
        <v>8556</v>
      </c>
      <c r="F105" s="9">
        <v>844255</v>
      </c>
      <c r="G105" s="18">
        <v>0.11015999999999999</v>
      </c>
      <c r="H105" s="9">
        <v>0.10785</v>
      </c>
      <c r="I105" s="9">
        <v>0.11252</v>
      </c>
      <c r="J105" s="9">
        <v>0</v>
      </c>
      <c r="K105" s="10">
        <v>92</v>
      </c>
      <c r="L105" s="10" t="s">
        <v>40</v>
      </c>
      <c r="M105" s="10" t="s">
        <v>40</v>
      </c>
      <c r="N105" s="10" t="s">
        <v>40</v>
      </c>
      <c r="O105" s="10" t="s">
        <v>40</v>
      </c>
      <c r="P105" s="15"/>
      <c r="Q105" s="10"/>
      <c r="R105" s="10"/>
    </row>
    <row r="106" spans="1:18" x14ac:dyDescent="0.2">
      <c r="A106" s="13" t="s">
        <v>32</v>
      </c>
      <c r="B106" s="5" t="s">
        <v>17</v>
      </c>
      <c r="C106" s="9">
        <v>2011</v>
      </c>
      <c r="D106" s="9">
        <v>4</v>
      </c>
      <c r="E106" s="9">
        <v>8444</v>
      </c>
      <c r="F106" s="9">
        <v>851753</v>
      </c>
      <c r="G106" s="18">
        <v>0.10775999999999999</v>
      </c>
      <c r="H106" s="9">
        <v>0.10548</v>
      </c>
      <c r="I106" s="9">
        <v>0.11008</v>
      </c>
      <c r="J106" s="9">
        <v>0</v>
      </c>
      <c r="K106" s="10">
        <v>92</v>
      </c>
      <c r="L106" s="10" t="s">
        <v>40</v>
      </c>
      <c r="M106" s="10" t="s">
        <v>40</v>
      </c>
      <c r="N106" s="10" t="s">
        <v>40</v>
      </c>
      <c r="O106" s="10" t="s">
        <v>40</v>
      </c>
      <c r="P106" s="15"/>
      <c r="Q106" s="10"/>
      <c r="R106" s="10"/>
    </row>
    <row r="107" spans="1:18" x14ac:dyDescent="0.2">
      <c r="A107" s="13" t="s">
        <v>32</v>
      </c>
      <c r="B107" s="5" t="s">
        <v>17</v>
      </c>
      <c r="C107" s="9">
        <v>2012</v>
      </c>
      <c r="D107" s="9">
        <v>1</v>
      </c>
      <c r="E107" s="9">
        <v>8532</v>
      </c>
      <c r="F107" s="9">
        <v>852313</v>
      </c>
      <c r="G107" s="18">
        <v>0.11</v>
      </c>
      <c r="H107" s="9">
        <v>0.10768999999999999</v>
      </c>
      <c r="I107" s="9">
        <v>0.11236</v>
      </c>
      <c r="J107" s="9">
        <v>0</v>
      </c>
      <c r="K107" s="10">
        <v>91</v>
      </c>
      <c r="L107" s="10" t="s">
        <v>40</v>
      </c>
      <c r="M107" s="10" t="s">
        <v>40</v>
      </c>
      <c r="N107" s="10" t="s">
        <v>40</v>
      </c>
      <c r="O107" s="10" t="s">
        <v>40</v>
      </c>
      <c r="P107" s="15"/>
      <c r="Q107" s="10"/>
      <c r="R107" s="10"/>
    </row>
    <row r="108" spans="1:18" x14ac:dyDescent="0.2">
      <c r="A108" s="13" t="s">
        <v>32</v>
      </c>
      <c r="B108" s="5" t="s">
        <v>17</v>
      </c>
      <c r="C108" s="9">
        <v>2012</v>
      </c>
      <c r="D108" s="9">
        <v>2</v>
      </c>
      <c r="E108" s="9">
        <v>7634</v>
      </c>
      <c r="F108" s="9">
        <v>860308</v>
      </c>
      <c r="G108" s="18">
        <v>9.7509999999999999E-2</v>
      </c>
      <c r="H108" s="9">
        <v>9.5350000000000004E-2</v>
      </c>
      <c r="I108" s="9">
        <v>9.9720000000000003E-2</v>
      </c>
      <c r="J108" s="9">
        <v>0</v>
      </c>
      <c r="K108" s="10">
        <v>91</v>
      </c>
      <c r="L108" s="10" t="s">
        <v>40</v>
      </c>
      <c r="M108" s="10" t="s">
        <v>40</v>
      </c>
      <c r="N108" s="10" t="s">
        <v>40</v>
      </c>
      <c r="O108" s="10" t="s">
        <v>40</v>
      </c>
      <c r="P108" s="15"/>
      <c r="Q108" s="10"/>
      <c r="R108" s="10"/>
    </row>
    <row r="109" spans="1:18" x14ac:dyDescent="0.2">
      <c r="A109" s="13" t="s">
        <v>32</v>
      </c>
      <c r="B109" s="5" t="s">
        <v>17</v>
      </c>
      <c r="C109" s="9">
        <v>2012</v>
      </c>
      <c r="D109" s="9">
        <v>3</v>
      </c>
      <c r="E109" s="9">
        <v>8036</v>
      </c>
      <c r="F109" s="9">
        <v>857666</v>
      </c>
      <c r="G109" s="18">
        <v>0.10184</v>
      </c>
      <c r="H109" s="9">
        <v>9.9640000000000006E-2</v>
      </c>
      <c r="I109" s="9">
        <v>0.10409</v>
      </c>
      <c r="J109" s="9">
        <v>0</v>
      </c>
      <c r="K109" s="10">
        <v>92</v>
      </c>
      <c r="L109" s="10" t="s">
        <v>40</v>
      </c>
      <c r="M109" s="10" t="s">
        <v>40</v>
      </c>
      <c r="N109" s="10" t="s">
        <v>40</v>
      </c>
      <c r="O109" s="10" t="s">
        <v>40</v>
      </c>
      <c r="P109" s="15"/>
      <c r="Q109" s="10"/>
      <c r="R109" s="10"/>
    </row>
    <row r="110" spans="1:18" x14ac:dyDescent="0.2">
      <c r="A110" s="13" t="s">
        <v>32</v>
      </c>
      <c r="B110" s="5" t="s">
        <v>17</v>
      </c>
      <c r="C110" s="9">
        <v>2012</v>
      </c>
      <c r="D110" s="9">
        <v>4</v>
      </c>
      <c r="E110" s="9">
        <v>8298</v>
      </c>
      <c r="F110" s="9">
        <v>866217</v>
      </c>
      <c r="G110" s="18">
        <v>0.10413</v>
      </c>
      <c r="H110" s="9">
        <v>0.10191</v>
      </c>
      <c r="I110" s="9">
        <v>0.10639</v>
      </c>
      <c r="J110" s="9">
        <v>0</v>
      </c>
      <c r="K110" s="10">
        <v>92</v>
      </c>
      <c r="L110" s="10" t="s">
        <v>40</v>
      </c>
      <c r="M110" s="10" t="s">
        <v>40</v>
      </c>
      <c r="N110" s="10" t="s">
        <v>40</v>
      </c>
      <c r="O110" s="10" t="s">
        <v>40</v>
      </c>
      <c r="P110" s="15"/>
      <c r="Q110" s="10"/>
      <c r="R110" s="10"/>
    </row>
    <row r="111" spans="1:18" x14ac:dyDescent="0.2">
      <c r="A111" s="13" t="s">
        <v>32</v>
      </c>
      <c r="B111" s="5" t="s">
        <v>17</v>
      </c>
      <c r="C111" s="9">
        <v>2013</v>
      </c>
      <c r="D111" s="9">
        <v>1</v>
      </c>
      <c r="E111" s="9">
        <v>7751</v>
      </c>
      <c r="F111" s="9">
        <v>866868</v>
      </c>
      <c r="G111" s="18">
        <v>9.9349999999999994E-2</v>
      </c>
      <c r="H111" s="9">
        <v>9.7159999999999996E-2</v>
      </c>
      <c r="I111" s="9">
        <v>0.10159</v>
      </c>
      <c r="J111" s="9">
        <v>0</v>
      </c>
      <c r="K111" s="10">
        <v>90</v>
      </c>
      <c r="L111" s="10" t="s">
        <v>40</v>
      </c>
      <c r="M111" s="10" t="s">
        <v>40</v>
      </c>
      <c r="N111" s="10" t="s">
        <v>40</v>
      </c>
      <c r="O111" s="10" t="s">
        <v>40</v>
      </c>
      <c r="P111" s="15"/>
      <c r="Q111" s="10"/>
      <c r="R111" s="10"/>
    </row>
    <row r="112" spans="1:18" x14ac:dyDescent="0.2">
      <c r="A112" s="13" t="s">
        <v>32</v>
      </c>
      <c r="B112" s="5" t="s">
        <v>17</v>
      </c>
      <c r="C112" s="9">
        <v>2013</v>
      </c>
      <c r="D112" s="9">
        <v>2</v>
      </c>
      <c r="E112" s="9">
        <v>7954</v>
      </c>
      <c r="F112" s="9">
        <v>873040</v>
      </c>
      <c r="G112" s="18">
        <v>0.10012</v>
      </c>
      <c r="H112" s="9">
        <v>9.7939999999999999E-2</v>
      </c>
      <c r="I112" s="9">
        <v>0.10234</v>
      </c>
      <c r="J112" s="9">
        <v>0</v>
      </c>
      <c r="K112" s="10">
        <v>91</v>
      </c>
      <c r="L112" s="10" t="s">
        <v>40</v>
      </c>
      <c r="M112" s="10" t="s">
        <v>40</v>
      </c>
      <c r="N112" s="10" t="s">
        <v>40</v>
      </c>
      <c r="O112" s="10" t="s">
        <v>40</v>
      </c>
      <c r="P112" s="15"/>
      <c r="Q112" s="10"/>
      <c r="R112" s="10"/>
    </row>
    <row r="113" spans="1:18" x14ac:dyDescent="0.2">
      <c r="A113" s="13" t="s">
        <v>32</v>
      </c>
      <c r="B113" s="5" t="s">
        <v>17</v>
      </c>
      <c r="C113" s="9">
        <v>2013</v>
      </c>
      <c r="D113" s="9">
        <v>3</v>
      </c>
      <c r="E113" s="9">
        <v>8987</v>
      </c>
      <c r="F113" s="9">
        <v>869715</v>
      </c>
      <c r="G113" s="18">
        <v>0.11232</v>
      </c>
      <c r="H113" s="9">
        <v>0.11002000000000001</v>
      </c>
      <c r="I113" s="9">
        <v>0.11466</v>
      </c>
      <c r="J113" s="9">
        <v>0</v>
      </c>
      <c r="K113" s="10">
        <v>92</v>
      </c>
      <c r="L113" s="10" t="s">
        <v>40</v>
      </c>
      <c r="M113" s="10" t="s">
        <v>40</v>
      </c>
      <c r="N113" s="10" t="s">
        <v>40</v>
      </c>
      <c r="O113" s="10" t="s">
        <v>40</v>
      </c>
      <c r="P113" s="15"/>
      <c r="Q113" s="10"/>
      <c r="R113" s="10"/>
    </row>
    <row r="114" spans="1:18" x14ac:dyDescent="0.2">
      <c r="A114" s="13" t="s">
        <v>32</v>
      </c>
      <c r="B114" s="5" t="s">
        <v>17</v>
      </c>
      <c r="C114" s="9">
        <v>2013</v>
      </c>
      <c r="D114" s="9">
        <v>4</v>
      </c>
      <c r="E114" s="9">
        <v>8561</v>
      </c>
      <c r="F114" s="9">
        <v>877307</v>
      </c>
      <c r="G114" s="18">
        <v>0.10607</v>
      </c>
      <c r="H114" s="9">
        <v>0.10384</v>
      </c>
      <c r="I114" s="9">
        <v>0.10834000000000001</v>
      </c>
      <c r="J114" s="9">
        <v>0</v>
      </c>
      <c r="K114" s="10">
        <v>92</v>
      </c>
      <c r="L114" s="10" t="s">
        <v>40</v>
      </c>
      <c r="M114" s="10" t="s">
        <v>40</v>
      </c>
      <c r="N114" s="10" t="s">
        <v>40</v>
      </c>
      <c r="O114" s="10" t="s">
        <v>40</v>
      </c>
      <c r="P114" s="15"/>
      <c r="Q114" s="10"/>
      <c r="R114" s="10"/>
    </row>
    <row r="115" spans="1:18" x14ac:dyDescent="0.2">
      <c r="A115" s="13" t="s">
        <v>32</v>
      </c>
      <c r="B115" s="5" t="s">
        <v>17</v>
      </c>
      <c r="C115" s="9">
        <v>2014</v>
      </c>
      <c r="D115" s="9">
        <v>1</v>
      </c>
      <c r="E115" s="9">
        <v>7948</v>
      </c>
      <c r="F115" s="9">
        <v>876042</v>
      </c>
      <c r="G115" s="18">
        <v>0.10081</v>
      </c>
      <c r="H115" s="9">
        <v>9.8610000000000003E-2</v>
      </c>
      <c r="I115" s="9">
        <v>0.10305</v>
      </c>
      <c r="J115" s="9">
        <v>0</v>
      </c>
      <c r="K115" s="10">
        <v>90</v>
      </c>
      <c r="L115" s="10" t="s">
        <v>40</v>
      </c>
      <c r="M115" s="10" t="s">
        <v>40</v>
      </c>
      <c r="N115" s="10" t="s">
        <v>40</v>
      </c>
      <c r="O115" s="10" t="s">
        <v>40</v>
      </c>
      <c r="P115" s="15"/>
      <c r="Q115" s="10"/>
      <c r="R115" s="10"/>
    </row>
    <row r="116" spans="1:18" x14ac:dyDescent="0.2">
      <c r="A116" s="13" t="s">
        <v>32</v>
      </c>
      <c r="B116" s="5" t="s">
        <v>17</v>
      </c>
      <c r="C116" s="9">
        <v>2014</v>
      </c>
      <c r="D116" s="9">
        <v>2</v>
      </c>
      <c r="E116" s="9">
        <v>7995</v>
      </c>
      <c r="F116" s="9">
        <v>881507</v>
      </c>
      <c r="G116" s="18">
        <v>9.9669999999999995E-2</v>
      </c>
      <c r="H116" s="9">
        <v>9.7509999999999999E-2</v>
      </c>
      <c r="I116" s="9">
        <v>0.10188</v>
      </c>
      <c r="J116" s="9">
        <v>0</v>
      </c>
      <c r="K116" s="10">
        <v>91</v>
      </c>
      <c r="L116" s="10" t="s">
        <v>40</v>
      </c>
      <c r="M116" s="10" t="s">
        <v>40</v>
      </c>
      <c r="N116" s="10" t="s">
        <v>40</v>
      </c>
      <c r="O116" s="10" t="s">
        <v>40</v>
      </c>
      <c r="P116" s="15"/>
      <c r="Q116" s="10"/>
      <c r="R116" s="10"/>
    </row>
    <row r="117" spans="1:18" x14ac:dyDescent="0.2">
      <c r="A117" s="13" t="s">
        <v>32</v>
      </c>
      <c r="B117" s="5" t="s">
        <v>17</v>
      </c>
      <c r="C117" s="9">
        <v>2014</v>
      </c>
      <c r="D117" s="9">
        <v>3</v>
      </c>
      <c r="E117" s="9">
        <v>8888</v>
      </c>
      <c r="F117" s="9">
        <v>879561</v>
      </c>
      <c r="G117" s="18">
        <v>0.10983999999999999</v>
      </c>
      <c r="H117" s="9">
        <v>0.10758</v>
      </c>
      <c r="I117" s="9">
        <v>0.11214</v>
      </c>
      <c r="J117" s="9">
        <v>0</v>
      </c>
      <c r="K117" s="10">
        <v>92</v>
      </c>
      <c r="L117" s="10" t="s">
        <v>40</v>
      </c>
      <c r="M117" s="10" t="s">
        <v>40</v>
      </c>
      <c r="N117" s="10" t="s">
        <v>40</v>
      </c>
      <c r="O117" s="10" t="s">
        <v>40</v>
      </c>
      <c r="P117" s="15"/>
      <c r="Q117" s="10"/>
      <c r="R117" s="10"/>
    </row>
    <row r="118" spans="1:18" x14ac:dyDescent="0.2">
      <c r="A118" s="13" t="s">
        <v>32</v>
      </c>
      <c r="B118" s="5" t="s">
        <v>17</v>
      </c>
      <c r="C118" s="9">
        <v>2014</v>
      </c>
      <c r="D118" s="9">
        <v>4</v>
      </c>
      <c r="E118" s="9">
        <v>8590</v>
      </c>
      <c r="F118" s="9">
        <v>887121</v>
      </c>
      <c r="G118" s="18">
        <v>0.10525</v>
      </c>
      <c r="H118" s="9">
        <v>0.10305</v>
      </c>
      <c r="I118" s="9">
        <v>0.1075</v>
      </c>
      <c r="J118" s="9">
        <v>0</v>
      </c>
      <c r="K118" s="10">
        <v>92</v>
      </c>
      <c r="L118" s="10" t="s">
        <v>40</v>
      </c>
      <c r="M118" s="10" t="s">
        <v>40</v>
      </c>
      <c r="N118" s="10" t="s">
        <v>40</v>
      </c>
      <c r="O118" s="10" t="s">
        <v>40</v>
      </c>
      <c r="P118" s="15"/>
      <c r="Q118" s="10"/>
      <c r="R118" s="10"/>
    </row>
    <row r="119" spans="1:18" x14ac:dyDescent="0.2">
      <c r="A119" s="13" t="s">
        <v>32</v>
      </c>
      <c r="B119" s="5" t="s">
        <v>17</v>
      </c>
      <c r="C119" s="9">
        <v>2015</v>
      </c>
      <c r="D119" s="9">
        <v>1</v>
      </c>
      <c r="E119" s="9">
        <v>8391</v>
      </c>
      <c r="F119" s="9">
        <v>884632</v>
      </c>
      <c r="G119" s="18">
        <v>0.10539</v>
      </c>
      <c r="H119" s="9">
        <v>0.10316</v>
      </c>
      <c r="I119" s="9">
        <v>0.10767</v>
      </c>
      <c r="J119" s="9">
        <v>0</v>
      </c>
      <c r="K119" s="10">
        <v>90</v>
      </c>
      <c r="L119" s="10" t="s">
        <v>40</v>
      </c>
      <c r="M119" s="10" t="s">
        <v>40</v>
      </c>
      <c r="N119" s="10" t="s">
        <v>40</v>
      </c>
      <c r="O119" s="10" t="s">
        <v>40</v>
      </c>
      <c r="P119" s="15"/>
      <c r="Q119" s="10"/>
      <c r="R119" s="10"/>
    </row>
    <row r="120" spans="1:18" x14ac:dyDescent="0.2">
      <c r="A120" s="13" t="s">
        <v>32</v>
      </c>
      <c r="B120" s="5" t="s">
        <v>17</v>
      </c>
      <c r="C120" s="9">
        <v>2015</v>
      </c>
      <c r="D120" s="9">
        <v>2</v>
      </c>
      <c r="E120" s="9">
        <v>8280</v>
      </c>
      <c r="F120" s="9">
        <v>889346</v>
      </c>
      <c r="G120" s="18">
        <v>0.10231</v>
      </c>
      <c r="H120" s="9">
        <v>0.10013</v>
      </c>
      <c r="I120" s="9">
        <v>0.10453999999999999</v>
      </c>
      <c r="J120" s="9">
        <v>0</v>
      </c>
      <c r="K120" s="10">
        <v>91</v>
      </c>
      <c r="L120" s="10" t="s">
        <v>40</v>
      </c>
      <c r="M120" s="10" t="s">
        <v>40</v>
      </c>
      <c r="N120" s="10" t="s">
        <v>40</v>
      </c>
      <c r="O120" s="10" t="s">
        <v>40</v>
      </c>
      <c r="P120" s="15"/>
      <c r="Q120" s="10"/>
      <c r="R120" s="10"/>
    </row>
    <row r="121" spans="1:18" x14ac:dyDescent="0.2">
      <c r="A121" s="13" t="s">
        <v>32</v>
      </c>
      <c r="B121" s="5" t="s">
        <v>17</v>
      </c>
      <c r="C121" s="9">
        <v>2015</v>
      </c>
      <c r="D121" s="9">
        <v>3</v>
      </c>
      <c r="E121" s="9">
        <v>9374</v>
      </c>
      <c r="F121" s="9">
        <v>885461</v>
      </c>
      <c r="G121" s="18">
        <v>0.11507000000000001</v>
      </c>
      <c r="H121" s="9">
        <v>0.11277</v>
      </c>
      <c r="I121" s="9">
        <v>0.11742</v>
      </c>
      <c r="J121" s="9">
        <v>0</v>
      </c>
      <c r="K121" s="10">
        <v>92</v>
      </c>
      <c r="L121" s="10" t="s">
        <v>40</v>
      </c>
      <c r="M121" s="10" t="s">
        <v>40</v>
      </c>
      <c r="N121" s="10" t="s">
        <v>40</v>
      </c>
      <c r="O121" s="10" t="s">
        <v>40</v>
      </c>
      <c r="P121" s="15"/>
      <c r="Q121" s="10"/>
      <c r="R121" s="10"/>
    </row>
    <row r="122" spans="1:18" x14ac:dyDescent="0.2">
      <c r="A122" s="13" t="s">
        <v>32</v>
      </c>
      <c r="B122" s="5" t="s">
        <v>17</v>
      </c>
      <c r="C122" s="9">
        <v>2015</v>
      </c>
      <c r="D122" s="9">
        <v>4</v>
      </c>
      <c r="E122" s="9">
        <v>8780</v>
      </c>
      <c r="F122" s="9">
        <v>892163</v>
      </c>
      <c r="G122" s="18">
        <v>0.10697</v>
      </c>
      <c r="H122" s="9">
        <v>0.10476000000000001</v>
      </c>
      <c r="I122" s="9">
        <v>0.10922999999999999</v>
      </c>
      <c r="J122" s="9">
        <v>0</v>
      </c>
      <c r="K122" s="10">
        <v>92</v>
      </c>
      <c r="L122" s="10" t="s">
        <v>40</v>
      </c>
      <c r="M122" s="10" t="s">
        <v>40</v>
      </c>
      <c r="N122" s="10" t="s">
        <v>40</v>
      </c>
      <c r="O122" s="10" t="s">
        <v>40</v>
      </c>
      <c r="P122" s="15"/>
      <c r="Q122" s="10"/>
      <c r="R122" s="10"/>
    </row>
    <row r="123" spans="1:18" x14ac:dyDescent="0.2">
      <c r="A123" s="13" t="s">
        <v>32</v>
      </c>
      <c r="B123" s="5" t="s">
        <v>17</v>
      </c>
      <c r="C123" s="9">
        <v>2016</v>
      </c>
      <c r="D123" s="9">
        <v>1</v>
      </c>
      <c r="E123" s="9">
        <v>8799</v>
      </c>
      <c r="F123" s="9">
        <v>890872</v>
      </c>
      <c r="G123" s="18">
        <v>0.10854</v>
      </c>
      <c r="H123" s="9">
        <v>0.10629</v>
      </c>
      <c r="I123" s="9">
        <v>0.11083</v>
      </c>
      <c r="J123" s="9">
        <v>0</v>
      </c>
      <c r="K123" s="10">
        <v>91</v>
      </c>
      <c r="L123" s="10">
        <v>0.9919</v>
      </c>
      <c r="M123" s="10">
        <v>0.96260000000000001</v>
      </c>
      <c r="N123" s="10">
        <v>1.0222</v>
      </c>
      <c r="O123" s="10">
        <v>0.59768100000000002</v>
      </c>
      <c r="P123" s="15"/>
      <c r="Q123" s="10"/>
      <c r="R123" s="10"/>
    </row>
    <row r="124" spans="1:18" x14ac:dyDescent="0.2">
      <c r="A124" s="13" t="s">
        <v>32</v>
      </c>
      <c r="B124" s="5" t="s">
        <v>17</v>
      </c>
      <c r="C124" s="9">
        <v>2016</v>
      </c>
      <c r="D124" s="9">
        <v>2</v>
      </c>
      <c r="E124" s="9">
        <v>9442</v>
      </c>
      <c r="F124" s="9">
        <v>896242</v>
      </c>
      <c r="G124" s="18">
        <v>0.11577</v>
      </c>
      <c r="H124" s="9">
        <v>0.11346000000000001</v>
      </c>
      <c r="I124" s="9">
        <v>0.11813</v>
      </c>
      <c r="J124" s="9">
        <v>0</v>
      </c>
      <c r="K124" s="10">
        <v>91</v>
      </c>
      <c r="L124" s="10">
        <v>1.0757000000000001</v>
      </c>
      <c r="M124" s="10">
        <v>1.0444</v>
      </c>
      <c r="N124" s="10">
        <v>1.1079000000000001</v>
      </c>
      <c r="O124" s="10">
        <v>9.9999999999999995E-7</v>
      </c>
      <c r="P124" s="15" t="s">
        <v>41</v>
      </c>
      <c r="Q124" s="10"/>
      <c r="R124" s="10"/>
    </row>
    <row r="125" spans="1:18" x14ac:dyDescent="0.2">
      <c r="A125" s="13" t="s">
        <v>32</v>
      </c>
      <c r="B125" s="5" t="s">
        <v>17</v>
      </c>
      <c r="C125" s="9">
        <v>2016</v>
      </c>
      <c r="D125" s="9">
        <v>3</v>
      </c>
      <c r="E125" s="9">
        <v>10363</v>
      </c>
      <c r="F125" s="9">
        <v>893979</v>
      </c>
      <c r="G125" s="18">
        <v>0.126</v>
      </c>
      <c r="H125" s="9">
        <v>0.1236</v>
      </c>
      <c r="I125" s="9">
        <v>0.12845000000000001</v>
      </c>
      <c r="J125" s="9">
        <v>0</v>
      </c>
      <c r="K125" s="10">
        <v>92</v>
      </c>
      <c r="L125" s="10">
        <v>1.1437999999999999</v>
      </c>
      <c r="M125" s="10">
        <v>1.1114999999999999</v>
      </c>
      <c r="N125" s="10">
        <v>1.177</v>
      </c>
      <c r="O125" s="10">
        <v>0</v>
      </c>
      <c r="P125" s="15" t="s">
        <v>41</v>
      </c>
      <c r="Q125" s="10"/>
      <c r="R125" s="10"/>
    </row>
    <row r="126" spans="1:18" x14ac:dyDescent="0.2">
      <c r="A126" s="13" t="s">
        <v>32</v>
      </c>
      <c r="B126" s="5" t="s">
        <v>17</v>
      </c>
      <c r="C126" s="9">
        <v>2016</v>
      </c>
      <c r="D126" s="9">
        <v>4</v>
      </c>
      <c r="E126" s="9">
        <v>9907</v>
      </c>
      <c r="F126" s="9">
        <v>901371</v>
      </c>
      <c r="G126" s="18">
        <v>0.11947000000000001</v>
      </c>
      <c r="H126" s="9">
        <v>0.11713999999999999</v>
      </c>
      <c r="I126" s="9">
        <v>0.12184</v>
      </c>
      <c r="J126" s="9">
        <v>0</v>
      </c>
      <c r="K126" s="10">
        <v>92</v>
      </c>
      <c r="L126" s="10">
        <v>1.1087</v>
      </c>
      <c r="M126" s="10">
        <v>1.077</v>
      </c>
      <c r="N126" s="10">
        <v>1.1413</v>
      </c>
      <c r="O126" s="10">
        <v>0</v>
      </c>
      <c r="P126" s="15" t="s">
        <v>41</v>
      </c>
      <c r="Q126" s="10"/>
      <c r="R126" s="10"/>
    </row>
    <row r="127" spans="1:18" x14ac:dyDescent="0.2">
      <c r="A127" s="13" t="s">
        <v>32</v>
      </c>
      <c r="B127" s="5" t="s">
        <v>18</v>
      </c>
      <c r="C127" s="9">
        <v>2011</v>
      </c>
      <c r="D127" s="9">
        <v>1</v>
      </c>
      <c r="E127" s="9">
        <v>2748</v>
      </c>
      <c r="F127" s="9">
        <v>162747</v>
      </c>
      <c r="G127" s="18">
        <v>0.18761</v>
      </c>
      <c r="H127" s="9">
        <v>0.18073</v>
      </c>
      <c r="I127" s="9">
        <v>0.19475999999999999</v>
      </c>
      <c r="J127" s="9">
        <v>0</v>
      </c>
      <c r="K127" s="10">
        <v>90</v>
      </c>
      <c r="L127" s="10" t="s">
        <v>40</v>
      </c>
      <c r="M127" s="10" t="s">
        <v>40</v>
      </c>
      <c r="N127" s="10" t="s">
        <v>40</v>
      </c>
      <c r="O127" s="10" t="s">
        <v>40</v>
      </c>
      <c r="P127" s="15"/>
      <c r="Q127" s="10"/>
      <c r="R127" s="10"/>
    </row>
    <row r="128" spans="1:18" x14ac:dyDescent="0.2">
      <c r="A128" s="13" t="s">
        <v>32</v>
      </c>
      <c r="B128" s="5" t="s">
        <v>18</v>
      </c>
      <c r="C128" s="9">
        <v>2011</v>
      </c>
      <c r="D128" s="9">
        <v>2</v>
      </c>
      <c r="E128" s="9">
        <v>2798</v>
      </c>
      <c r="F128" s="9">
        <v>164833</v>
      </c>
      <c r="G128" s="18">
        <v>0.18654000000000001</v>
      </c>
      <c r="H128" s="9">
        <v>0.17974999999999999</v>
      </c>
      <c r="I128" s="9">
        <v>0.19358</v>
      </c>
      <c r="J128" s="9">
        <v>0</v>
      </c>
      <c r="K128" s="10">
        <v>91</v>
      </c>
      <c r="L128" s="10" t="s">
        <v>40</v>
      </c>
      <c r="M128" s="10" t="s">
        <v>40</v>
      </c>
      <c r="N128" s="10" t="s">
        <v>40</v>
      </c>
      <c r="O128" s="10" t="s">
        <v>40</v>
      </c>
      <c r="P128" s="15"/>
      <c r="Q128" s="10"/>
      <c r="R128" s="10"/>
    </row>
    <row r="129" spans="1:18" x14ac:dyDescent="0.2">
      <c r="A129" s="13" t="s">
        <v>32</v>
      </c>
      <c r="B129" s="5" t="s">
        <v>18</v>
      </c>
      <c r="C129" s="9">
        <v>2011</v>
      </c>
      <c r="D129" s="9">
        <v>3</v>
      </c>
      <c r="E129" s="9">
        <v>2928</v>
      </c>
      <c r="F129" s="9">
        <v>164146</v>
      </c>
      <c r="G129" s="18">
        <v>0.19389000000000001</v>
      </c>
      <c r="H129" s="9">
        <v>0.18698999999999999</v>
      </c>
      <c r="I129" s="9">
        <v>0.20104</v>
      </c>
      <c r="J129" s="9">
        <v>0</v>
      </c>
      <c r="K129" s="10">
        <v>92</v>
      </c>
      <c r="L129" s="10" t="s">
        <v>40</v>
      </c>
      <c r="M129" s="10" t="s">
        <v>40</v>
      </c>
      <c r="N129" s="10" t="s">
        <v>40</v>
      </c>
      <c r="O129" s="10" t="s">
        <v>40</v>
      </c>
      <c r="P129" s="15"/>
      <c r="Q129" s="10"/>
      <c r="R129" s="10"/>
    </row>
    <row r="130" spans="1:18" x14ac:dyDescent="0.2">
      <c r="A130" s="13" t="s">
        <v>32</v>
      </c>
      <c r="B130" s="5" t="s">
        <v>18</v>
      </c>
      <c r="C130" s="9">
        <v>2011</v>
      </c>
      <c r="D130" s="9">
        <v>4</v>
      </c>
      <c r="E130" s="9">
        <v>2902</v>
      </c>
      <c r="F130" s="9">
        <v>166949</v>
      </c>
      <c r="G130" s="18">
        <v>0.18894</v>
      </c>
      <c r="H130" s="9">
        <v>0.18218999999999999</v>
      </c>
      <c r="I130" s="9">
        <v>0.19594</v>
      </c>
      <c r="J130" s="9">
        <v>0</v>
      </c>
      <c r="K130" s="10">
        <v>92</v>
      </c>
      <c r="L130" s="10" t="s">
        <v>40</v>
      </c>
      <c r="M130" s="10" t="s">
        <v>40</v>
      </c>
      <c r="N130" s="10" t="s">
        <v>40</v>
      </c>
      <c r="O130" s="10" t="s">
        <v>40</v>
      </c>
      <c r="P130" s="15"/>
      <c r="Q130" s="10"/>
      <c r="R130" s="10"/>
    </row>
    <row r="131" spans="1:18" x14ac:dyDescent="0.2">
      <c r="A131" s="13" t="s">
        <v>32</v>
      </c>
      <c r="B131" s="5" t="s">
        <v>18</v>
      </c>
      <c r="C131" s="9">
        <v>2012</v>
      </c>
      <c r="D131" s="9">
        <v>1</v>
      </c>
      <c r="E131" s="9">
        <v>2898</v>
      </c>
      <c r="F131" s="9">
        <v>166655</v>
      </c>
      <c r="G131" s="18">
        <v>0.19109000000000001</v>
      </c>
      <c r="H131" s="9">
        <v>0.18426000000000001</v>
      </c>
      <c r="I131" s="9">
        <v>0.19818</v>
      </c>
      <c r="J131" s="9">
        <v>0</v>
      </c>
      <c r="K131" s="10">
        <v>91</v>
      </c>
      <c r="L131" s="10" t="s">
        <v>40</v>
      </c>
      <c r="M131" s="10" t="s">
        <v>40</v>
      </c>
      <c r="N131" s="10" t="s">
        <v>40</v>
      </c>
      <c r="O131" s="10" t="s">
        <v>40</v>
      </c>
      <c r="P131" s="15"/>
      <c r="Q131" s="10"/>
      <c r="R131" s="10"/>
    </row>
    <row r="132" spans="1:18" x14ac:dyDescent="0.2">
      <c r="A132" s="13" t="s">
        <v>32</v>
      </c>
      <c r="B132" s="5" t="s">
        <v>18</v>
      </c>
      <c r="C132" s="9">
        <v>2012</v>
      </c>
      <c r="D132" s="9">
        <v>2</v>
      </c>
      <c r="E132" s="9">
        <v>2558</v>
      </c>
      <c r="F132" s="9">
        <v>169324</v>
      </c>
      <c r="G132" s="18">
        <v>0.16600999999999999</v>
      </c>
      <c r="H132" s="9">
        <v>0.15970000000000001</v>
      </c>
      <c r="I132" s="9">
        <v>0.17257</v>
      </c>
      <c r="J132" s="9">
        <v>0</v>
      </c>
      <c r="K132" s="10">
        <v>91</v>
      </c>
      <c r="L132" s="10" t="s">
        <v>40</v>
      </c>
      <c r="M132" s="10" t="s">
        <v>40</v>
      </c>
      <c r="N132" s="10" t="s">
        <v>40</v>
      </c>
      <c r="O132" s="10" t="s">
        <v>40</v>
      </c>
      <c r="P132" s="15"/>
      <c r="Q132" s="10"/>
      <c r="R132" s="10"/>
    </row>
    <row r="133" spans="1:18" x14ac:dyDescent="0.2">
      <c r="A133" s="13" t="s">
        <v>32</v>
      </c>
      <c r="B133" s="5" t="s">
        <v>18</v>
      </c>
      <c r="C133" s="9">
        <v>2012</v>
      </c>
      <c r="D133" s="9">
        <v>3</v>
      </c>
      <c r="E133" s="9">
        <v>2778</v>
      </c>
      <c r="F133" s="9">
        <v>169452</v>
      </c>
      <c r="G133" s="18">
        <v>0.1782</v>
      </c>
      <c r="H133" s="9">
        <v>0.17169000000000001</v>
      </c>
      <c r="I133" s="9">
        <v>0.18495</v>
      </c>
      <c r="J133" s="9">
        <v>0</v>
      </c>
      <c r="K133" s="10">
        <v>92</v>
      </c>
      <c r="L133" s="10" t="s">
        <v>40</v>
      </c>
      <c r="M133" s="10" t="s">
        <v>40</v>
      </c>
      <c r="N133" s="10" t="s">
        <v>40</v>
      </c>
      <c r="O133" s="10" t="s">
        <v>40</v>
      </c>
      <c r="P133" s="15"/>
      <c r="Q133" s="10"/>
      <c r="R133" s="10"/>
    </row>
    <row r="134" spans="1:18" x14ac:dyDescent="0.2">
      <c r="A134" s="13" t="s">
        <v>32</v>
      </c>
      <c r="B134" s="5" t="s">
        <v>18</v>
      </c>
      <c r="C134" s="9">
        <v>2012</v>
      </c>
      <c r="D134" s="9">
        <v>4</v>
      </c>
      <c r="E134" s="9">
        <v>2902</v>
      </c>
      <c r="F134" s="9">
        <v>172534</v>
      </c>
      <c r="G134" s="18">
        <v>0.18282000000000001</v>
      </c>
      <c r="H134" s="9">
        <v>0.17629</v>
      </c>
      <c r="I134" s="9">
        <v>0.18959999999999999</v>
      </c>
      <c r="J134" s="9">
        <v>0</v>
      </c>
      <c r="K134" s="10">
        <v>92</v>
      </c>
      <c r="L134" s="10" t="s">
        <v>40</v>
      </c>
      <c r="M134" s="10" t="s">
        <v>40</v>
      </c>
      <c r="N134" s="10" t="s">
        <v>40</v>
      </c>
      <c r="O134" s="10" t="s">
        <v>40</v>
      </c>
      <c r="P134" s="15"/>
      <c r="Q134" s="10"/>
      <c r="R134" s="10"/>
    </row>
    <row r="135" spans="1:18" x14ac:dyDescent="0.2">
      <c r="A135" s="13" t="s">
        <v>32</v>
      </c>
      <c r="B135" s="5" t="s">
        <v>18</v>
      </c>
      <c r="C135" s="9">
        <v>2013</v>
      </c>
      <c r="D135" s="9">
        <v>1</v>
      </c>
      <c r="E135" s="9">
        <v>2736</v>
      </c>
      <c r="F135" s="9">
        <v>172683</v>
      </c>
      <c r="G135" s="18">
        <v>0.17605000000000001</v>
      </c>
      <c r="H135" s="9">
        <v>0.16957</v>
      </c>
      <c r="I135" s="9">
        <v>0.18276999999999999</v>
      </c>
      <c r="J135" s="9">
        <v>0</v>
      </c>
      <c r="K135" s="10">
        <v>90</v>
      </c>
      <c r="L135" s="10" t="s">
        <v>40</v>
      </c>
      <c r="M135" s="10" t="s">
        <v>40</v>
      </c>
      <c r="N135" s="10" t="s">
        <v>40</v>
      </c>
      <c r="O135" s="10" t="s">
        <v>40</v>
      </c>
      <c r="P135" s="15"/>
      <c r="Q135" s="10"/>
      <c r="R135" s="10"/>
    </row>
    <row r="136" spans="1:18" x14ac:dyDescent="0.2">
      <c r="A136" s="13" t="s">
        <v>32</v>
      </c>
      <c r="B136" s="5" t="s">
        <v>18</v>
      </c>
      <c r="C136" s="9">
        <v>2013</v>
      </c>
      <c r="D136" s="9">
        <v>2</v>
      </c>
      <c r="E136" s="9">
        <v>2852</v>
      </c>
      <c r="F136" s="9">
        <v>175240</v>
      </c>
      <c r="G136" s="18">
        <v>0.17884</v>
      </c>
      <c r="H136" s="9">
        <v>0.1724</v>
      </c>
      <c r="I136" s="9">
        <v>0.18553</v>
      </c>
      <c r="J136" s="9">
        <v>0</v>
      </c>
      <c r="K136" s="10">
        <v>91</v>
      </c>
      <c r="L136" s="10" t="s">
        <v>40</v>
      </c>
      <c r="M136" s="10" t="s">
        <v>40</v>
      </c>
      <c r="N136" s="10" t="s">
        <v>40</v>
      </c>
      <c r="O136" s="10" t="s">
        <v>40</v>
      </c>
      <c r="P136" s="15"/>
      <c r="Q136" s="10"/>
      <c r="R136" s="10"/>
    </row>
    <row r="137" spans="1:18" x14ac:dyDescent="0.2">
      <c r="A137" s="13" t="s">
        <v>32</v>
      </c>
      <c r="B137" s="5" t="s">
        <v>18</v>
      </c>
      <c r="C137" s="9">
        <v>2013</v>
      </c>
      <c r="D137" s="9">
        <v>3</v>
      </c>
      <c r="E137" s="9">
        <v>2955</v>
      </c>
      <c r="F137" s="9">
        <v>175164</v>
      </c>
      <c r="G137" s="18">
        <v>0.18337000000000001</v>
      </c>
      <c r="H137" s="9">
        <v>0.17687</v>
      </c>
      <c r="I137" s="9">
        <v>0.19009999999999999</v>
      </c>
      <c r="J137" s="9">
        <v>0</v>
      </c>
      <c r="K137" s="10">
        <v>92</v>
      </c>
      <c r="L137" s="10" t="s">
        <v>40</v>
      </c>
      <c r="M137" s="10" t="s">
        <v>40</v>
      </c>
      <c r="N137" s="10" t="s">
        <v>40</v>
      </c>
      <c r="O137" s="10" t="s">
        <v>40</v>
      </c>
      <c r="P137" s="15"/>
      <c r="Q137" s="10"/>
      <c r="R137" s="10"/>
    </row>
    <row r="138" spans="1:18" x14ac:dyDescent="0.2">
      <c r="A138" s="13" t="s">
        <v>32</v>
      </c>
      <c r="B138" s="5" t="s">
        <v>18</v>
      </c>
      <c r="C138" s="9">
        <v>2013</v>
      </c>
      <c r="D138" s="9">
        <v>4</v>
      </c>
      <c r="E138" s="9">
        <v>2975</v>
      </c>
      <c r="F138" s="9">
        <v>178124</v>
      </c>
      <c r="G138" s="18">
        <v>0.18154000000000001</v>
      </c>
      <c r="H138" s="9">
        <v>0.17513000000000001</v>
      </c>
      <c r="I138" s="9">
        <v>0.18817999999999999</v>
      </c>
      <c r="J138" s="9">
        <v>0</v>
      </c>
      <c r="K138" s="10">
        <v>92</v>
      </c>
      <c r="L138" s="10" t="s">
        <v>40</v>
      </c>
      <c r="M138" s="10" t="s">
        <v>40</v>
      </c>
      <c r="N138" s="10" t="s">
        <v>40</v>
      </c>
      <c r="O138" s="10" t="s">
        <v>40</v>
      </c>
      <c r="P138" s="15"/>
      <c r="Q138" s="10"/>
      <c r="R138" s="10"/>
    </row>
    <row r="139" spans="1:18" x14ac:dyDescent="0.2">
      <c r="A139" s="13" t="s">
        <v>32</v>
      </c>
      <c r="B139" s="5" t="s">
        <v>18</v>
      </c>
      <c r="C139" s="9">
        <v>2014</v>
      </c>
      <c r="D139" s="9">
        <v>1</v>
      </c>
      <c r="E139" s="9">
        <v>2760</v>
      </c>
      <c r="F139" s="9">
        <v>178236</v>
      </c>
      <c r="G139" s="18">
        <v>0.17205999999999999</v>
      </c>
      <c r="H139" s="9">
        <v>0.16575999999999999</v>
      </c>
      <c r="I139" s="9">
        <v>0.17860000000000001</v>
      </c>
      <c r="J139" s="9">
        <v>0</v>
      </c>
      <c r="K139" s="10">
        <v>90</v>
      </c>
      <c r="L139" s="10" t="s">
        <v>40</v>
      </c>
      <c r="M139" s="10" t="s">
        <v>40</v>
      </c>
      <c r="N139" s="10" t="s">
        <v>40</v>
      </c>
      <c r="O139" s="10" t="s">
        <v>40</v>
      </c>
      <c r="P139" s="15"/>
      <c r="Q139" s="10"/>
      <c r="R139" s="10"/>
    </row>
    <row r="140" spans="1:18" x14ac:dyDescent="0.2">
      <c r="A140" s="13" t="s">
        <v>32</v>
      </c>
      <c r="B140" s="5" t="s">
        <v>18</v>
      </c>
      <c r="C140" s="9">
        <v>2014</v>
      </c>
      <c r="D140" s="9">
        <v>2</v>
      </c>
      <c r="E140" s="9">
        <v>3027</v>
      </c>
      <c r="F140" s="9">
        <v>180748</v>
      </c>
      <c r="G140" s="18">
        <v>0.18403</v>
      </c>
      <c r="H140" s="9">
        <v>0.17759</v>
      </c>
      <c r="I140" s="9">
        <v>0.19070999999999999</v>
      </c>
      <c r="J140" s="9">
        <v>0</v>
      </c>
      <c r="K140" s="10">
        <v>91</v>
      </c>
      <c r="L140" s="10" t="s">
        <v>40</v>
      </c>
      <c r="M140" s="10" t="s">
        <v>40</v>
      </c>
      <c r="N140" s="10" t="s">
        <v>40</v>
      </c>
      <c r="O140" s="10" t="s">
        <v>40</v>
      </c>
      <c r="P140" s="15"/>
      <c r="Q140" s="10"/>
      <c r="R140" s="10"/>
    </row>
    <row r="141" spans="1:18" x14ac:dyDescent="0.2">
      <c r="A141" s="13" t="s">
        <v>32</v>
      </c>
      <c r="B141" s="5" t="s">
        <v>18</v>
      </c>
      <c r="C141" s="9">
        <v>2014</v>
      </c>
      <c r="D141" s="9">
        <v>3</v>
      </c>
      <c r="E141" s="9">
        <v>3306</v>
      </c>
      <c r="F141" s="9">
        <v>180186</v>
      </c>
      <c r="G141" s="18">
        <v>0.19943</v>
      </c>
      <c r="H141" s="9">
        <v>0.19275</v>
      </c>
      <c r="I141" s="9">
        <v>0.20635000000000001</v>
      </c>
      <c r="J141" s="9">
        <v>0</v>
      </c>
      <c r="K141" s="10">
        <v>92</v>
      </c>
      <c r="L141" s="10" t="s">
        <v>40</v>
      </c>
      <c r="M141" s="10" t="s">
        <v>40</v>
      </c>
      <c r="N141" s="10" t="s">
        <v>40</v>
      </c>
      <c r="O141" s="10" t="s">
        <v>40</v>
      </c>
      <c r="P141" s="15"/>
      <c r="Q141" s="10"/>
      <c r="R141" s="10"/>
    </row>
    <row r="142" spans="1:18" x14ac:dyDescent="0.2">
      <c r="A142" s="13" t="s">
        <v>32</v>
      </c>
      <c r="B142" s="5" t="s">
        <v>18</v>
      </c>
      <c r="C142" s="9">
        <v>2014</v>
      </c>
      <c r="D142" s="9">
        <v>4</v>
      </c>
      <c r="E142" s="9">
        <v>3178</v>
      </c>
      <c r="F142" s="9">
        <v>183127</v>
      </c>
      <c r="G142" s="18">
        <v>0.18862999999999999</v>
      </c>
      <c r="H142" s="9">
        <v>0.18218999999999999</v>
      </c>
      <c r="I142" s="9">
        <v>0.1953</v>
      </c>
      <c r="J142" s="9">
        <v>0</v>
      </c>
      <c r="K142" s="10">
        <v>92</v>
      </c>
      <c r="L142" s="10" t="s">
        <v>40</v>
      </c>
      <c r="M142" s="10" t="s">
        <v>40</v>
      </c>
      <c r="N142" s="10" t="s">
        <v>40</v>
      </c>
      <c r="O142" s="10" t="s">
        <v>40</v>
      </c>
      <c r="P142" s="15"/>
      <c r="Q142" s="10"/>
      <c r="R142" s="10"/>
    </row>
    <row r="143" spans="1:18" x14ac:dyDescent="0.2">
      <c r="A143" s="13" t="s">
        <v>32</v>
      </c>
      <c r="B143" s="5" t="s">
        <v>18</v>
      </c>
      <c r="C143" s="9">
        <v>2015</v>
      </c>
      <c r="D143" s="9">
        <v>1</v>
      </c>
      <c r="E143" s="9">
        <v>3100</v>
      </c>
      <c r="F143" s="9">
        <v>182548</v>
      </c>
      <c r="G143" s="18">
        <v>0.18869</v>
      </c>
      <c r="H143" s="9">
        <v>0.18215999999999999</v>
      </c>
      <c r="I143" s="9">
        <v>0.19545000000000001</v>
      </c>
      <c r="J143" s="9">
        <v>0</v>
      </c>
      <c r="K143" s="10">
        <v>90</v>
      </c>
      <c r="L143" s="10" t="s">
        <v>40</v>
      </c>
      <c r="M143" s="10" t="s">
        <v>40</v>
      </c>
      <c r="N143" s="10" t="s">
        <v>40</v>
      </c>
      <c r="O143" s="10" t="s">
        <v>40</v>
      </c>
      <c r="P143" s="15"/>
      <c r="Q143" s="10"/>
      <c r="R143" s="10"/>
    </row>
    <row r="144" spans="1:18" x14ac:dyDescent="0.2">
      <c r="A144" s="13" t="s">
        <v>32</v>
      </c>
      <c r="B144" s="5" t="s">
        <v>18</v>
      </c>
      <c r="C144" s="9">
        <v>2015</v>
      </c>
      <c r="D144" s="9">
        <v>2</v>
      </c>
      <c r="E144" s="9">
        <v>2867</v>
      </c>
      <c r="F144" s="9">
        <v>185241</v>
      </c>
      <c r="G144" s="18">
        <v>0.17008000000000001</v>
      </c>
      <c r="H144" s="9">
        <v>0.16397</v>
      </c>
      <c r="I144" s="9">
        <v>0.17641999999999999</v>
      </c>
      <c r="J144" s="9">
        <v>0</v>
      </c>
      <c r="K144" s="10">
        <v>91</v>
      </c>
      <c r="L144" s="10" t="s">
        <v>40</v>
      </c>
      <c r="M144" s="10" t="s">
        <v>40</v>
      </c>
      <c r="N144" s="10" t="s">
        <v>40</v>
      </c>
      <c r="O144" s="10" t="s">
        <v>40</v>
      </c>
      <c r="P144" s="15"/>
      <c r="Q144" s="10"/>
      <c r="R144" s="10"/>
    </row>
    <row r="145" spans="1:18" x14ac:dyDescent="0.2">
      <c r="A145" s="13" t="s">
        <v>32</v>
      </c>
      <c r="B145" s="5" t="s">
        <v>18</v>
      </c>
      <c r="C145" s="9">
        <v>2015</v>
      </c>
      <c r="D145" s="9">
        <v>3</v>
      </c>
      <c r="E145" s="9">
        <v>3116</v>
      </c>
      <c r="F145" s="9">
        <v>184859</v>
      </c>
      <c r="G145" s="18">
        <v>0.18321999999999999</v>
      </c>
      <c r="H145" s="9">
        <v>0.1769</v>
      </c>
      <c r="I145" s="9">
        <v>0.18976999999999999</v>
      </c>
      <c r="J145" s="9">
        <v>0</v>
      </c>
      <c r="K145" s="10">
        <v>92</v>
      </c>
      <c r="L145" s="10" t="s">
        <v>40</v>
      </c>
      <c r="M145" s="10" t="s">
        <v>40</v>
      </c>
      <c r="N145" s="10" t="s">
        <v>40</v>
      </c>
      <c r="O145" s="10" t="s">
        <v>40</v>
      </c>
      <c r="P145" s="15"/>
      <c r="Q145" s="10"/>
      <c r="R145" s="10"/>
    </row>
    <row r="146" spans="1:18" x14ac:dyDescent="0.2">
      <c r="A146" s="13" t="s">
        <v>32</v>
      </c>
      <c r="B146" s="5" t="s">
        <v>18</v>
      </c>
      <c r="C146" s="9">
        <v>2015</v>
      </c>
      <c r="D146" s="9">
        <v>4</v>
      </c>
      <c r="E146" s="9">
        <v>3076</v>
      </c>
      <c r="F146" s="9">
        <v>187981</v>
      </c>
      <c r="G146" s="18">
        <v>0.17785999999999999</v>
      </c>
      <c r="H146" s="9">
        <v>0.17169000000000001</v>
      </c>
      <c r="I146" s="9">
        <v>0.18426000000000001</v>
      </c>
      <c r="J146" s="9">
        <v>0</v>
      </c>
      <c r="K146" s="10">
        <v>92</v>
      </c>
      <c r="L146" s="10" t="s">
        <v>40</v>
      </c>
      <c r="M146" s="10" t="s">
        <v>40</v>
      </c>
      <c r="N146" s="10" t="s">
        <v>40</v>
      </c>
      <c r="O146" s="10" t="s">
        <v>40</v>
      </c>
      <c r="P146" s="15"/>
      <c r="Q146" s="10"/>
      <c r="R146" s="10"/>
    </row>
    <row r="147" spans="1:18" x14ac:dyDescent="0.2">
      <c r="A147" s="13" t="s">
        <v>32</v>
      </c>
      <c r="B147" s="5" t="s">
        <v>18</v>
      </c>
      <c r="C147" s="9">
        <v>2016</v>
      </c>
      <c r="D147" s="9">
        <v>1</v>
      </c>
      <c r="E147" s="9">
        <v>2905</v>
      </c>
      <c r="F147" s="9">
        <v>187979</v>
      </c>
      <c r="G147" s="18">
        <v>0.16982</v>
      </c>
      <c r="H147" s="9">
        <v>0.16375999999999999</v>
      </c>
      <c r="I147" s="9">
        <v>0.17610999999999999</v>
      </c>
      <c r="J147" s="9">
        <v>0</v>
      </c>
      <c r="K147" s="10">
        <v>91</v>
      </c>
      <c r="L147" s="10">
        <v>0.9052</v>
      </c>
      <c r="M147" s="10">
        <v>0.85919999999999996</v>
      </c>
      <c r="N147" s="10">
        <v>0.9536</v>
      </c>
      <c r="O147" s="10">
        <v>1.8100000000000001E-4</v>
      </c>
      <c r="P147" s="15" t="s">
        <v>41</v>
      </c>
      <c r="Q147" s="10"/>
      <c r="R147" s="10"/>
    </row>
    <row r="148" spans="1:18" x14ac:dyDescent="0.2">
      <c r="A148" s="13" t="s">
        <v>32</v>
      </c>
      <c r="B148" s="5" t="s">
        <v>18</v>
      </c>
      <c r="C148" s="9">
        <v>2016</v>
      </c>
      <c r="D148" s="9">
        <v>2</v>
      </c>
      <c r="E148" s="9">
        <v>3340</v>
      </c>
      <c r="F148" s="9">
        <v>190680</v>
      </c>
      <c r="G148" s="18">
        <v>0.19248999999999999</v>
      </c>
      <c r="H148" s="9">
        <v>0.18607000000000001</v>
      </c>
      <c r="I148" s="9">
        <v>0.19913</v>
      </c>
      <c r="J148" s="9">
        <v>0</v>
      </c>
      <c r="K148" s="10">
        <v>91</v>
      </c>
      <c r="L148" s="10">
        <v>1.0319</v>
      </c>
      <c r="M148" s="10">
        <v>0.98129999999999995</v>
      </c>
      <c r="N148" s="10">
        <v>1.0851</v>
      </c>
      <c r="O148" s="10">
        <v>0.22046199999999999</v>
      </c>
      <c r="P148" s="15"/>
      <c r="Q148" s="10"/>
      <c r="R148" s="10"/>
    </row>
    <row r="149" spans="1:18" x14ac:dyDescent="0.2">
      <c r="A149" s="13" t="s">
        <v>32</v>
      </c>
      <c r="B149" s="5" t="s">
        <v>18</v>
      </c>
      <c r="C149" s="9">
        <v>2016</v>
      </c>
      <c r="D149" s="9">
        <v>3</v>
      </c>
      <c r="E149" s="9">
        <v>3472</v>
      </c>
      <c r="F149" s="9">
        <v>190486</v>
      </c>
      <c r="G149" s="18">
        <v>0.19811999999999999</v>
      </c>
      <c r="H149" s="9">
        <v>0.19164</v>
      </c>
      <c r="I149" s="9">
        <v>0.20482</v>
      </c>
      <c r="J149" s="9">
        <v>0</v>
      </c>
      <c r="K149" s="10">
        <v>92</v>
      </c>
      <c r="L149" s="10">
        <v>1.0218</v>
      </c>
      <c r="M149" s="10">
        <v>0.9728</v>
      </c>
      <c r="N149" s="10">
        <v>1.0732999999999999</v>
      </c>
      <c r="O149" s="10">
        <v>0.38955400000000001</v>
      </c>
      <c r="P149" s="15"/>
      <c r="Q149" s="10"/>
      <c r="R149" s="10"/>
    </row>
    <row r="150" spans="1:18" x14ac:dyDescent="0.2">
      <c r="A150" s="13" t="s">
        <v>32</v>
      </c>
      <c r="B150" s="5" t="s">
        <v>18</v>
      </c>
      <c r="C150" s="9">
        <v>2016</v>
      </c>
      <c r="D150" s="9">
        <v>4</v>
      </c>
      <c r="E150" s="9">
        <v>3366</v>
      </c>
      <c r="F150" s="9">
        <v>193597</v>
      </c>
      <c r="G150" s="18">
        <v>0.18898999999999999</v>
      </c>
      <c r="H150" s="9">
        <v>0.18271000000000001</v>
      </c>
      <c r="I150" s="9">
        <v>0.19547999999999999</v>
      </c>
      <c r="J150" s="9">
        <v>0</v>
      </c>
      <c r="K150" s="10">
        <v>92</v>
      </c>
      <c r="L150" s="10">
        <v>1.0002</v>
      </c>
      <c r="M150" s="10">
        <v>0.95179999999999998</v>
      </c>
      <c r="N150" s="10">
        <v>1.0510999999999999</v>
      </c>
      <c r="O150" s="10">
        <v>0.99260899999999996</v>
      </c>
      <c r="P150" s="15"/>
      <c r="Q150" s="10"/>
      <c r="R150" s="10"/>
    </row>
    <row r="151" spans="1:18" x14ac:dyDescent="0.2">
      <c r="A151" s="3"/>
      <c r="B151" s="14"/>
      <c r="C151" s="10"/>
      <c r="D151" s="10"/>
      <c r="E151" s="10"/>
      <c r="F151" s="10"/>
      <c r="G151" s="15"/>
      <c r="H151" s="10"/>
      <c r="I151" s="10"/>
      <c r="J151" s="10"/>
      <c r="K151" s="10"/>
      <c r="L151" s="10"/>
      <c r="M151" s="10"/>
      <c r="N151" s="10"/>
      <c r="O151" s="10"/>
      <c r="P151" s="15"/>
      <c r="Q151" s="10"/>
      <c r="R151" s="10"/>
    </row>
    <row r="152" spans="1:18" ht="12.75" x14ac:dyDescent="0.2">
      <c r="A152" s="8" t="s">
        <v>42</v>
      </c>
      <c r="B152" s="14"/>
      <c r="C152" s="10"/>
      <c r="D152" s="10"/>
      <c r="E152" s="10"/>
      <c r="F152" s="10"/>
      <c r="G152" s="15"/>
      <c r="H152" s="10"/>
      <c r="I152" s="10"/>
      <c r="J152" s="10"/>
      <c r="K152" s="10"/>
      <c r="L152" s="10"/>
      <c r="M152" s="10"/>
      <c r="N152" s="10"/>
      <c r="O152" s="10"/>
      <c r="P152" s="15"/>
      <c r="Q152" s="10"/>
      <c r="R152" s="10"/>
    </row>
  </sheetData>
  <hyperlinks>
    <hyperlink ref="B2" r:id="rId1" xr:uid="{00000000-0004-0000-03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007D4BE-35BF-48B2-915F-358FB69CDE27}"/>
</file>

<file path=customXml/itemProps2.xml><?xml version="1.0" encoding="utf-8"?>
<ds:datastoreItem xmlns:ds="http://schemas.openxmlformats.org/officeDocument/2006/customXml" ds:itemID="{990BCA5C-429E-40D9-BF1E-031E20BBD8EB}"/>
</file>

<file path=customXml/itemProps3.xml><?xml version="1.0" encoding="utf-8"?>
<ds:datastoreItem xmlns:ds="http://schemas.openxmlformats.org/officeDocument/2006/customXml" ds:itemID="{401B1455-3A5D-42F9-A67B-5E9C421A98A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Dale Stevenson</cp:lastModifiedBy>
  <dcterms:created xsi:type="dcterms:W3CDTF">2017-06-12T16:47:59Z</dcterms:created>
  <dcterms:modified xsi:type="dcterms:W3CDTF">2021-04-29T17:32:06Z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