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F\"/>
    </mc:Choice>
  </mc:AlternateContent>
  <xr:revisionPtr revIDLastSave="0" documentId="8_{7261CE67-57D4-49F6-A517-36B08B8ADA09}" xr6:coauthVersionLast="46" xr6:coauthVersionMax="46" xr10:uidLastSave="{00000000-0000-0000-0000-000000000000}"/>
  <bookViews>
    <workbookView xWindow="-2490" yWindow="-15870" windowWidth="25440" windowHeight="15390" activeTab="1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0" l="1"/>
  <c r="F20" i="10"/>
  <c r="H20" i="10"/>
  <c r="J20" i="10"/>
  <c r="L20" i="10"/>
  <c r="B13" i="10"/>
  <c r="D13" i="10"/>
  <c r="F13" i="10"/>
  <c r="H13" i="10"/>
  <c r="J13" i="10"/>
  <c r="L13" i="10"/>
  <c r="B15" i="10"/>
  <c r="D15" i="10"/>
  <c r="F15" i="10"/>
  <c r="H15" i="10"/>
  <c r="J15" i="10"/>
  <c r="L15" i="10"/>
  <c r="B8" i="10"/>
  <c r="D8" i="10"/>
  <c r="F8" i="10"/>
  <c r="H8" i="10"/>
  <c r="J8" i="10"/>
  <c r="L8" i="10"/>
  <c r="B10" i="10"/>
  <c r="D10" i="10"/>
  <c r="F10" i="10"/>
  <c r="H10" i="10"/>
  <c r="J10" i="10"/>
  <c r="L10" i="10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N14" i="7"/>
  <c r="L19" i="10" s="1"/>
  <c r="N13" i="7"/>
  <c r="L18" i="10" s="1"/>
  <c r="N12" i="7"/>
  <c r="L16" i="10" s="1"/>
  <c r="N11" i="7"/>
  <c r="N10" i="7"/>
  <c r="L14" i="10" s="1"/>
  <c r="N9" i="7"/>
  <c r="N8" i="7"/>
  <c r="L11" i="10" s="1"/>
  <c r="N7" i="7"/>
  <c r="N6" i="7"/>
  <c r="L9" i="10" s="1"/>
  <c r="N5" i="7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L14" i="7"/>
  <c r="J19" i="10" s="1"/>
  <c r="L13" i="7"/>
  <c r="J18" i="10" s="1"/>
  <c r="L12" i="7"/>
  <c r="J16" i="10" s="1"/>
  <c r="L11" i="7"/>
  <c r="L10" i="7"/>
  <c r="J14" i="10" s="1"/>
  <c r="L9" i="7"/>
  <c r="L8" i="7"/>
  <c r="J11" i="10" s="1"/>
  <c r="L7" i="7"/>
  <c r="L6" i="7"/>
  <c r="J9" i="10" s="1"/>
  <c r="L5" i="7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J14" i="7"/>
  <c r="H19" i="10" s="1"/>
  <c r="J13" i="7"/>
  <c r="H18" i="10" s="1"/>
  <c r="J12" i="7"/>
  <c r="H16" i="10" s="1"/>
  <c r="J11" i="7"/>
  <c r="J10" i="7"/>
  <c r="H14" i="10" s="1"/>
  <c r="J9" i="7"/>
  <c r="J8" i="7"/>
  <c r="H11" i="10" s="1"/>
  <c r="J7" i="7"/>
  <c r="J6" i="7"/>
  <c r="H9" i="10" s="1"/>
  <c r="J5" i="7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H14" i="7"/>
  <c r="F19" i="10" s="1"/>
  <c r="H13" i="7"/>
  <c r="F18" i="10" s="1"/>
  <c r="H12" i="7"/>
  <c r="F16" i="10" s="1"/>
  <c r="H11" i="7"/>
  <c r="H10" i="7"/>
  <c r="F14" i="10" s="1"/>
  <c r="H9" i="7"/>
  <c r="H8" i="7"/>
  <c r="F11" i="10" s="1"/>
  <c r="H7" i="7"/>
  <c r="H6" i="7"/>
  <c r="F9" i="10" s="1"/>
  <c r="H5" i="7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F14" i="7"/>
  <c r="D19" i="10" s="1"/>
  <c r="F13" i="7"/>
  <c r="D18" i="10" s="1"/>
  <c r="F12" i="7"/>
  <c r="D16" i="10" s="1"/>
  <c r="F11" i="7"/>
  <c r="F10" i="7"/>
  <c r="D14" i="10" s="1"/>
  <c r="F9" i="7"/>
  <c r="F8" i="7"/>
  <c r="D11" i="10" s="1"/>
  <c r="F7" i="7"/>
  <c r="F6" i="7"/>
  <c r="D9" i="10" s="1"/>
  <c r="F5" i="7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D10" i="7"/>
  <c r="B14" i="10" s="1"/>
  <c r="D9" i="7"/>
  <c r="D8" i="7"/>
  <c r="B11" i="10" s="1"/>
  <c r="D7" i="7"/>
  <c r="D6" i="7"/>
  <c r="B9" i="10" s="1"/>
  <c r="D5" i="7"/>
  <c r="O29" i="7" l="1"/>
  <c r="O30" i="7"/>
  <c r="O34" i="7" s="1"/>
  <c r="O31" i="7"/>
  <c r="O32" i="7"/>
  <c r="O36" i="7" s="1"/>
  <c r="M29" i="7"/>
  <c r="M30" i="7"/>
  <c r="M31" i="7"/>
  <c r="M32" i="7"/>
  <c r="M36" i="7" s="1"/>
  <c r="K29" i="7"/>
  <c r="K30" i="7"/>
  <c r="K34" i="7" s="1"/>
  <c r="K31" i="7"/>
  <c r="K32" i="7"/>
  <c r="K36" i="7" s="1"/>
  <c r="I29" i="7"/>
  <c r="I30" i="7"/>
  <c r="I34" i="7" s="1"/>
  <c r="I31" i="7"/>
  <c r="I32" i="7"/>
  <c r="I36" i="7" s="1"/>
  <c r="G29" i="7"/>
  <c r="G30" i="7"/>
  <c r="G34" i="7" s="1"/>
  <c r="G31" i="7"/>
  <c r="G32" i="7"/>
  <c r="G36" i="7" s="1"/>
  <c r="E29" i="7"/>
  <c r="E30" i="7"/>
  <c r="E34" i="7" s="1"/>
  <c r="E31" i="7"/>
  <c r="E32" i="7"/>
  <c r="E36" i="7" s="1"/>
  <c r="O35" i="7"/>
  <c r="M35" i="7"/>
  <c r="K35" i="7"/>
  <c r="I35" i="7"/>
  <c r="G35" i="7"/>
  <c r="E35" i="7"/>
  <c r="M37" i="7" l="1"/>
  <c r="M38" i="7" s="1"/>
  <c r="M39" i="7" s="1"/>
  <c r="I37" i="7"/>
  <c r="I38" i="7" s="1"/>
  <c r="I39" i="7" s="1"/>
  <c r="M34" i="7"/>
  <c r="G37" i="7"/>
  <c r="G38" i="7" s="1"/>
  <c r="G39" i="7" s="1"/>
  <c r="E33" i="7"/>
  <c r="E37" i="7" s="1"/>
  <c r="E38" i="7" s="1"/>
  <c r="E39" i="7" s="1"/>
  <c r="I33" i="7"/>
  <c r="M33" i="7"/>
  <c r="G33" i="7"/>
  <c r="K33" i="7"/>
  <c r="K37" i="7" s="1"/>
  <c r="K38" i="7" s="1"/>
  <c r="K39" i="7" s="1"/>
  <c r="O33" i="7"/>
  <c r="O37" i="7" s="1"/>
  <c r="O38" i="7" s="1"/>
  <c r="O39" i="7" s="1"/>
  <c r="G6" i="7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<sst xmlns="http://schemas.openxmlformats.org/spreadsheetml/2006/main" count="912" uniqueCount="60">
  <si>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</si>
  <si>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</si>
  <si>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</si>
  <si>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</si>
  <si>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</si>
  <si>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</si>
  <si>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</si>
  <si>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</si>
  <si>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</si>
  <si>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</si>
  <si>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</si>
  <si>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</si>
  <si>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</si>
  <si>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</si>
  <si>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</si>
  <si>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</si>
  <si>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</si>
  <si>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</si>
  <si>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</si>
  <si>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</si>
  <si>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</si>
  <si>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</si>
  <si>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</si>
  <si>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</si>
  <si>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</si>
  <si>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</si>
  <si>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</si>
  <si>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</si>
  <si>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</si>
  <si>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</si>
  <si>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</si>
  <si>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\\mchpe.cpe.umanitoba.ca\MCHP\Public\Shared Resources\Project\asp\Analyses\Prescriptions\Class\Pres_rate_class_q_age_J01F.html</t>
  </si>
  <si>
    <t>Crude J01F.macrolides prescriptions per 1000 people per day by age groups</t>
  </si>
  <si>
    <t>J01F.macrolides</t>
  </si>
  <si>
    <t>RateY_Rate2011</t>
  </si>
  <si>
    <t>L_RYR2011</t>
  </si>
  <si>
    <t>U_RYR2011</t>
  </si>
  <si>
    <t>prob_2011</t>
  </si>
  <si>
    <t>sign_2011</t>
  </si>
  <si>
    <t>sup2011</t>
  </si>
  <si>
    <t>.</t>
  </si>
  <si>
    <t>t</t>
  </si>
  <si>
    <t>Program: S:\asp\prog\RoxanaD\Prescriptions\Pres_rate_class_q.sas Date: 20FEB2020 11:39:24 User: roxanad Host: SAL-DA-1</t>
  </si>
  <si>
    <t>Under 1</t>
  </si>
  <si>
    <t>65 and Older</t>
  </si>
  <si>
    <t>2011 vs 2016</t>
  </si>
  <si>
    <t>Notation</t>
  </si>
  <si>
    <t>Notation label</t>
  </si>
  <si>
    <t>Notation final label</t>
  </si>
  <si>
    <t>Final label</t>
  </si>
  <si>
    <t>Count</t>
  </si>
  <si>
    <t>Rate</t>
  </si>
  <si>
    <t>Counts per day and crude rates per 1,000 people per day</t>
  </si>
  <si>
    <t>Year and Quarter</t>
  </si>
  <si>
    <t>Figure X.X: Quarterly Dispensation Rates for Macrolides, Lincosamides and Streptogramins (J01F)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</si>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</sst>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3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top" wrapText="1"/>
    </xf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fig_data!$E$39</c:f>
              <c:strCache>
                <c:ptCount val="1"/>
                <c:pt idx="0">
                  <c:v>Under 1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fig_data!$E$5:$E$28</c:f>
              <c:numCache>
                <c:formatCode>General</c:formatCode>
                <c:ptCount val="24"/>
                <c:pt idx="0">
                  <c:v>0.53347999999999995</c:v>
                </c:pt>
                <c:pt idx="1">
                  <c:v>0.34482000000000002</c:v>
                </c:pt>
                <c:pt idx="2">
                  <c:v>0.22508</c:v>
                </c:pt>
                <c:pt idx="3">
                  <c:v>0.37091000000000002</c:v>
                </c:pt>
                <c:pt idx="4">
                  <c:v>0.39554</c:v>
                </c:pt>
                <c:pt idx="5">
                  <c:v>0.34375</c:v>
                </c:pt>
                <c:pt idx="6">
                  <c:v>0.23846999999999999</c:v>
                </c:pt>
                <c:pt idx="7">
                  <c:v>0.42151</c:v>
                </c:pt>
                <c:pt idx="8">
                  <c:v>0.39241999999999999</c:v>
                </c:pt>
                <c:pt idx="9">
                  <c:v>0.26467000000000002</c:v>
                </c:pt>
                <c:pt idx="10">
                  <c:v>0.20577999999999999</c:v>
                </c:pt>
                <c:pt idx="11">
                  <c:v>0.27317000000000002</c:v>
                </c:pt>
                <c:pt idx="12">
                  <c:v>0.32628000000000001</c:v>
                </c:pt>
                <c:pt idx="13">
                  <c:v>0.25059999999999999</c:v>
                </c:pt>
                <c:pt idx="14">
                  <c:v>0.18803</c:v>
                </c:pt>
                <c:pt idx="15">
                  <c:v>0.28732000000000002</c:v>
                </c:pt>
                <c:pt idx="16">
                  <c:v>0.34222000000000002</c:v>
                </c:pt>
                <c:pt idx="17">
                  <c:v>0.24127999999999999</c:v>
                </c:pt>
                <c:pt idx="18">
                  <c:v>0.19322</c:v>
                </c:pt>
                <c:pt idx="19">
                  <c:v>0.25008000000000002</c:v>
                </c:pt>
                <c:pt idx="20">
                  <c:v>0.32878000000000002</c:v>
                </c:pt>
                <c:pt idx="21">
                  <c:v>0.23025999999999999</c:v>
                </c:pt>
                <c:pt idx="22">
                  <c:v>0.17149</c:v>
                </c:pt>
                <c:pt idx="23">
                  <c:v>0.28856999999999999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fig_data!$G$39</c:f>
              <c:strCache>
                <c:ptCount val="1"/>
                <c:pt idx="0">
                  <c:v>1-4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fig_data!$G$5:$G$28</c:f>
              <c:numCache>
                <c:formatCode>General</c:formatCode>
                <c:ptCount val="24"/>
                <c:pt idx="0">
                  <c:v>0.63956999999999997</c:v>
                </c:pt>
                <c:pt idx="1">
                  <c:v>0.40337000000000001</c:v>
                </c:pt>
                <c:pt idx="2">
                  <c:v>0.31093999999999999</c:v>
                </c:pt>
                <c:pt idx="3">
                  <c:v>0.53383000000000003</c:v>
                </c:pt>
                <c:pt idx="4">
                  <c:v>0.48862</c:v>
                </c:pt>
                <c:pt idx="5">
                  <c:v>0.39021</c:v>
                </c:pt>
                <c:pt idx="6">
                  <c:v>0.28631000000000001</c:v>
                </c:pt>
                <c:pt idx="7">
                  <c:v>0.64456999999999998</c:v>
                </c:pt>
                <c:pt idx="8">
                  <c:v>0.49625000000000002</c:v>
                </c:pt>
                <c:pt idx="9">
                  <c:v>0.37503999999999998</c:v>
                </c:pt>
                <c:pt idx="10">
                  <c:v>0.24592</c:v>
                </c:pt>
                <c:pt idx="11">
                  <c:v>0.40250000000000002</c:v>
                </c:pt>
                <c:pt idx="12">
                  <c:v>0.48386000000000001</c:v>
                </c:pt>
                <c:pt idx="13">
                  <c:v>0.33008999999999999</c:v>
                </c:pt>
                <c:pt idx="14">
                  <c:v>0.26961000000000002</c:v>
                </c:pt>
                <c:pt idx="15">
                  <c:v>0.46559</c:v>
                </c:pt>
                <c:pt idx="16">
                  <c:v>0.48337999999999998</c:v>
                </c:pt>
                <c:pt idx="17">
                  <c:v>0.35271000000000002</c:v>
                </c:pt>
                <c:pt idx="18">
                  <c:v>0.24454999999999999</c:v>
                </c:pt>
                <c:pt idx="19">
                  <c:v>0.37279000000000001</c:v>
                </c:pt>
                <c:pt idx="20">
                  <c:v>0.51758999999999999</c:v>
                </c:pt>
                <c:pt idx="21">
                  <c:v>0.33187</c:v>
                </c:pt>
                <c:pt idx="22">
                  <c:v>0.21598999999999999</c:v>
                </c:pt>
                <c:pt idx="23">
                  <c:v>0.41936000000000001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fig_data!$I$39</c:f>
              <c:strCache>
                <c:ptCount val="1"/>
                <c:pt idx="0">
                  <c:v>5-9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fig_data!$I$5:$I$28</c:f>
              <c:numCache>
                <c:formatCode>General</c:formatCode>
                <c:ptCount val="24"/>
                <c:pt idx="0">
                  <c:v>0.34488000000000002</c:v>
                </c:pt>
                <c:pt idx="1">
                  <c:v>0.26423000000000002</c:v>
                </c:pt>
                <c:pt idx="2">
                  <c:v>0.21140999999999999</c:v>
                </c:pt>
                <c:pt idx="3">
                  <c:v>0.32734000000000002</c:v>
                </c:pt>
                <c:pt idx="4">
                  <c:v>0.31816</c:v>
                </c:pt>
                <c:pt idx="5">
                  <c:v>0.26901000000000003</c:v>
                </c:pt>
                <c:pt idx="6">
                  <c:v>0.21775</c:v>
                </c:pt>
                <c:pt idx="7">
                  <c:v>0.37975999999999999</c:v>
                </c:pt>
                <c:pt idx="8">
                  <c:v>0.29172999999999999</c:v>
                </c:pt>
                <c:pt idx="9">
                  <c:v>0.25119000000000002</c:v>
                </c:pt>
                <c:pt idx="10">
                  <c:v>0.18189</c:v>
                </c:pt>
                <c:pt idx="11">
                  <c:v>0.27195000000000003</c:v>
                </c:pt>
                <c:pt idx="12">
                  <c:v>0.29854999999999998</c:v>
                </c:pt>
                <c:pt idx="13">
                  <c:v>0.23103000000000001</c:v>
                </c:pt>
                <c:pt idx="14">
                  <c:v>0.24091000000000001</c:v>
                </c:pt>
                <c:pt idx="15">
                  <c:v>0.32221</c:v>
                </c:pt>
                <c:pt idx="16">
                  <c:v>0.31063000000000002</c:v>
                </c:pt>
                <c:pt idx="17">
                  <c:v>0.26369999999999999</c:v>
                </c:pt>
                <c:pt idx="18">
                  <c:v>0.19109999999999999</c:v>
                </c:pt>
                <c:pt idx="19">
                  <c:v>0.25923000000000002</c:v>
                </c:pt>
                <c:pt idx="20">
                  <c:v>0.35233999999999999</c:v>
                </c:pt>
                <c:pt idx="21">
                  <c:v>0.22125</c:v>
                </c:pt>
                <c:pt idx="22">
                  <c:v>0.17308999999999999</c:v>
                </c:pt>
                <c:pt idx="23">
                  <c:v>0.28156999999999999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(Q2)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fig_data!$K$5:$K$28</c:f>
              <c:numCache>
                <c:formatCode>General</c:formatCode>
                <c:ptCount val="24"/>
                <c:pt idx="0">
                  <c:v>0.27409</c:v>
                </c:pt>
                <c:pt idx="1">
                  <c:v>0.22731999999999999</c:v>
                </c:pt>
                <c:pt idx="2">
                  <c:v>0.17491999999999999</c:v>
                </c:pt>
                <c:pt idx="3">
                  <c:v>0.22098999999999999</c:v>
                </c:pt>
                <c:pt idx="4">
                  <c:v>0.23332</c:v>
                </c:pt>
                <c:pt idx="5">
                  <c:v>0.22742000000000001</c:v>
                </c:pt>
                <c:pt idx="6">
                  <c:v>0.18615999999999999</c:v>
                </c:pt>
                <c:pt idx="7">
                  <c:v>0.24929999999999999</c:v>
                </c:pt>
                <c:pt idx="8">
                  <c:v>0.23816999999999999</c:v>
                </c:pt>
                <c:pt idx="9">
                  <c:v>0.21167</c:v>
                </c:pt>
                <c:pt idx="10">
                  <c:v>0.15575</c:v>
                </c:pt>
                <c:pt idx="11">
                  <c:v>0.19835</c:v>
                </c:pt>
                <c:pt idx="12">
                  <c:v>0.23235</c:v>
                </c:pt>
                <c:pt idx="13">
                  <c:v>0.20843</c:v>
                </c:pt>
                <c:pt idx="14">
                  <c:v>0.21104999999999999</c:v>
                </c:pt>
                <c:pt idx="15">
                  <c:v>0.27065</c:v>
                </c:pt>
                <c:pt idx="16">
                  <c:v>0.28584999999999999</c:v>
                </c:pt>
                <c:pt idx="17">
                  <c:v>0.23049</c:v>
                </c:pt>
                <c:pt idx="18">
                  <c:v>0.17579</c:v>
                </c:pt>
                <c:pt idx="19">
                  <c:v>0.19403000000000001</c:v>
                </c:pt>
                <c:pt idx="20">
                  <c:v>0.28538000000000002</c:v>
                </c:pt>
                <c:pt idx="21">
                  <c:v>0.20735000000000001</c:v>
                </c:pt>
                <c:pt idx="22">
                  <c:v>0.16455</c:v>
                </c:pt>
                <c:pt idx="23">
                  <c:v>0.22020000000000001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fig_data!$M$5:$M$28</c:f>
              <c:numCache>
                <c:formatCode>General</c:formatCode>
                <c:ptCount val="24"/>
                <c:pt idx="0">
                  <c:v>0.48585</c:v>
                </c:pt>
                <c:pt idx="1">
                  <c:v>0.39687</c:v>
                </c:pt>
                <c:pt idx="2">
                  <c:v>0.32684999999999997</c:v>
                </c:pt>
                <c:pt idx="3">
                  <c:v>0.4461</c:v>
                </c:pt>
                <c:pt idx="4">
                  <c:v>0.47121000000000002</c:v>
                </c:pt>
                <c:pt idx="5">
                  <c:v>0.39744000000000002</c:v>
                </c:pt>
                <c:pt idx="6">
                  <c:v>0.33993000000000001</c:v>
                </c:pt>
                <c:pt idx="7">
                  <c:v>0.47975000000000001</c:v>
                </c:pt>
                <c:pt idx="8">
                  <c:v>0.49841000000000002</c:v>
                </c:pt>
                <c:pt idx="9">
                  <c:v>0.39551999999999998</c:v>
                </c:pt>
                <c:pt idx="10">
                  <c:v>0.30986999999999998</c:v>
                </c:pt>
                <c:pt idx="11">
                  <c:v>0.41404999999999997</c:v>
                </c:pt>
                <c:pt idx="12">
                  <c:v>0.44153999999999999</c:v>
                </c:pt>
                <c:pt idx="13">
                  <c:v>0.37695000000000001</c:v>
                </c:pt>
                <c:pt idx="14">
                  <c:v>0.36953000000000003</c:v>
                </c:pt>
                <c:pt idx="15">
                  <c:v>0.44607999999999998</c:v>
                </c:pt>
                <c:pt idx="16">
                  <c:v>0.49773000000000001</c:v>
                </c:pt>
                <c:pt idx="17">
                  <c:v>0.37985999999999998</c:v>
                </c:pt>
                <c:pt idx="18">
                  <c:v>0.31874000000000002</c:v>
                </c:pt>
                <c:pt idx="19">
                  <c:v>0.39090000000000003</c:v>
                </c:pt>
                <c:pt idx="20">
                  <c:v>0.48496</c:v>
                </c:pt>
                <c:pt idx="21">
                  <c:v>0.35377999999999998</c:v>
                </c:pt>
                <c:pt idx="22">
                  <c:v>0.32064999999999999</c:v>
                </c:pt>
                <c:pt idx="23">
                  <c:v>0.42281000000000002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(Q1,2)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fig_data!$O$5:$O$28</c:f>
              <c:numCache>
                <c:formatCode>General</c:formatCode>
                <c:ptCount val="24"/>
                <c:pt idx="0">
                  <c:v>0.53586999999999996</c:v>
                </c:pt>
                <c:pt idx="1">
                  <c:v>0.45334000000000002</c:v>
                </c:pt>
                <c:pt idx="2">
                  <c:v>0.35598999999999997</c:v>
                </c:pt>
                <c:pt idx="3">
                  <c:v>0.48687000000000002</c:v>
                </c:pt>
                <c:pt idx="4">
                  <c:v>0.50905</c:v>
                </c:pt>
                <c:pt idx="5">
                  <c:v>0.45234999999999997</c:v>
                </c:pt>
                <c:pt idx="6">
                  <c:v>0.37422</c:v>
                </c:pt>
                <c:pt idx="7">
                  <c:v>0.54601999999999995</c:v>
                </c:pt>
                <c:pt idx="8">
                  <c:v>0.54505999999999999</c:v>
                </c:pt>
                <c:pt idx="9">
                  <c:v>0.46893000000000001</c:v>
                </c:pt>
                <c:pt idx="10">
                  <c:v>0.36425000000000002</c:v>
                </c:pt>
                <c:pt idx="11">
                  <c:v>0.46633000000000002</c:v>
                </c:pt>
                <c:pt idx="12">
                  <c:v>0.45906999999999998</c:v>
                </c:pt>
                <c:pt idx="13">
                  <c:v>0.44856000000000001</c:v>
                </c:pt>
                <c:pt idx="14">
                  <c:v>0.38902999999999999</c:v>
                </c:pt>
                <c:pt idx="15">
                  <c:v>0.50724999999999998</c:v>
                </c:pt>
                <c:pt idx="16">
                  <c:v>0.58565999999999996</c:v>
                </c:pt>
                <c:pt idx="17">
                  <c:v>0.44451000000000002</c:v>
                </c:pt>
                <c:pt idx="18">
                  <c:v>0.35785</c:v>
                </c:pt>
                <c:pt idx="19">
                  <c:v>0.43175999999999998</c:v>
                </c:pt>
                <c:pt idx="20">
                  <c:v>0.49895</c:v>
                </c:pt>
                <c:pt idx="21">
                  <c:v>0.40958</c:v>
                </c:pt>
                <c:pt idx="22">
                  <c:v>0.35185</c:v>
                </c:pt>
                <c:pt idx="23">
                  <c:v>0.4728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1520151589980596E-2"/>
          <c:y val="0.12562962072489031"/>
          <c:w val="0.2296176672212858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zoomScale="17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6147" cy="4151779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0.10526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43702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Macrolides, Lincosamides and Streptogramins (J01F)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by Age Group</a:t>
          </a:r>
          <a:br>
            <a:rPr lang="en-US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endParaRPr lang="en-US" sz="10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../Analyses/Prescriptions/Class/Pres_rate_class_q_age_J01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8" sqref="B8"/>
    </sheetView>
  </sheetViews>
  <sheetFormatPr defaultRowHeight="12" x14ac:dyDescent="0.2"/>
  <cols>
    <col min="4" max="4" width="10.33203125" customWidth="1"/>
    <col min="12" max="12" width="11" customWidth="1"/>
  </cols>
  <sheetData>
    <row r="1" spans="1:13" x14ac:dyDescent="0.2">
      <c r="A1" s="45" t="s">
        <v>54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x14ac:dyDescent="0.2">
      <c r="A2" s="27" t="s">
        <v>52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</row>
    <row r="4" spans="1:13" x14ac:dyDescent="0.2">
      <c r="A4" s="53" t="s">
        <v>53</v>
      </c>
      <c r="B4" s="56" t="s">
        <v>55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7"/>
    </row>
    <row r="5" spans="1:13" x14ac:dyDescent="0.2">
      <c r="A5" s="54"/>
      <c r="B5" s="58" t="s">
        <v>43</v>
      </c>
      <c r="C5" s="58"/>
      <c r="D5" s="58" t="s">
        <v>56</v>
      </c>
      <c r="E5" s="58"/>
      <c r="F5" s="58" t="s">
        <v>57</v>
      </c>
      <c r="G5" s="58"/>
      <c r="H5" s="58" t="s">
        <v>58</v>
      </c>
      <c r="I5" s="58"/>
      <c r="J5" s="58" t="s">
        <v>59</v>
      </c>
      <c r="K5" s="58"/>
      <c r="L5" s="58" t="s">
        <v>18</v>
      </c>
      <c r="M5" s="59"/>
    </row>
    <row r="6" spans="1:13" x14ac:dyDescent="0.2">
      <c r="A6" s="55"/>
      <c r="B6" s="28" t="s">
        <v>50</v>
      </c>
      <c r="C6" s="28" t="s">
        <v>51</v>
      </c>
      <c r="D6" s="28" t="s">
        <v>50</v>
      </c>
      <c r="E6" s="28" t="s">
        <v>51</v>
      </c>
      <c r="F6" s="28" t="s">
        <v>50</v>
      </c>
      <c r="G6" s="28" t="s">
        <v>51</v>
      </c>
      <c r="H6" s="28" t="s">
        <v>50</v>
      </c>
      <c r="I6" s="28" t="s">
        <v>51</v>
      </c>
      <c r="J6" s="28" t="s">
        <v>50</v>
      </c>
      <c r="K6" s="28" t="s">
        <v>51</v>
      </c>
      <c r="L6" s="28" t="s">
        <v>50</v>
      </c>
      <c r="M6" s="29" t="s">
        <v>51</v>
      </c>
    </row>
    <row r="7" spans="1:13" x14ac:dyDescent="0.2">
      <c r="A7" s="46">
        <v>2011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8"/>
    </row>
    <row r="8" spans="1:13" x14ac:dyDescent="0.2">
      <c r="A8" s="30">
        <v>1</v>
      </c>
      <c r="B8" s="31">
        <f>fig_data!D5</f>
        <v>760</v>
      </c>
      <c r="C8" s="32">
        <f>fig_data!E5</f>
        <v>0.53347999999999995</v>
      </c>
      <c r="D8" s="33">
        <f>fig_data!F5</f>
        <v>3704</v>
      </c>
      <c r="E8" s="34">
        <f>fig_data!G5</f>
        <v>0.63956999999999997</v>
      </c>
      <c r="F8" s="33">
        <f>fig_data!H5</f>
        <v>2358</v>
      </c>
      <c r="G8" s="34">
        <f>fig_data!I5</f>
        <v>0.34488000000000002</v>
      </c>
      <c r="H8" s="33">
        <f>fig_data!J5</f>
        <v>1967</v>
      </c>
      <c r="I8" s="34">
        <f>fig_data!K5</f>
        <v>0.27409</v>
      </c>
      <c r="J8" s="33">
        <f>fig_data!L5</f>
        <v>36713</v>
      </c>
      <c r="K8" s="34">
        <f>fig_data!M5</f>
        <v>0.48585</v>
      </c>
      <c r="L8" s="33">
        <f>fig_data!N5</f>
        <v>7849</v>
      </c>
      <c r="M8" s="34">
        <f>fig_data!O5</f>
        <v>0.53586999999999996</v>
      </c>
    </row>
    <row r="9" spans="1:13" x14ac:dyDescent="0.2">
      <c r="A9" s="35">
        <v>2</v>
      </c>
      <c r="B9" s="36">
        <f>fig_data!D6</f>
        <v>496</v>
      </c>
      <c r="C9" s="37">
        <f>fig_data!E6</f>
        <v>0.34482000000000002</v>
      </c>
      <c r="D9" s="38">
        <f>fig_data!F6</f>
        <v>2382</v>
      </c>
      <c r="E9" s="39">
        <f>fig_data!G6</f>
        <v>0.40337000000000001</v>
      </c>
      <c r="F9" s="38">
        <f>fig_data!H6</f>
        <v>1833</v>
      </c>
      <c r="G9" s="39">
        <f>fig_data!I6</f>
        <v>0.26423000000000002</v>
      </c>
      <c r="H9" s="38">
        <f>fig_data!J6</f>
        <v>1653</v>
      </c>
      <c r="I9" s="39">
        <f>fig_data!K6</f>
        <v>0.22731999999999999</v>
      </c>
      <c r="J9" s="38">
        <f>fig_data!L6</f>
        <v>30529</v>
      </c>
      <c r="K9" s="39">
        <f>fig_data!M6</f>
        <v>0.39687</v>
      </c>
      <c r="L9" s="38">
        <f>fig_data!N6</f>
        <v>6800</v>
      </c>
      <c r="M9" s="39">
        <f>fig_data!O6</f>
        <v>0.45334000000000002</v>
      </c>
    </row>
    <row r="10" spans="1:13" x14ac:dyDescent="0.2">
      <c r="A10" s="30">
        <v>3</v>
      </c>
      <c r="B10" s="31">
        <f>fig_data!D7</f>
        <v>326</v>
      </c>
      <c r="C10" s="32">
        <f>fig_data!E7</f>
        <v>0.22508</v>
      </c>
      <c r="D10" s="33">
        <f>fig_data!F7</f>
        <v>1859</v>
      </c>
      <c r="E10" s="34">
        <f>fig_data!G7</f>
        <v>0.31093999999999999</v>
      </c>
      <c r="F10" s="33">
        <f>fig_data!H7</f>
        <v>1483</v>
      </c>
      <c r="G10" s="34">
        <f>fig_data!I7</f>
        <v>0.21140999999999999</v>
      </c>
      <c r="H10" s="33">
        <f>fig_data!J7</f>
        <v>1281</v>
      </c>
      <c r="I10" s="34">
        <f>fig_data!K7</f>
        <v>0.17491999999999999</v>
      </c>
      <c r="J10" s="33">
        <f>fig_data!L7</f>
        <v>25387</v>
      </c>
      <c r="K10" s="34">
        <f>fig_data!M7</f>
        <v>0.32684999999999997</v>
      </c>
      <c r="L10" s="33">
        <f>fig_data!N7</f>
        <v>5376</v>
      </c>
      <c r="M10" s="34">
        <f>fig_data!O7</f>
        <v>0.35598999999999997</v>
      </c>
    </row>
    <row r="11" spans="1:13" x14ac:dyDescent="0.2">
      <c r="A11" s="35">
        <v>4</v>
      </c>
      <c r="B11" s="36">
        <f>fig_data!D8</f>
        <v>544</v>
      </c>
      <c r="C11" s="37">
        <f>fig_data!E8</f>
        <v>0.37091000000000002</v>
      </c>
      <c r="D11" s="38">
        <f>fig_data!F8</f>
        <v>3211</v>
      </c>
      <c r="E11" s="39">
        <f>fig_data!G8</f>
        <v>0.53383000000000003</v>
      </c>
      <c r="F11" s="38">
        <f>fig_data!H8</f>
        <v>2325</v>
      </c>
      <c r="G11" s="39">
        <f>fig_data!I8</f>
        <v>0.32734000000000002</v>
      </c>
      <c r="H11" s="38">
        <f>fig_data!J8</f>
        <v>1625</v>
      </c>
      <c r="I11" s="39">
        <f>fig_data!K8</f>
        <v>0.22098999999999999</v>
      </c>
      <c r="J11" s="38">
        <f>fig_data!L8</f>
        <v>34957</v>
      </c>
      <c r="K11" s="39">
        <f>fig_data!M8</f>
        <v>0.4461</v>
      </c>
      <c r="L11" s="38">
        <f>fig_data!N8</f>
        <v>7478</v>
      </c>
      <c r="M11" s="39">
        <f>fig_data!O8</f>
        <v>0.48687000000000002</v>
      </c>
    </row>
    <row r="12" spans="1:13" x14ac:dyDescent="0.2">
      <c r="A12" s="49">
        <v>2012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1"/>
    </row>
    <row r="13" spans="1:13" x14ac:dyDescent="0.2">
      <c r="A13" s="30">
        <v>1</v>
      </c>
      <c r="B13" s="31">
        <f>fig_data!D9</f>
        <v>570</v>
      </c>
      <c r="C13" s="32">
        <f>fig_data!E9</f>
        <v>0.39554</v>
      </c>
      <c r="D13" s="33">
        <f>fig_data!F9</f>
        <v>2923</v>
      </c>
      <c r="E13" s="34">
        <f>fig_data!G9</f>
        <v>0.48862</v>
      </c>
      <c r="F13" s="33">
        <f>fig_data!H9</f>
        <v>2243</v>
      </c>
      <c r="G13" s="34">
        <f>fig_data!I9</f>
        <v>0.31816</v>
      </c>
      <c r="H13" s="33">
        <f>fig_data!J9</f>
        <v>1690</v>
      </c>
      <c r="I13" s="34">
        <f>fig_data!K9</f>
        <v>0.23332</v>
      </c>
      <c r="J13" s="33">
        <f>fig_data!L9</f>
        <v>36547</v>
      </c>
      <c r="K13" s="34">
        <f>fig_data!M9</f>
        <v>0.47121000000000002</v>
      </c>
      <c r="L13" s="33">
        <f>fig_data!N9</f>
        <v>7720</v>
      </c>
      <c r="M13" s="34">
        <f>fig_data!O9</f>
        <v>0.50905</v>
      </c>
    </row>
    <row r="14" spans="1:13" x14ac:dyDescent="0.2">
      <c r="A14" s="35">
        <v>2</v>
      </c>
      <c r="B14" s="36">
        <f>fig_data!D10</f>
        <v>500</v>
      </c>
      <c r="C14" s="37">
        <f>fig_data!E10</f>
        <v>0.34375</v>
      </c>
      <c r="D14" s="38">
        <f>fig_data!F10</f>
        <v>2343</v>
      </c>
      <c r="E14" s="39">
        <f>fig_data!G10</f>
        <v>0.39021</v>
      </c>
      <c r="F14" s="38">
        <f>fig_data!H10</f>
        <v>1910</v>
      </c>
      <c r="G14" s="39">
        <f>fig_data!I10</f>
        <v>0.26901000000000003</v>
      </c>
      <c r="H14" s="38">
        <f>fig_data!J10</f>
        <v>1653</v>
      </c>
      <c r="I14" s="39">
        <f>fig_data!K10</f>
        <v>0.22742000000000001</v>
      </c>
      <c r="J14" s="38">
        <f>fig_data!L10</f>
        <v>31115</v>
      </c>
      <c r="K14" s="39">
        <f>fig_data!M10</f>
        <v>0.39744000000000002</v>
      </c>
      <c r="L14" s="38">
        <f>fig_data!N10</f>
        <v>6970</v>
      </c>
      <c r="M14" s="39">
        <f>fig_data!O10</f>
        <v>0.45234999999999997</v>
      </c>
    </row>
    <row r="15" spans="1:13" x14ac:dyDescent="0.2">
      <c r="A15" s="30">
        <v>3</v>
      </c>
      <c r="B15" s="31">
        <f>fig_data!D11</f>
        <v>351</v>
      </c>
      <c r="C15" s="32">
        <f>fig_data!E11</f>
        <v>0.23846999999999999</v>
      </c>
      <c r="D15" s="33">
        <f>fig_data!F11</f>
        <v>1733</v>
      </c>
      <c r="E15" s="34">
        <f>fig_data!G11</f>
        <v>0.28631000000000001</v>
      </c>
      <c r="F15" s="33">
        <f>fig_data!H11</f>
        <v>1564</v>
      </c>
      <c r="G15" s="34">
        <f>fig_data!I11</f>
        <v>0.21775</v>
      </c>
      <c r="H15" s="33">
        <f>fig_data!J11</f>
        <v>1360</v>
      </c>
      <c r="I15" s="34">
        <f>fig_data!K11</f>
        <v>0.18615999999999999</v>
      </c>
      <c r="J15" s="33">
        <f>fig_data!L11</f>
        <v>26822</v>
      </c>
      <c r="K15" s="34">
        <f>fig_data!M11</f>
        <v>0.33993000000000001</v>
      </c>
      <c r="L15" s="33">
        <f>fig_data!N11</f>
        <v>5834</v>
      </c>
      <c r="M15" s="34">
        <f>fig_data!O11</f>
        <v>0.37422</v>
      </c>
    </row>
    <row r="16" spans="1:13" x14ac:dyDescent="0.2">
      <c r="A16" s="35">
        <v>4</v>
      </c>
      <c r="B16" s="36">
        <f>fig_data!D12</f>
        <v>634</v>
      </c>
      <c r="C16" s="37">
        <f>fig_data!E12</f>
        <v>0.42151</v>
      </c>
      <c r="D16" s="38">
        <f>fig_data!F12</f>
        <v>3918</v>
      </c>
      <c r="E16" s="39">
        <f>fig_data!G12</f>
        <v>0.64456999999999998</v>
      </c>
      <c r="F16" s="38">
        <f>fig_data!H12</f>
        <v>2762</v>
      </c>
      <c r="G16" s="39">
        <f>fig_data!I12</f>
        <v>0.37975999999999999</v>
      </c>
      <c r="H16" s="38">
        <f>fig_data!J12</f>
        <v>1832</v>
      </c>
      <c r="I16" s="39">
        <f>fig_data!K12</f>
        <v>0.24929999999999999</v>
      </c>
      <c r="J16" s="38">
        <f>fig_data!L12</f>
        <v>38232</v>
      </c>
      <c r="K16" s="39">
        <f>fig_data!M12</f>
        <v>0.47975000000000001</v>
      </c>
      <c r="L16" s="38">
        <f>fig_data!N12</f>
        <v>8667</v>
      </c>
      <c r="M16" s="39">
        <f>fig_data!O12</f>
        <v>0.54601999999999995</v>
      </c>
    </row>
    <row r="17" spans="1:13" x14ac:dyDescent="0.2">
      <c r="A17" s="49">
        <v>2013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1"/>
    </row>
    <row r="18" spans="1:13" x14ac:dyDescent="0.2">
      <c r="A18" s="30">
        <v>1</v>
      </c>
      <c r="B18" s="31">
        <f>fig_data!D13</f>
        <v>579</v>
      </c>
      <c r="C18" s="32">
        <f>fig_data!E13</f>
        <v>0.39241999999999999</v>
      </c>
      <c r="D18" s="33">
        <f>fig_data!F13</f>
        <v>2949</v>
      </c>
      <c r="E18" s="34">
        <f>fig_data!G13</f>
        <v>0.49625000000000002</v>
      </c>
      <c r="F18" s="33">
        <f>fig_data!H13</f>
        <v>2084</v>
      </c>
      <c r="G18" s="34">
        <f>fig_data!I13</f>
        <v>0.29172999999999999</v>
      </c>
      <c r="H18" s="33">
        <f>fig_data!J13</f>
        <v>1708</v>
      </c>
      <c r="I18" s="34">
        <f>fig_data!K13</f>
        <v>0.23816999999999999</v>
      </c>
      <c r="J18" s="33">
        <f>fig_data!L13</f>
        <v>38885</v>
      </c>
      <c r="K18" s="34">
        <f>fig_data!M13</f>
        <v>0.49841000000000002</v>
      </c>
      <c r="L18" s="33">
        <f>fig_data!N13</f>
        <v>8471</v>
      </c>
      <c r="M18" s="34">
        <f>fig_data!O13</f>
        <v>0.54505999999999999</v>
      </c>
    </row>
    <row r="19" spans="1:13" x14ac:dyDescent="0.2">
      <c r="A19" s="35">
        <v>2</v>
      </c>
      <c r="B19" s="36">
        <f>fig_data!D14</f>
        <v>396</v>
      </c>
      <c r="C19" s="37">
        <f>fig_data!E14</f>
        <v>0.26467000000000002</v>
      </c>
      <c r="D19" s="38">
        <f>fig_data!F14</f>
        <v>2265</v>
      </c>
      <c r="E19" s="39">
        <f>fig_data!G14</f>
        <v>0.37503999999999998</v>
      </c>
      <c r="F19" s="38">
        <f>fig_data!H14</f>
        <v>1828</v>
      </c>
      <c r="G19" s="39">
        <f>fig_data!I14</f>
        <v>0.25119000000000002</v>
      </c>
      <c r="H19" s="38">
        <f>fig_data!J14</f>
        <v>1537</v>
      </c>
      <c r="I19" s="39">
        <f>fig_data!K14</f>
        <v>0.21167</v>
      </c>
      <c r="J19" s="38">
        <f>fig_data!L14</f>
        <v>31423</v>
      </c>
      <c r="K19" s="39">
        <f>fig_data!M14</f>
        <v>0.39551999999999998</v>
      </c>
      <c r="L19" s="38">
        <f>fig_data!N14</f>
        <v>7478</v>
      </c>
      <c r="M19" s="39">
        <f>fig_data!O14</f>
        <v>0.46893000000000001</v>
      </c>
    </row>
    <row r="20" spans="1:13" x14ac:dyDescent="0.2">
      <c r="A20" s="30">
        <v>3</v>
      </c>
      <c r="B20" s="31">
        <f>fig_data!D15</f>
        <v>314</v>
      </c>
      <c r="C20" s="32">
        <f>fig_data!E15</f>
        <v>0.20577999999999999</v>
      </c>
      <c r="D20" s="33">
        <f>fig_data!F15</f>
        <v>1498</v>
      </c>
      <c r="E20" s="34">
        <f>fig_data!G15</f>
        <v>0.24592</v>
      </c>
      <c r="F20" s="33">
        <f>fig_data!H15</f>
        <v>1340</v>
      </c>
      <c r="G20" s="34">
        <f>fig_data!I15</f>
        <v>0.18189</v>
      </c>
      <c r="H20" s="33">
        <f>fig_data!J15</f>
        <v>1136</v>
      </c>
      <c r="I20" s="34">
        <f>fig_data!K15</f>
        <v>0.15575</v>
      </c>
      <c r="J20" s="33">
        <f>fig_data!L15</f>
        <v>24794</v>
      </c>
      <c r="K20" s="34">
        <f>fig_data!M15</f>
        <v>0.30986999999999998</v>
      </c>
      <c r="L20" s="33">
        <f>fig_data!N15</f>
        <v>5870</v>
      </c>
      <c r="M20" s="34">
        <f>fig_data!O15</f>
        <v>0.36425000000000002</v>
      </c>
    </row>
    <row r="21" spans="1:13" x14ac:dyDescent="0.2">
      <c r="A21" s="35">
        <v>4</v>
      </c>
      <c r="B21" s="36">
        <f>fig_data!D16</f>
        <v>415</v>
      </c>
      <c r="C21" s="37">
        <f>fig_data!E16</f>
        <v>0.27317000000000002</v>
      </c>
      <c r="D21" s="38">
        <f>fig_data!F16</f>
        <v>2472</v>
      </c>
      <c r="E21" s="39">
        <f>fig_data!G16</f>
        <v>0.40250000000000002</v>
      </c>
      <c r="F21" s="38">
        <f>fig_data!H16</f>
        <v>2028</v>
      </c>
      <c r="G21" s="39">
        <f>fig_data!I16</f>
        <v>0.27195000000000003</v>
      </c>
      <c r="H21" s="38">
        <f>fig_data!J16</f>
        <v>1455</v>
      </c>
      <c r="I21" s="39">
        <f>fig_data!K16</f>
        <v>0.19835</v>
      </c>
      <c r="J21" s="38">
        <f>fig_data!L16</f>
        <v>33419</v>
      </c>
      <c r="K21" s="39">
        <f>fig_data!M16</f>
        <v>0.41404999999999997</v>
      </c>
      <c r="L21" s="38">
        <f>fig_data!N16</f>
        <v>7642</v>
      </c>
      <c r="M21" s="39">
        <f>fig_data!O16</f>
        <v>0.46633000000000002</v>
      </c>
    </row>
    <row r="22" spans="1:13" x14ac:dyDescent="0.2">
      <c r="A22" s="49">
        <v>2014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1"/>
    </row>
    <row r="23" spans="1:13" x14ac:dyDescent="0.2">
      <c r="A23" s="30">
        <v>1</v>
      </c>
      <c r="B23" s="31">
        <f>fig_data!D17</f>
        <v>486</v>
      </c>
      <c r="C23" s="32">
        <f>fig_data!E17</f>
        <v>0.32628000000000001</v>
      </c>
      <c r="D23" s="33">
        <f>fig_data!F17</f>
        <v>2900</v>
      </c>
      <c r="E23" s="34">
        <f>fig_data!G17</f>
        <v>0.48386000000000001</v>
      </c>
      <c r="F23" s="33">
        <f>fig_data!H17</f>
        <v>2183</v>
      </c>
      <c r="G23" s="34">
        <f>fig_data!I17</f>
        <v>0.29854999999999998</v>
      </c>
      <c r="H23" s="33">
        <f>fig_data!J17</f>
        <v>1665</v>
      </c>
      <c r="I23" s="34">
        <f>fig_data!K17</f>
        <v>0.23235</v>
      </c>
      <c r="J23" s="33">
        <f>fig_data!L17</f>
        <v>34813</v>
      </c>
      <c r="K23" s="34">
        <f>fig_data!M17</f>
        <v>0.44153999999999999</v>
      </c>
      <c r="L23" s="33">
        <f>fig_data!N17</f>
        <v>7364</v>
      </c>
      <c r="M23" s="34">
        <f>fig_data!O17</f>
        <v>0.45906999999999998</v>
      </c>
    </row>
    <row r="24" spans="1:13" x14ac:dyDescent="0.2">
      <c r="A24" s="35">
        <v>2</v>
      </c>
      <c r="B24" s="36">
        <f>fig_data!D18</f>
        <v>376</v>
      </c>
      <c r="C24" s="37">
        <f>fig_data!E18</f>
        <v>0.25059999999999999</v>
      </c>
      <c r="D24" s="38">
        <f>fig_data!F18</f>
        <v>2008</v>
      </c>
      <c r="E24" s="39">
        <f>fig_data!G18</f>
        <v>0.33008999999999999</v>
      </c>
      <c r="F24" s="38">
        <f>fig_data!H18</f>
        <v>1722</v>
      </c>
      <c r="G24" s="39">
        <f>fig_data!I18</f>
        <v>0.23103000000000001</v>
      </c>
      <c r="H24" s="38">
        <f>fig_data!J18</f>
        <v>1515</v>
      </c>
      <c r="I24" s="39">
        <f>fig_data!K18</f>
        <v>0.20843</v>
      </c>
      <c r="J24" s="38">
        <f>fig_data!L18</f>
        <v>30238</v>
      </c>
      <c r="K24" s="39">
        <f>fig_data!M18</f>
        <v>0.37695000000000001</v>
      </c>
      <c r="L24" s="38">
        <f>fig_data!N18</f>
        <v>7378</v>
      </c>
      <c r="M24" s="39">
        <f>fig_data!O18</f>
        <v>0.44856000000000001</v>
      </c>
    </row>
    <row r="25" spans="1:13" x14ac:dyDescent="0.2">
      <c r="A25" s="30">
        <v>3</v>
      </c>
      <c r="B25" s="31">
        <f>fig_data!D19</f>
        <v>284</v>
      </c>
      <c r="C25" s="32">
        <f>fig_data!E19</f>
        <v>0.18803</v>
      </c>
      <c r="D25" s="33">
        <f>fig_data!F19</f>
        <v>1662</v>
      </c>
      <c r="E25" s="34">
        <f>fig_data!G19</f>
        <v>0.26961000000000002</v>
      </c>
      <c r="F25" s="33">
        <f>fig_data!H19</f>
        <v>1823</v>
      </c>
      <c r="G25" s="34">
        <f>fig_data!I19</f>
        <v>0.24091000000000001</v>
      </c>
      <c r="H25" s="33">
        <f>fig_data!J19</f>
        <v>1544</v>
      </c>
      <c r="I25" s="34">
        <f>fig_data!K19</f>
        <v>0.21104999999999999</v>
      </c>
      <c r="J25" s="33">
        <f>fig_data!L19</f>
        <v>29902</v>
      </c>
      <c r="K25" s="34">
        <f>fig_data!M19</f>
        <v>0.36953000000000003</v>
      </c>
      <c r="L25" s="33">
        <f>fig_data!N19</f>
        <v>6449</v>
      </c>
      <c r="M25" s="34">
        <f>fig_data!O19</f>
        <v>0.38902999999999999</v>
      </c>
    </row>
    <row r="26" spans="1:13" x14ac:dyDescent="0.2">
      <c r="A26" s="35">
        <v>4</v>
      </c>
      <c r="B26" s="36">
        <f>fig_data!D20</f>
        <v>439</v>
      </c>
      <c r="C26" s="37">
        <f>fig_data!E20</f>
        <v>0.28732000000000002</v>
      </c>
      <c r="D26" s="38">
        <f>fig_data!F20</f>
        <v>2891</v>
      </c>
      <c r="E26" s="39">
        <f>fig_data!G20</f>
        <v>0.46559</v>
      </c>
      <c r="F26" s="38">
        <f>fig_data!H20</f>
        <v>2468</v>
      </c>
      <c r="G26" s="39">
        <f>fig_data!I20</f>
        <v>0.32221</v>
      </c>
      <c r="H26" s="38">
        <f>fig_data!J20</f>
        <v>1994</v>
      </c>
      <c r="I26" s="39">
        <f>fig_data!K20</f>
        <v>0.27065</v>
      </c>
      <c r="J26" s="38">
        <f>fig_data!L20</f>
        <v>36407</v>
      </c>
      <c r="K26" s="39">
        <f>fig_data!M20</f>
        <v>0.44607999999999998</v>
      </c>
      <c r="L26" s="38">
        <f>fig_data!N20</f>
        <v>8546</v>
      </c>
      <c r="M26" s="39">
        <f>fig_data!O20</f>
        <v>0.50724999999999998</v>
      </c>
    </row>
    <row r="27" spans="1:13" x14ac:dyDescent="0.2">
      <c r="A27" s="49">
        <v>2015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</row>
    <row r="28" spans="1:13" x14ac:dyDescent="0.2">
      <c r="A28" s="30">
        <v>1</v>
      </c>
      <c r="B28" s="31">
        <f>fig_data!D21</f>
        <v>511</v>
      </c>
      <c r="C28" s="32">
        <f>fig_data!E21</f>
        <v>0.34222000000000002</v>
      </c>
      <c r="D28" s="33">
        <f>fig_data!F21</f>
        <v>2925</v>
      </c>
      <c r="E28" s="34">
        <f>fig_data!G21</f>
        <v>0.48337999999999998</v>
      </c>
      <c r="F28" s="33">
        <f>fig_data!H21</f>
        <v>2335</v>
      </c>
      <c r="G28" s="34">
        <f>fig_data!I21</f>
        <v>0.31063000000000002</v>
      </c>
      <c r="H28" s="33">
        <f>fig_data!J21</f>
        <v>2052</v>
      </c>
      <c r="I28" s="34">
        <f>fig_data!K21</f>
        <v>0.28584999999999999</v>
      </c>
      <c r="J28" s="33">
        <f>fig_data!L21</f>
        <v>39628</v>
      </c>
      <c r="K28" s="34">
        <f>fig_data!M21</f>
        <v>0.49773000000000001</v>
      </c>
      <c r="L28" s="33">
        <f>fig_data!N21</f>
        <v>9622</v>
      </c>
      <c r="M28" s="34">
        <f>fig_data!O21</f>
        <v>0.58565999999999996</v>
      </c>
    </row>
    <row r="29" spans="1:13" x14ac:dyDescent="0.2">
      <c r="A29" s="35">
        <v>2</v>
      </c>
      <c r="B29" s="36">
        <f>fig_data!D22</f>
        <v>365</v>
      </c>
      <c r="C29" s="37">
        <f>fig_data!E22</f>
        <v>0.24127999999999999</v>
      </c>
      <c r="D29" s="38">
        <f>fig_data!F22</f>
        <v>2163</v>
      </c>
      <c r="E29" s="39">
        <f>fig_data!G22</f>
        <v>0.35271000000000002</v>
      </c>
      <c r="F29" s="38">
        <f>fig_data!H22</f>
        <v>2020</v>
      </c>
      <c r="G29" s="39">
        <f>fig_data!I22</f>
        <v>0.26369999999999999</v>
      </c>
      <c r="H29" s="38">
        <f>fig_data!J22</f>
        <v>1673</v>
      </c>
      <c r="I29" s="39">
        <f>fig_data!K22</f>
        <v>0.23049</v>
      </c>
      <c r="J29" s="38">
        <f>fig_data!L22</f>
        <v>30742</v>
      </c>
      <c r="K29" s="39">
        <f>fig_data!M22</f>
        <v>0.37985999999999998</v>
      </c>
      <c r="L29" s="38">
        <f>fig_data!N22</f>
        <v>7493</v>
      </c>
      <c r="M29" s="39">
        <f>fig_data!O22</f>
        <v>0.44451000000000002</v>
      </c>
    </row>
    <row r="30" spans="1:13" x14ac:dyDescent="0.2">
      <c r="A30" s="30">
        <v>3</v>
      </c>
      <c r="B30" s="31">
        <f>fig_data!D23</f>
        <v>297</v>
      </c>
      <c r="C30" s="32">
        <f>fig_data!E23</f>
        <v>0.19322</v>
      </c>
      <c r="D30" s="33">
        <f>fig_data!F23</f>
        <v>1511</v>
      </c>
      <c r="E30" s="34">
        <f>fig_data!G23</f>
        <v>0.24454999999999999</v>
      </c>
      <c r="F30" s="33">
        <f>fig_data!H23</f>
        <v>1481</v>
      </c>
      <c r="G30" s="34">
        <f>fig_data!I23</f>
        <v>0.19109999999999999</v>
      </c>
      <c r="H30" s="33">
        <f>fig_data!J23</f>
        <v>1284</v>
      </c>
      <c r="I30" s="34">
        <f>fig_data!K23</f>
        <v>0.17579</v>
      </c>
      <c r="J30" s="33">
        <f>fig_data!L23</f>
        <v>25965</v>
      </c>
      <c r="K30" s="34">
        <f>fig_data!M23</f>
        <v>0.31874000000000002</v>
      </c>
      <c r="L30" s="33">
        <f>fig_data!N23</f>
        <v>6086</v>
      </c>
      <c r="M30" s="34">
        <f>fig_data!O23</f>
        <v>0.35785</v>
      </c>
    </row>
    <row r="31" spans="1:13" x14ac:dyDescent="0.2">
      <c r="A31" s="35">
        <v>4</v>
      </c>
      <c r="B31" s="36">
        <f>fig_data!D24</f>
        <v>384</v>
      </c>
      <c r="C31" s="37">
        <f>fig_data!E24</f>
        <v>0.25008000000000002</v>
      </c>
      <c r="D31" s="38">
        <f>fig_data!F24</f>
        <v>2333</v>
      </c>
      <c r="E31" s="39">
        <f>fig_data!G24</f>
        <v>0.37279000000000001</v>
      </c>
      <c r="F31" s="38">
        <f>fig_data!H24</f>
        <v>2030</v>
      </c>
      <c r="G31" s="39">
        <f>fig_data!I24</f>
        <v>0.25923000000000002</v>
      </c>
      <c r="H31" s="38">
        <f>fig_data!J24</f>
        <v>1426</v>
      </c>
      <c r="I31" s="39">
        <f>fig_data!K24</f>
        <v>0.19403000000000001</v>
      </c>
      <c r="J31" s="38">
        <f>fig_data!L24</f>
        <v>32085</v>
      </c>
      <c r="K31" s="39">
        <f>fig_data!M24</f>
        <v>0.39090000000000003</v>
      </c>
      <c r="L31" s="38">
        <f>fig_data!N24</f>
        <v>7467</v>
      </c>
      <c r="M31" s="39">
        <f>fig_data!O24</f>
        <v>0.43175999999999998</v>
      </c>
    </row>
    <row r="32" spans="1:13" x14ac:dyDescent="0.2">
      <c r="A32" s="49">
        <v>2016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1"/>
    </row>
    <row r="33" spans="1:13" x14ac:dyDescent="0.2">
      <c r="A33" s="30">
        <v>1</v>
      </c>
      <c r="B33" s="31">
        <f>fig_data!D25</f>
        <v>501</v>
      </c>
      <c r="C33" s="32">
        <f>fig_data!E25</f>
        <v>0.32878000000000002</v>
      </c>
      <c r="D33" s="33">
        <f>fig_data!F25</f>
        <v>3206</v>
      </c>
      <c r="E33" s="34">
        <f>fig_data!G25</f>
        <v>0.51758999999999999</v>
      </c>
      <c r="F33" s="33">
        <f>fig_data!H25</f>
        <v>2739</v>
      </c>
      <c r="G33" s="34">
        <f>fig_data!I25</f>
        <v>0.35233999999999999</v>
      </c>
      <c r="H33" s="33">
        <f>fig_data!J25</f>
        <v>2079</v>
      </c>
      <c r="I33" s="34">
        <f>fig_data!K25</f>
        <v>0.28538000000000002</v>
      </c>
      <c r="J33" s="33">
        <f>fig_data!L25</f>
        <v>39315</v>
      </c>
      <c r="K33" s="34">
        <f>fig_data!M25</f>
        <v>0.48496</v>
      </c>
      <c r="L33" s="33">
        <f>fig_data!N25</f>
        <v>8535</v>
      </c>
      <c r="M33" s="34">
        <f>fig_data!O25</f>
        <v>0.49895</v>
      </c>
    </row>
    <row r="34" spans="1:13" x14ac:dyDescent="0.2">
      <c r="A34" s="35">
        <v>2</v>
      </c>
      <c r="B34" s="36">
        <f>fig_data!D26</f>
        <v>355</v>
      </c>
      <c r="C34" s="37">
        <f>fig_data!E26</f>
        <v>0.23025999999999999</v>
      </c>
      <c r="D34" s="38">
        <f>fig_data!F26</f>
        <v>2068</v>
      </c>
      <c r="E34" s="39">
        <f>fig_data!G26</f>
        <v>0.33187</v>
      </c>
      <c r="F34" s="38">
        <f>fig_data!H26</f>
        <v>1733</v>
      </c>
      <c r="G34" s="39">
        <f>fig_data!I26</f>
        <v>0.22125</v>
      </c>
      <c r="H34" s="38">
        <f>fig_data!J26</f>
        <v>1514</v>
      </c>
      <c r="I34" s="39">
        <f>fig_data!K26</f>
        <v>0.20735000000000001</v>
      </c>
      <c r="J34" s="38">
        <f>fig_data!L26</f>
        <v>28854</v>
      </c>
      <c r="K34" s="39">
        <f>fig_data!M26</f>
        <v>0.35377999999999998</v>
      </c>
      <c r="L34" s="38">
        <f>fig_data!N26</f>
        <v>7107</v>
      </c>
      <c r="M34" s="39">
        <f>fig_data!O26</f>
        <v>0.40958</v>
      </c>
    </row>
    <row r="35" spans="1:13" x14ac:dyDescent="0.2">
      <c r="A35" s="30">
        <v>3</v>
      </c>
      <c r="B35" s="31">
        <f>fig_data!D27</f>
        <v>265</v>
      </c>
      <c r="C35" s="32">
        <f>fig_data!E27</f>
        <v>0.17149</v>
      </c>
      <c r="D35" s="33">
        <f>fig_data!F27</f>
        <v>1365</v>
      </c>
      <c r="E35" s="34">
        <f>fig_data!G27</f>
        <v>0.21598999999999999</v>
      </c>
      <c r="F35" s="33">
        <f>fig_data!H27</f>
        <v>1372</v>
      </c>
      <c r="G35" s="34">
        <f>fig_data!I27</f>
        <v>0.17308999999999999</v>
      </c>
      <c r="H35" s="33">
        <f>fig_data!J27</f>
        <v>1212</v>
      </c>
      <c r="I35" s="34">
        <f>fig_data!K27</f>
        <v>0.16455</v>
      </c>
      <c r="J35" s="33">
        <f>fig_data!L27</f>
        <v>26372</v>
      </c>
      <c r="K35" s="34">
        <f>fig_data!M27</f>
        <v>0.32064999999999999</v>
      </c>
      <c r="L35" s="33">
        <f>fig_data!N27</f>
        <v>6166</v>
      </c>
      <c r="M35" s="34">
        <f>fig_data!O27</f>
        <v>0.35185</v>
      </c>
    </row>
    <row r="36" spans="1:13" x14ac:dyDescent="0.2">
      <c r="A36" s="40">
        <v>4</v>
      </c>
      <c r="B36" s="41">
        <f>fig_data!D28</f>
        <v>450</v>
      </c>
      <c r="C36" s="42">
        <f>fig_data!E28</f>
        <v>0.28856999999999999</v>
      </c>
      <c r="D36" s="43">
        <f>fig_data!F28</f>
        <v>2676</v>
      </c>
      <c r="E36" s="44">
        <f>fig_data!G28</f>
        <v>0.41936000000000001</v>
      </c>
      <c r="F36" s="43">
        <f>fig_data!H28</f>
        <v>2250</v>
      </c>
      <c r="G36" s="44">
        <f>fig_data!I28</f>
        <v>0.28156999999999999</v>
      </c>
      <c r="H36" s="43">
        <f>fig_data!J28</f>
        <v>1641</v>
      </c>
      <c r="I36" s="44">
        <f>fig_data!K28</f>
        <v>0.22020000000000001</v>
      </c>
      <c r="J36" s="43">
        <f>fig_data!L28</f>
        <v>35062</v>
      </c>
      <c r="K36" s="44">
        <f>fig_data!M28</f>
        <v>0.42281000000000002</v>
      </c>
      <c r="L36" s="43">
        <f>fig_data!N28</f>
        <v>8421</v>
      </c>
      <c r="M36" s="44">
        <f>fig_data!O28</f>
        <v>0.4728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9"/>
  <sheetViews>
    <sheetView workbookViewId="0">
      <selection activeCell="D5" sqref="D5"/>
    </sheetView>
  </sheetViews>
  <sheetFormatPr defaultRowHeight="12" x14ac:dyDescent="0.2"/>
  <sheetData>
    <row r="1" spans="1:15" x14ac:dyDescent="0.2">
      <c r="A1" t="str">
        <f>orig_data!IDX</f>
        <v>Crude J01F.macrolides prescriptions per 1000 people per day by age groups</v>
      </c>
    </row>
    <row r="2" spans="1:15" x14ac:dyDescent="0.2">
      <c r="E2" t="s">
        <v>19</v>
      </c>
    </row>
    <row r="3" spans="1:15" x14ac:dyDescent="0.2">
      <c r="A3" s="1" t="s">
        <v>7</v>
      </c>
      <c r="C3" t="s">
        <v>8</v>
      </c>
      <c r="E3" t="s">
        <v>43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44</v>
      </c>
    </row>
    <row r="4" spans="1:15" x14ac:dyDescent="0.2">
      <c r="A4" s="1"/>
      <c r="D4" t="s">
        <v>50</v>
      </c>
      <c r="E4" t="s">
        <v>51</v>
      </c>
      <c r="F4" t="s">
        <v>50</v>
      </c>
      <c r="G4" s="2" t="s">
        <v>51</v>
      </c>
      <c r="H4" s="2" t="s">
        <v>50</v>
      </c>
      <c r="I4" s="2" t="s">
        <v>51</v>
      </c>
      <c r="J4" s="2" t="s">
        <v>50</v>
      </c>
      <c r="K4" s="2" t="s">
        <v>51</v>
      </c>
      <c r="L4" s="2" t="s">
        <v>50</v>
      </c>
      <c r="M4" s="2" t="s">
        <v>51</v>
      </c>
      <c r="N4" s="2" t="s">
        <v>50</v>
      </c>
      <c r="O4" s="2" t="s">
        <v>51</v>
      </c>
    </row>
    <row r="5" spans="1:15" x14ac:dyDescent="0.2">
      <c r="A5" s="62">
        <v>2011</v>
      </c>
      <c r="B5" t="s">
        <v>9</v>
      </c>
      <c r="C5" t="s">
        <v>10</v>
      </c>
      <c r="D5">
        <f>orig_data!E7</f>
        <v>760</v>
      </c>
      <c r="E5">
        <f>orig_data!G7</f>
        <v>0.53347999999999995</v>
      </c>
      <c r="F5">
        <f>orig_data!E31</f>
        <v>3704</v>
      </c>
      <c r="G5">
        <f>orig_data!G31</f>
        <v>0.63956999999999997</v>
      </c>
      <c r="H5">
        <f>orig_data!E55</f>
        <v>2358</v>
      </c>
      <c r="I5">
        <f>orig_data!G55</f>
        <v>0.34488000000000002</v>
      </c>
      <c r="J5">
        <f>orig_data!E79</f>
        <v>1967</v>
      </c>
      <c r="K5">
        <f>orig_data!G79</f>
        <v>0.27409</v>
      </c>
      <c r="L5">
        <f>orig_data!E103</f>
        <v>36713</v>
      </c>
      <c r="M5">
        <f>orig_data!G103</f>
        <v>0.48585</v>
      </c>
      <c r="N5">
        <f>orig_data!E127</f>
        <v>7849</v>
      </c>
      <c r="O5">
        <f>orig_data!G127</f>
        <v>0.53586999999999996</v>
      </c>
    </row>
    <row r="6" spans="1:15" x14ac:dyDescent="0.2">
      <c r="A6" s="62"/>
      <c r="B6" t="s">
        <v>9</v>
      </c>
      <c r="C6" t="s">
        <v>11</v>
      </c>
      <c r="D6">
        <f>orig_data!E8</f>
        <v>496</v>
      </c>
      <c r="E6">
        <f>orig_data!G8</f>
        <v>0.34482000000000002</v>
      </c>
      <c r="F6">
        <f>orig_data!E32</f>
        <v>2382</v>
      </c>
      <c r="G6">
        <f>orig_data!G32</f>
        <v>0.40337000000000001</v>
      </c>
      <c r="H6">
        <f>orig_data!E56</f>
        <v>1833</v>
      </c>
      <c r="I6">
        <f>orig_data!G56</f>
        <v>0.26423000000000002</v>
      </c>
      <c r="J6">
        <f>orig_data!E80</f>
        <v>1653</v>
      </c>
      <c r="K6">
        <f>orig_data!G80</f>
        <v>0.22731999999999999</v>
      </c>
      <c r="L6">
        <f>orig_data!E104</f>
        <v>30529</v>
      </c>
      <c r="M6">
        <f>orig_data!G104</f>
        <v>0.39687</v>
      </c>
      <c r="N6">
        <f>orig_data!E128</f>
        <v>6800</v>
      </c>
      <c r="O6">
        <f>orig_data!G128</f>
        <v>0.45334000000000002</v>
      </c>
    </row>
    <row r="7" spans="1:15" x14ac:dyDescent="0.2">
      <c r="A7" s="62"/>
      <c r="B7" t="s">
        <v>9</v>
      </c>
      <c r="C7" t="s">
        <v>12</v>
      </c>
      <c r="D7">
        <f>orig_data!E9</f>
        <v>326</v>
      </c>
      <c r="E7">
        <f>orig_data!G9</f>
        <v>0.22508</v>
      </c>
      <c r="F7">
        <f>orig_data!E33</f>
        <v>1859</v>
      </c>
      <c r="G7">
        <f>orig_data!G33</f>
        <v>0.31093999999999999</v>
      </c>
      <c r="H7">
        <f>orig_data!E57</f>
        <v>1483</v>
      </c>
      <c r="I7">
        <f>orig_data!G57</f>
        <v>0.21140999999999999</v>
      </c>
      <c r="J7">
        <f>orig_data!E81</f>
        <v>1281</v>
      </c>
      <c r="K7">
        <f>orig_data!G81</f>
        <v>0.17491999999999999</v>
      </c>
      <c r="L7">
        <f>orig_data!E105</f>
        <v>25387</v>
      </c>
      <c r="M7">
        <f>orig_data!G105</f>
        <v>0.32684999999999997</v>
      </c>
      <c r="N7">
        <f>orig_data!E129</f>
        <v>5376</v>
      </c>
      <c r="O7">
        <f>orig_data!G129</f>
        <v>0.35598999999999997</v>
      </c>
    </row>
    <row r="8" spans="1:15" x14ac:dyDescent="0.2">
      <c r="A8" s="62"/>
      <c r="B8" t="s">
        <v>9</v>
      </c>
      <c r="C8" t="s">
        <v>13</v>
      </c>
      <c r="D8">
        <f>orig_data!E10</f>
        <v>544</v>
      </c>
      <c r="E8">
        <f>orig_data!G10</f>
        <v>0.37091000000000002</v>
      </c>
      <c r="F8">
        <f>orig_data!E34</f>
        <v>3211</v>
      </c>
      <c r="G8">
        <f>orig_data!G34</f>
        <v>0.53383000000000003</v>
      </c>
      <c r="H8">
        <f>orig_data!E58</f>
        <v>2325</v>
      </c>
      <c r="I8">
        <f>orig_data!G58</f>
        <v>0.32734000000000002</v>
      </c>
      <c r="J8">
        <f>orig_data!E82</f>
        <v>1625</v>
      </c>
      <c r="K8">
        <f>orig_data!G82</f>
        <v>0.22098999999999999</v>
      </c>
      <c r="L8">
        <f>orig_data!E106</f>
        <v>34957</v>
      </c>
      <c r="M8">
        <f>orig_data!G106</f>
        <v>0.4461</v>
      </c>
      <c r="N8">
        <f>orig_data!E130</f>
        <v>7478</v>
      </c>
      <c r="O8">
        <f>orig_data!G130</f>
        <v>0.48687000000000002</v>
      </c>
    </row>
    <row r="9" spans="1:15" x14ac:dyDescent="0.2">
      <c r="A9" s="62">
        <v>2012</v>
      </c>
      <c r="B9" t="s">
        <v>9</v>
      </c>
      <c r="C9" t="s">
        <v>10</v>
      </c>
      <c r="D9">
        <f>orig_data!E11</f>
        <v>570</v>
      </c>
      <c r="E9">
        <f>orig_data!G11</f>
        <v>0.39554</v>
      </c>
      <c r="F9">
        <f>orig_data!E35</f>
        <v>2923</v>
      </c>
      <c r="G9">
        <f>orig_data!G35</f>
        <v>0.48862</v>
      </c>
      <c r="H9">
        <f>orig_data!E59</f>
        <v>2243</v>
      </c>
      <c r="I9">
        <f>orig_data!G59</f>
        <v>0.31816</v>
      </c>
      <c r="J9">
        <f>orig_data!E83</f>
        <v>1690</v>
      </c>
      <c r="K9">
        <f>orig_data!G83</f>
        <v>0.23332</v>
      </c>
      <c r="L9">
        <f>orig_data!E107</f>
        <v>36547</v>
      </c>
      <c r="M9">
        <f>orig_data!G107</f>
        <v>0.47121000000000002</v>
      </c>
      <c r="N9">
        <f>orig_data!E131</f>
        <v>7720</v>
      </c>
      <c r="O9">
        <f>orig_data!G131</f>
        <v>0.50905</v>
      </c>
    </row>
    <row r="10" spans="1:15" x14ac:dyDescent="0.2">
      <c r="A10" s="62"/>
      <c r="B10" t="s">
        <v>9</v>
      </c>
      <c r="C10" t="s">
        <v>11</v>
      </c>
      <c r="D10">
        <f>orig_data!E12</f>
        <v>500</v>
      </c>
      <c r="E10">
        <f>orig_data!G12</f>
        <v>0.34375</v>
      </c>
      <c r="F10">
        <f>orig_data!E36</f>
        <v>2343</v>
      </c>
      <c r="G10">
        <f>orig_data!G36</f>
        <v>0.39021</v>
      </c>
      <c r="H10">
        <f>orig_data!E60</f>
        <v>1910</v>
      </c>
      <c r="I10">
        <f>orig_data!G60</f>
        <v>0.26901000000000003</v>
      </c>
      <c r="J10">
        <f>orig_data!E84</f>
        <v>1653</v>
      </c>
      <c r="K10">
        <f>orig_data!G84</f>
        <v>0.22742000000000001</v>
      </c>
      <c r="L10">
        <f>orig_data!E108</f>
        <v>31115</v>
      </c>
      <c r="M10">
        <f>orig_data!G108</f>
        <v>0.39744000000000002</v>
      </c>
      <c r="N10">
        <f>orig_data!E132</f>
        <v>6970</v>
      </c>
      <c r="O10">
        <f>orig_data!G132</f>
        <v>0.45234999999999997</v>
      </c>
    </row>
    <row r="11" spans="1:15" x14ac:dyDescent="0.2">
      <c r="A11" s="62"/>
      <c r="B11" t="s">
        <v>9</v>
      </c>
      <c r="C11" t="s">
        <v>12</v>
      </c>
      <c r="D11">
        <f>orig_data!E13</f>
        <v>351</v>
      </c>
      <c r="E11">
        <f>orig_data!G13</f>
        <v>0.23846999999999999</v>
      </c>
      <c r="F11">
        <f>orig_data!E37</f>
        <v>1733</v>
      </c>
      <c r="G11">
        <f>orig_data!G37</f>
        <v>0.28631000000000001</v>
      </c>
      <c r="H11">
        <f>orig_data!E61</f>
        <v>1564</v>
      </c>
      <c r="I11">
        <f>orig_data!G61</f>
        <v>0.21775</v>
      </c>
      <c r="J11">
        <f>orig_data!E85</f>
        <v>1360</v>
      </c>
      <c r="K11">
        <f>orig_data!G85</f>
        <v>0.18615999999999999</v>
      </c>
      <c r="L11">
        <f>orig_data!E109</f>
        <v>26822</v>
      </c>
      <c r="M11">
        <f>orig_data!G109</f>
        <v>0.33993000000000001</v>
      </c>
      <c r="N11">
        <f>orig_data!E133</f>
        <v>5834</v>
      </c>
      <c r="O11">
        <f>orig_data!G133</f>
        <v>0.37422</v>
      </c>
    </row>
    <row r="12" spans="1:15" x14ac:dyDescent="0.2">
      <c r="A12" s="62"/>
      <c r="B12" t="s">
        <v>9</v>
      </c>
      <c r="C12" t="s">
        <v>13</v>
      </c>
      <c r="D12">
        <f>orig_data!E14</f>
        <v>634</v>
      </c>
      <c r="E12">
        <f>orig_data!G14</f>
        <v>0.42151</v>
      </c>
      <c r="F12">
        <f>orig_data!E38</f>
        <v>3918</v>
      </c>
      <c r="G12">
        <f>orig_data!G38</f>
        <v>0.64456999999999998</v>
      </c>
      <c r="H12">
        <f>orig_data!E62</f>
        <v>2762</v>
      </c>
      <c r="I12">
        <f>orig_data!G62</f>
        <v>0.37975999999999999</v>
      </c>
      <c r="J12">
        <f>orig_data!E86</f>
        <v>1832</v>
      </c>
      <c r="K12">
        <f>orig_data!G86</f>
        <v>0.24929999999999999</v>
      </c>
      <c r="L12">
        <f>orig_data!E110</f>
        <v>38232</v>
      </c>
      <c r="M12">
        <f>orig_data!G110</f>
        <v>0.47975000000000001</v>
      </c>
      <c r="N12">
        <f>orig_data!E134</f>
        <v>8667</v>
      </c>
      <c r="O12">
        <f>orig_data!G134</f>
        <v>0.54601999999999995</v>
      </c>
    </row>
    <row r="13" spans="1:15" x14ac:dyDescent="0.2">
      <c r="A13" s="62">
        <v>2013</v>
      </c>
      <c r="B13" t="s">
        <v>9</v>
      </c>
      <c r="C13" t="s">
        <v>10</v>
      </c>
      <c r="D13">
        <f>orig_data!E15</f>
        <v>579</v>
      </c>
      <c r="E13">
        <f>orig_data!G15</f>
        <v>0.39241999999999999</v>
      </c>
      <c r="F13">
        <f>orig_data!E39</f>
        <v>2949</v>
      </c>
      <c r="G13">
        <f>orig_data!G39</f>
        <v>0.49625000000000002</v>
      </c>
      <c r="H13">
        <f>orig_data!E63</f>
        <v>2084</v>
      </c>
      <c r="I13">
        <f>orig_data!G63</f>
        <v>0.29172999999999999</v>
      </c>
      <c r="J13">
        <f>orig_data!E87</f>
        <v>1708</v>
      </c>
      <c r="K13">
        <f>orig_data!G87</f>
        <v>0.23816999999999999</v>
      </c>
      <c r="L13">
        <f>orig_data!E111</f>
        <v>38885</v>
      </c>
      <c r="M13">
        <f>orig_data!G111</f>
        <v>0.49841000000000002</v>
      </c>
      <c r="N13">
        <f>orig_data!E135</f>
        <v>8471</v>
      </c>
      <c r="O13">
        <f>orig_data!G135</f>
        <v>0.54505999999999999</v>
      </c>
    </row>
    <row r="14" spans="1:15" x14ac:dyDescent="0.2">
      <c r="A14" s="62"/>
      <c r="B14" t="s">
        <v>9</v>
      </c>
      <c r="C14" t="s">
        <v>11</v>
      </c>
      <c r="D14">
        <f>orig_data!E16</f>
        <v>396</v>
      </c>
      <c r="E14">
        <f>orig_data!G16</f>
        <v>0.26467000000000002</v>
      </c>
      <c r="F14">
        <f>orig_data!E40</f>
        <v>2265</v>
      </c>
      <c r="G14">
        <f>orig_data!G40</f>
        <v>0.37503999999999998</v>
      </c>
      <c r="H14">
        <f>orig_data!E64</f>
        <v>1828</v>
      </c>
      <c r="I14">
        <f>orig_data!G64</f>
        <v>0.25119000000000002</v>
      </c>
      <c r="J14">
        <f>orig_data!E88</f>
        <v>1537</v>
      </c>
      <c r="K14">
        <f>orig_data!G88</f>
        <v>0.21167</v>
      </c>
      <c r="L14">
        <f>orig_data!E112</f>
        <v>31423</v>
      </c>
      <c r="M14">
        <f>orig_data!G112</f>
        <v>0.39551999999999998</v>
      </c>
      <c r="N14">
        <f>orig_data!E136</f>
        <v>7478</v>
      </c>
      <c r="O14">
        <f>orig_data!G136</f>
        <v>0.46893000000000001</v>
      </c>
    </row>
    <row r="15" spans="1:15" x14ac:dyDescent="0.2">
      <c r="A15" s="62"/>
      <c r="B15" t="s">
        <v>9</v>
      </c>
      <c r="C15" t="s">
        <v>12</v>
      </c>
      <c r="D15">
        <f>orig_data!E17</f>
        <v>314</v>
      </c>
      <c r="E15">
        <f>orig_data!G17</f>
        <v>0.20577999999999999</v>
      </c>
      <c r="F15">
        <f>orig_data!E41</f>
        <v>1498</v>
      </c>
      <c r="G15">
        <f>orig_data!G41</f>
        <v>0.24592</v>
      </c>
      <c r="H15">
        <f>orig_data!E65</f>
        <v>1340</v>
      </c>
      <c r="I15">
        <f>orig_data!G65</f>
        <v>0.18189</v>
      </c>
      <c r="J15">
        <f>orig_data!E89</f>
        <v>1136</v>
      </c>
      <c r="K15">
        <f>orig_data!G89</f>
        <v>0.15575</v>
      </c>
      <c r="L15">
        <f>orig_data!E113</f>
        <v>24794</v>
      </c>
      <c r="M15">
        <f>orig_data!G113</f>
        <v>0.30986999999999998</v>
      </c>
      <c r="N15">
        <f>orig_data!E137</f>
        <v>5870</v>
      </c>
      <c r="O15">
        <f>orig_data!G137</f>
        <v>0.36425000000000002</v>
      </c>
    </row>
    <row r="16" spans="1:15" x14ac:dyDescent="0.2">
      <c r="A16" s="62"/>
      <c r="B16" t="s">
        <v>9</v>
      </c>
      <c r="C16" t="s">
        <v>13</v>
      </c>
      <c r="D16">
        <f>orig_data!E18</f>
        <v>415</v>
      </c>
      <c r="E16">
        <f>orig_data!G18</f>
        <v>0.27317000000000002</v>
      </c>
      <c r="F16">
        <f>orig_data!E42</f>
        <v>2472</v>
      </c>
      <c r="G16">
        <f>orig_data!G42</f>
        <v>0.40250000000000002</v>
      </c>
      <c r="H16">
        <f>orig_data!E66</f>
        <v>2028</v>
      </c>
      <c r="I16">
        <f>orig_data!G66</f>
        <v>0.27195000000000003</v>
      </c>
      <c r="J16">
        <f>orig_data!E90</f>
        <v>1455</v>
      </c>
      <c r="K16">
        <f>orig_data!G90</f>
        <v>0.19835</v>
      </c>
      <c r="L16">
        <f>orig_data!E114</f>
        <v>33419</v>
      </c>
      <c r="M16">
        <f>orig_data!G114</f>
        <v>0.41404999999999997</v>
      </c>
      <c r="N16">
        <f>orig_data!E138</f>
        <v>7642</v>
      </c>
      <c r="O16">
        <f>orig_data!G138</f>
        <v>0.46633000000000002</v>
      </c>
    </row>
    <row r="17" spans="1:15" x14ac:dyDescent="0.2">
      <c r="A17" s="62">
        <v>2014</v>
      </c>
      <c r="B17" t="s">
        <v>9</v>
      </c>
      <c r="C17" t="s">
        <v>10</v>
      </c>
      <c r="D17">
        <f>orig_data!E19</f>
        <v>486</v>
      </c>
      <c r="E17">
        <f>orig_data!G19</f>
        <v>0.32628000000000001</v>
      </c>
      <c r="F17">
        <f>orig_data!E43</f>
        <v>2900</v>
      </c>
      <c r="G17">
        <f>orig_data!G43</f>
        <v>0.48386000000000001</v>
      </c>
      <c r="H17">
        <f>orig_data!E67</f>
        <v>2183</v>
      </c>
      <c r="I17">
        <f>orig_data!G67</f>
        <v>0.29854999999999998</v>
      </c>
      <c r="J17">
        <f>orig_data!E91</f>
        <v>1665</v>
      </c>
      <c r="K17">
        <f>orig_data!G91</f>
        <v>0.23235</v>
      </c>
      <c r="L17">
        <f>orig_data!E115</f>
        <v>34813</v>
      </c>
      <c r="M17">
        <f>orig_data!G115</f>
        <v>0.44153999999999999</v>
      </c>
      <c r="N17">
        <f>orig_data!E139</f>
        <v>7364</v>
      </c>
      <c r="O17">
        <f>orig_data!G139</f>
        <v>0.45906999999999998</v>
      </c>
    </row>
    <row r="18" spans="1:15" x14ac:dyDescent="0.2">
      <c r="A18" s="62"/>
      <c r="B18" t="s">
        <v>9</v>
      </c>
      <c r="C18" t="s">
        <v>11</v>
      </c>
      <c r="D18">
        <f>orig_data!E20</f>
        <v>376</v>
      </c>
      <c r="E18">
        <f>orig_data!G20</f>
        <v>0.25059999999999999</v>
      </c>
      <c r="F18">
        <f>orig_data!E44</f>
        <v>2008</v>
      </c>
      <c r="G18">
        <f>orig_data!G44</f>
        <v>0.33008999999999999</v>
      </c>
      <c r="H18">
        <f>orig_data!E68</f>
        <v>1722</v>
      </c>
      <c r="I18">
        <f>orig_data!G68</f>
        <v>0.23103000000000001</v>
      </c>
      <c r="J18">
        <f>orig_data!E92</f>
        <v>1515</v>
      </c>
      <c r="K18">
        <f>orig_data!G92</f>
        <v>0.20843</v>
      </c>
      <c r="L18">
        <f>orig_data!E116</f>
        <v>30238</v>
      </c>
      <c r="M18">
        <f>orig_data!G116</f>
        <v>0.37695000000000001</v>
      </c>
      <c r="N18">
        <f>orig_data!E140</f>
        <v>7378</v>
      </c>
      <c r="O18">
        <f>orig_data!G140</f>
        <v>0.44856000000000001</v>
      </c>
    </row>
    <row r="19" spans="1:15" x14ac:dyDescent="0.2">
      <c r="A19" s="62"/>
      <c r="B19" t="s">
        <v>9</v>
      </c>
      <c r="C19" t="s">
        <v>12</v>
      </c>
      <c r="D19">
        <f>orig_data!E21</f>
        <v>284</v>
      </c>
      <c r="E19">
        <f>orig_data!G21</f>
        <v>0.18803</v>
      </c>
      <c r="F19">
        <f>orig_data!E45</f>
        <v>1662</v>
      </c>
      <c r="G19">
        <f>orig_data!G45</f>
        <v>0.26961000000000002</v>
      </c>
      <c r="H19">
        <f>orig_data!E69</f>
        <v>1823</v>
      </c>
      <c r="I19">
        <f>orig_data!G69</f>
        <v>0.24091000000000001</v>
      </c>
      <c r="J19">
        <f>orig_data!E93</f>
        <v>1544</v>
      </c>
      <c r="K19">
        <f>orig_data!G93</f>
        <v>0.21104999999999999</v>
      </c>
      <c r="L19">
        <f>orig_data!E117</f>
        <v>29902</v>
      </c>
      <c r="M19">
        <f>orig_data!G117</f>
        <v>0.36953000000000003</v>
      </c>
      <c r="N19">
        <f>orig_data!E141</f>
        <v>6449</v>
      </c>
      <c r="O19">
        <f>orig_data!G141</f>
        <v>0.38902999999999999</v>
      </c>
    </row>
    <row r="20" spans="1:15" x14ac:dyDescent="0.2">
      <c r="A20" s="62"/>
      <c r="B20" t="s">
        <v>9</v>
      </c>
      <c r="C20" t="s">
        <v>13</v>
      </c>
      <c r="D20">
        <f>orig_data!E22</f>
        <v>439</v>
      </c>
      <c r="E20">
        <f>orig_data!G22</f>
        <v>0.28732000000000002</v>
      </c>
      <c r="F20">
        <f>orig_data!E46</f>
        <v>2891</v>
      </c>
      <c r="G20">
        <f>orig_data!G46</f>
        <v>0.46559</v>
      </c>
      <c r="H20">
        <f>orig_data!E70</f>
        <v>2468</v>
      </c>
      <c r="I20">
        <f>orig_data!G70</f>
        <v>0.32221</v>
      </c>
      <c r="J20">
        <f>orig_data!E94</f>
        <v>1994</v>
      </c>
      <c r="K20">
        <f>orig_data!G94</f>
        <v>0.27065</v>
      </c>
      <c r="L20">
        <f>orig_data!E118</f>
        <v>36407</v>
      </c>
      <c r="M20">
        <f>orig_data!G118</f>
        <v>0.44607999999999998</v>
      </c>
      <c r="N20">
        <f>orig_data!E142</f>
        <v>8546</v>
      </c>
      <c r="O20">
        <f>orig_data!G142</f>
        <v>0.50724999999999998</v>
      </c>
    </row>
    <row r="21" spans="1:15" x14ac:dyDescent="0.2">
      <c r="A21" s="62">
        <v>2015</v>
      </c>
      <c r="B21" t="s">
        <v>9</v>
      </c>
      <c r="C21" t="s">
        <v>10</v>
      </c>
      <c r="D21">
        <f>orig_data!E23</f>
        <v>511</v>
      </c>
      <c r="E21">
        <f>orig_data!G23</f>
        <v>0.34222000000000002</v>
      </c>
      <c r="F21">
        <f>orig_data!E47</f>
        <v>2925</v>
      </c>
      <c r="G21">
        <f>orig_data!G47</f>
        <v>0.48337999999999998</v>
      </c>
      <c r="H21">
        <f>orig_data!E71</f>
        <v>2335</v>
      </c>
      <c r="I21">
        <f>orig_data!G71</f>
        <v>0.31063000000000002</v>
      </c>
      <c r="J21">
        <f>orig_data!E95</f>
        <v>2052</v>
      </c>
      <c r="K21">
        <f>orig_data!G95</f>
        <v>0.28584999999999999</v>
      </c>
      <c r="L21">
        <f>orig_data!E119</f>
        <v>39628</v>
      </c>
      <c r="M21">
        <f>orig_data!G119</f>
        <v>0.49773000000000001</v>
      </c>
      <c r="N21">
        <f>orig_data!E143</f>
        <v>9622</v>
      </c>
      <c r="O21">
        <f>orig_data!G143</f>
        <v>0.58565999999999996</v>
      </c>
    </row>
    <row r="22" spans="1:15" x14ac:dyDescent="0.2">
      <c r="A22" s="62"/>
      <c r="B22" t="s">
        <v>9</v>
      </c>
      <c r="C22" t="s">
        <v>11</v>
      </c>
      <c r="D22">
        <f>orig_data!E24</f>
        <v>365</v>
      </c>
      <c r="E22">
        <f>orig_data!G24</f>
        <v>0.24127999999999999</v>
      </c>
      <c r="F22">
        <f>orig_data!E48</f>
        <v>2163</v>
      </c>
      <c r="G22">
        <f>orig_data!G48</f>
        <v>0.35271000000000002</v>
      </c>
      <c r="H22">
        <f>orig_data!E72</f>
        <v>2020</v>
      </c>
      <c r="I22">
        <f>orig_data!G72</f>
        <v>0.26369999999999999</v>
      </c>
      <c r="J22">
        <f>orig_data!E96</f>
        <v>1673</v>
      </c>
      <c r="K22">
        <f>orig_data!G96</f>
        <v>0.23049</v>
      </c>
      <c r="L22">
        <f>orig_data!E120</f>
        <v>30742</v>
      </c>
      <c r="M22">
        <f>orig_data!G120</f>
        <v>0.37985999999999998</v>
      </c>
      <c r="N22">
        <f>orig_data!E144</f>
        <v>7493</v>
      </c>
      <c r="O22">
        <f>orig_data!G144</f>
        <v>0.44451000000000002</v>
      </c>
    </row>
    <row r="23" spans="1:15" x14ac:dyDescent="0.2">
      <c r="A23" s="62"/>
      <c r="B23" t="s">
        <v>9</v>
      </c>
      <c r="C23" t="s">
        <v>12</v>
      </c>
      <c r="D23">
        <f>orig_data!E25</f>
        <v>297</v>
      </c>
      <c r="E23">
        <f>orig_data!G25</f>
        <v>0.19322</v>
      </c>
      <c r="F23">
        <f>orig_data!E49</f>
        <v>1511</v>
      </c>
      <c r="G23">
        <f>orig_data!G49</f>
        <v>0.24454999999999999</v>
      </c>
      <c r="H23">
        <f>orig_data!E73</f>
        <v>1481</v>
      </c>
      <c r="I23">
        <f>orig_data!G73</f>
        <v>0.19109999999999999</v>
      </c>
      <c r="J23">
        <f>orig_data!E97</f>
        <v>1284</v>
      </c>
      <c r="K23">
        <f>orig_data!G97</f>
        <v>0.17579</v>
      </c>
      <c r="L23">
        <f>orig_data!E121</f>
        <v>25965</v>
      </c>
      <c r="M23">
        <f>orig_data!G121</f>
        <v>0.31874000000000002</v>
      </c>
      <c r="N23">
        <f>orig_data!E145</f>
        <v>6086</v>
      </c>
      <c r="O23">
        <f>orig_data!G145</f>
        <v>0.35785</v>
      </c>
    </row>
    <row r="24" spans="1:15" x14ac:dyDescent="0.2">
      <c r="A24" s="62"/>
      <c r="B24" t="s">
        <v>9</v>
      </c>
      <c r="C24" t="s">
        <v>13</v>
      </c>
      <c r="D24">
        <f>orig_data!E26</f>
        <v>384</v>
      </c>
      <c r="E24">
        <f>orig_data!G26</f>
        <v>0.25008000000000002</v>
      </c>
      <c r="F24">
        <f>orig_data!E50</f>
        <v>2333</v>
      </c>
      <c r="G24">
        <f>orig_data!G50</f>
        <v>0.37279000000000001</v>
      </c>
      <c r="H24">
        <f>orig_data!E74</f>
        <v>2030</v>
      </c>
      <c r="I24">
        <f>orig_data!G74</f>
        <v>0.25923000000000002</v>
      </c>
      <c r="J24">
        <f>orig_data!E98</f>
        <v>1426</v>
      </c>
      <c r="K24">
        <f>orig_data!G98</f>
        <v>0.19403000000000001</v>
      </c>
      <c r="L24">
        <f>orig_data!E122</f>
        <v>32085</v>
      </c>
      <c r="M24">
        <f>orig_data!G122</f>
        <v>0.39090000000000003</v>
      </c>
      <c r="N24">
        <f>orig_data!E146</f>
        <v>7467</v>
      </c>
      <c r="O24">
        <f>orig_data!G146</f>
        <v>0.43175999999999998</v>
      </c>
    </row>
    <row r="25" spans="1:15" x14ac:dyDescent="0.2">
      <c r="A25" s="62">
        <v>2016</v>
      </c>
      <c r="B25" t="s">
        <v>14</v>
      </c>
      <c r="C25" t="s">
        <v>10</v>
      </c>
      <c r="D25">
        <f>orig_data!E27</f>
        <v>501</v>
      </c>
      <c r="E25">
        <f>orig_data!G27</f>
        <v>0.32878000000000002</v>
      </c>
      <c r="F25">
        <f>orig_data!E51</f>
        <v>3206</v>
      </c>
      <c r="G25">
        <f>orig_data!G51</f>
        <v>0.51758999999999999</v>
      </c>
      <c r="H25">
        <f>orig_data!E75</f>
        <v>2739</v>
      </c>
      <c r="I25">
        <f>orig_data!G75</f>
        <v>0.35233999999999999</v>
      </c>
      <c r="J25">
        <f>orig_data!E99</f>
        <v>2079</v>
      </c>
      <c r="K25">
        <f>orig_data!G99</f>
        <v>0.28538000000000002</v>
      </c>
      <c r="L25">
        <f>orig_data!E123</f>
        <v>39315</v>
      </c>
      <c r="M25">
        <f>orig_data!G123</f>
        <v>0.48496</v>
      </c>
      <c r="N25">
        <f>orig_data!E147</f>
        <v>8535</v>
      </c>
      <c r="O25">
        <f>orig_data!G147</f>
        <v>0.49895</v>
      </c>
    </row>
    <row r="26" spans="1:15" x14ac:dyDescent="0.2">
      <c r="A26" s="62"/>
      <c r="B26" t="s">
        <v>9</v>
      </c>
      <c r="C26" t="s">
        <v>11</v>
      </c>
      <c r="D26">
        <f>orig_data!E28</f>
        <v>355</v>
      </c>
      <c r="E26">
        <f>orig_data!G28</f>
        <v>0.23025999999999999</v>
      </c>
      <c r="F26">
        <f>orig_data!E52</f>
        <v>2068</v>
      </c>
      <c r="G26">
        <f>orig_data!G52</f>
        <v>0.33187</v>
      </c>
      <c r="H26">
        <f>orig_data!E76</f>
        <v>1733</v>
      </c>
      <c r="I26">
        <f>orig_data!G76</f>
        <v>0.22125</v>
      </c>
      <c r="J26">
        <f>orig_data!E100</f>
        <v>1514</v>
      </c>
      <c r="K26">
        <f>orig_data!G100</f>
        <v>0.20735000000000001</v>
      </c>
      <c r="L26">
        <f>orig_data!E124</f>
        <v>28854</v>
      </c>
      <c r="M26">
        <f>orig_data!G124</f>
        <v>0.35377999999999998</v>
      </c>
      <c r="N26">
        <f>orig_data!E148</f>
        <v>7107</v>
      </c>
      <c r="O26">
        <f>orig_data!G148</f>
        <v>0.40958</v>
      </c>
    </row>
    <row r="27" spans="1:15" x14ac:dyDescent="0.2">
      <c r="A27" s="62"/>
      <c r="B27" t="s">
        <v>9</v>
      </c>
      <c r="C27" t="s">
        <v>12</v>
      </c>
      <c r="D27">
        <f>orig_data!E29</f>
        <v>265</v>
      </c>
      <c r="E27">
        <f>orig_data!G29</f>
        <v>0.17149</v>
      </c>
      <c r="F27">
        <f>orig_data!E53</f>
        <v>1365</v>
      </c>
      <c r="G27">
        <f>orig_data!G53</f>
        <v>0.21598999999999999</v>
      </c>
      <c r="H27">
        <f>orig_data!E77</f>
        <v>1372</v>
      </c>
      <c r="I27">
        <f>orig_data!G77</f>
        <v>0.17308999999999999</v>
      </c>
      <c r="J27">
        <f>orig_data!E101</f>
        <v>1212</v>
      </c>
      <c r="K27">
        <f>orig_data!G101</f>
        <v>0.16455</v>
      </c>
      <c r="L27">
        <f>orig_data!E125</f>
        <v>26372</v>
      </c>
      <c r="M27">
        <f>orig_data!G125</f>
        <v>0.32064999999999999</v>
      </c>
      <c r="N27">
        <f>orig_data!E149</f>
        <v>6166</v>
      </c>
      <c r="O27">
        <f>orig_data!G149</f>
        <v>0.35185</v>
      </c>
    </row>
    <row r="28" spans="1:15" x14ac:dyDescent="0.2">
      <c r="A28" s="62"/>
      <c r="B28" t="s">
        <v>9</v>
      </c>
      <c r="C28" t="s">
        <v>13</v>
      </c>
      <c r="D28">
        <f>orig_data!E30</f>
        <v>450</v>
      </c>
      <c r="E28">
        <f>orig_data!G30</f>
        <v>0.28856999999999999</v>
      </c>
      <c r="F28">
        <f>orig_data!E54</f>
        <v>2676</v>
      </c>
      <c r="G28">
        <f>orig_data!G54</f>
        <v>0.41936000000000001</v>
      </c>
      <c r="H28">
        <f>orig_data!E78</f>
        <v>2250</v>
      </c>
      <c r="I28">
        <f>orig_data!G78</f>
        <v>0.28156999999999999</v>
      </c>
      <c r="J28">
        <f>orig_data!E102</f>
        <v>1641</v>
      </c>
      <c r="K28">
        <f>orig_data!G102</f>
        <v>0.22020000000000001</v>
      </c>
      <c r="L28">
        <f>orig_data!E126</f>
        <v>35062</v>
      </c>
      <c r="M28">
        <f>orig_data!G126</f>
        <v>0.42281000000000002</v>
      </c>
      <c r="N28">
        <f>orig_data!E150</f>
        <v>8421</v>
      </c>
      <c r="O28">
        <f>orig_data!G150</f>
        <v>0.4728</v>
      </c>
    </row>
    <row r="29" spans="1:15" s="22" customFormat="1" x14ac:dyDescent="0.2">
      <c r="A29" s="60" t="s">
        <v>45</v>
      </c>
      <c r="C29" s="22" t="s">
        <v>10</v>
      </c>
      <c r="E29" s="22" t="str">
        <f>orig_data!P27</f>
        <v>t</v>
      </c>
      <c r="G29" s="22" t="str">
        <f>orig_data!P51</f>
        <v>t</v>
      </c>
      <c r="I29" s="22">
        <f>orig_data!P75</f>
        <v>0</v>
      </c>
      <c r="K29" s="22">
        <f>orig_data!P99</f>
        <v>0</v>
      </c>
      <c r="M29" s="22">
        <f>orig_data!P123</f>
        <v>0</v>
      </c>
      <c r="O29" s="22" t="str">
        <f>orig_data!P147</f>
        <v>t</v>
      </c>
    </row>
    <row r="30" spans="1:15" s="22" customFormat="1" x14ac:dyDescent="0.2">
      <c r="A30" s="60"/>
      <c r="C30" s="22" t="s">
        <v>11</v>
      </c>
      <c r="E30" s="22" t="str">
        <f>orig_data!P28</f>
        <v>t</v>
      </c>
      <c r="G30" s="22" t="str">
        <f>orig_data!P52</f>
        <v>t</v>
      </c>
      <c r="I30" s="22" t="str">
        <f>orig_data!P76</f>
        <v>t</v>
      </c>
      <c r="K30" s="22" t="str">
        <f>orig_data!P100</f>
        <v>t</v>
      </c>
      <c r="M30" s="22" t="str">
        <f>orig_data!P124</f>
        <v>t</v>
      </c>
      <c r="O30" s="22" t="str">
        <f>orig_data!P148</f>
        <v>t</v>
      </c>
    </row>
    <row r="31" spans="1:15" s="22" customFormat="1" x14ac:dyDescent="0.2">
      <c r="A31" s="60"/>
      <c r="C31" s="22" t="s">
        <v>12</v>
      </c>
      <c r="E31" s="22" t="str">
        <f>orig_data!P29</f>
        <v>t</v>
      </c>
      <c r="G31" s="22" t="str">
        <f>orig_data!P53</f>
        <v>t</v>
      </c>
      <c r="I31" s="22" t="str">
        <f>orig_data!P77</f>
        <v>t</v>
      </c>
      <c r="K31" s="22">
        <f>orig_data!P101</f>
        <v>0</v>
      </c>
      <c r="M31" s="22" t="str">
        <f>orig_data!P125</f>
        <v>t</v>
      </c>
      <c r="O31" s="22">
        <f>orig_data!P149</f>
        <v>0</v>
      </c>
    </row>
    <row r="32" spans="1:15" s="22" customFormat="1" x14ac:dyDescent="0.2">
      <c r="A32" s="60"/>
      <c r="C32" s="22" t="s">
        <v>13</v>
      </c>
      <c r="E32" s="22" t="str">
        <f>orig_data!P30</f>
        <v>t</v>
      </c>
      <c r="G32" s="22" t="str">
        <f>orig_data!P54</f>
        <v>t</v>
      </c>
      <c r="I32" s="22" t="str">
        <f>orig_data!P78</f>
        <v>t</v>
      </c>
      <c r="K32" s="22">
        <f>orig_data!P102</f>
        <v>0</v>
      </c>
      <c r="M32" s="22" t="str">
        <f>orig_data!P126</f>
        <v>t</v>
      </c>
      <c r="O32" s="22">
        <f>orig_data!P150</f>
        <v>0</v>
      </c>
    </row>
    <row r="33" spans="1:15" s="22" customFormat="1" x14ac:dyDescent="0.2">
      <c r="A33" s="61" t="s">
        <v>46</v>
      </c>
      <c r="C33" s="22" t="s">
        <v>10</v>
      </c>
      <c r="E33" s="22" t="str">
        <f>IF(E29="t","1","")</f>
        <v>1</v>
      </c>
      <c r="G33" s="22" t="str">
        <f t="shared" ref="G33:O33" si="0">IF(G29="t","1","")</f>
        <v>1</v>
      </c>
      <c r="I33" s="22" t="str">
        <f t="shared" si="0"/>
        <v/>
      </c>
      <c r="K33" s="22" t="str">
        <f t="shared" si="0"/>
        <v/>
      </c>
      <c r="M33" s="22" t="str">
        <f t="shared" si="0"/>
        <v/>
      </c>
      <c r="O33" s="22" t="str">
        <f t="shared" si="0"/>
        <v>1</v>
      </c>
    </row>
    <row r="34" spans="1:15" s="22" customFormat="1" x14ac:dyDescent="0.2">
      <c r="A34" s="61"/>
      <c r="C34" s="22" t="s">
        <v>11</v>
      </c>
      <c r="E34" s="22" t="str">
        <f>IF(E30="t","2","")</f>
        <v>2</v>
      </c>
      <c r="G34" s="22" t="str">
        <f t="shared" ref="G34:O34" si="1">IF(G30="t","2","")</f>
        <v>2</v>
      </c>
      <c r="I34" s="22" t="str">
        <f t="shared" si="1"/>
        <v>2</v>
      </c>
      <c r="K34" s="22" t="str">
        <f t="shared" si="1"/>
        <v>2</v>
      </c>
      <c r="M34" s="22" t="str">
        <f t="shared" si="1"/>
        <v>2</v>
      </c>
      <c r="O34" s="22" t="str">
        <f t="shared" si="1"/>
        <v>2</v>
      </c>
    </row>
    <row r="35" spans="1:15" s="22" customFormat="1" x14ac:dyDescent="0.2">
      <c r="A35" s="61"/>
      <c r="C35" s="22" t="s">
        <v>12</v>
      </c>
      <c r="E35" s="22" t="str">
        <f>IF(E31="t","3","")</f>
        <v>3</v>
      </c>
      <c r="G35" s="22" t="str">
        <f t="shared" ref="G35:O35" si="2">IF(G31="t","3","")</f>
        <v>3</v>
      </c>
      <c r="I35" s="22" t="str">
        <f t="shared" si="2"/>
        <v>3</v>
      </c>
      <c r="K35" s="22" t="str">
        <f t="shared" si="2"/>
        <v/>
      </c>
      <c r="M35" s="22" t="str">
        <f t="shared" si="2"/>
        <v>3</v>
      </c>
      <c r="O35" s="22" t="str">
        <f t="shared" si="2"/>
        <v/>
      </c>
    </row>
    <row r="36" spans="1:15" s="22" customFormat="1" x14ac:dyDescent="0.2">
      <c r="A36" s="61"/>
      <c r="C36" s="22" t="s">
        <v>13</v>
      </c>
      <c r="E36" s="22" t="str">
        <f>IF(E32="t","4","")</f>
        <v>4</v>
      </c>
      <c r="G36" s="22" t="str">
        <f t="shared" ref="G36:O36" si="3">IF(G32="t","4","")</f>
        <v>4</v>
      </c>
      <c r="I36" s="22" t="str">
        <f t="shared" si="3"/>
        <v>4</v>
      </c>
      <c r="K36" s="22" t="str">
        <f t="shared" si="3"/>
        <v/>
      </c>
      <c r="M36" s="22" t="str">
        <f t="shared" si="3"/>
        <v>4</v>
      </c>
      <c r="O36" s="22" t="str">
        <f t="shared" si="3"/>
        <v/>
      </c>
    </row>
    <row r="37" spans="1:15" s="22" customFormat="1" ht="24" x14ac:dyDescent="0.2">
      <c r="A37" s="23" t="s">
        <v>47</v>
      </c>
      <c r="E37" s="24" t="str">
        <f>IF(AND(E29=0,E30=0,E31=0,E32=0),"",IF(AND(E29="t",E30="t",E31="t",E32="t"),"(Q1-4)",IF(AND(E29="t",E30="t",E31="t"),"(Q1-3)",IF(AND(E30="t",E31="t",E32="t"),"(Q2-4)",CONCATENATE("(Q",E33,",",E34,",",E35,",",E36,")")))))</f>
        <v>(Q1-4)</v>
      </c>
      <c r="F37" s="24"/>
      <c r="G37" s="24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>(Q1-4)</v>
      </c>
      <c r="H37" s="24"/>
      <c r="I37" s="24" t="str">
        <f t="shared" si="4"/>
        <v>(Q2-4)</v>
      </c>
      <c r="J37" s="24"/>
      <c r="K37" s="24" t="str">
        <f t="shared" si="4"/>
        <v>(Q,2,,)</v>
      </c>
      <c r="L37" s="24"/>
      <c r="M37" s="24" t="str">
        <f t="shared" si="4"/>
        <v>(Q2-4)</v>
      </c>
      <c r="N37" s="24"/>
      <c r="O37" s="24" t="str">
        <f t="shared" si="4"/>
        <v>(Q1,2,,)</v>
      </c>
    </row>
    <row r="38" spans="1:15" s="22" customFormat="1" ht="36" x14ac:dyDescent="0.2">
      <c r="A38" s="23" t="s">
        <v>48</v>
      </c>
      <c r="E38" s="22" t="str">
        <f>SUBSTITUTE(SUBSTITUTE(SUBSTITUTE(SUBSTITUTE(SUBSTITUTE(SUBSTITUTE(E37,"(Q,,","(Q"),"(Q,","(Q"),",,)",")"),"(,","("),",)",")"),",,",",")</f>
        <v>(Q1-4)</v>
      </c>
      <c r="G38" s="22" t="str">
        <f t="shared" ref="G38:O38" si="5">SUBSTITUTE(SUBSTITUTE(SUBSTITUTE(SUBSTITUTE(SUBSTITUTE(SUBSTITUTE(G37,"(Q,,","(Q"),"(Q,","(Q"),",,)",")"),"(,","("),",)",")"),",,",",")</f>
        <v>(Q1-4)</v>
      </c>
      <c r="I38" s="22" t="str">
        <f t="shared" si="5"/>
        <v>(Q2-4)</v>
      </c>
      <c r="K38" s="22" t="str">
        <f t="shared" si="5"/>
        <v>(Q2)</v>
      </c>
      <c r="M38" s="22" t="str">
        <f t="shared" si="5"/>
        <v>(Q2-4)</v>
      </c>
      <c r="O38" s="22" t="str">
        <f t="shared" si="5"/>
        <v>(Q1,2)</v>
      </c>
    </row>
    <row r="39" spans="1:15" s="22" customFormat="1" x14ac:dyDescent="0.2">
      <c r="A39" s="25" t="s">
        <v>49</v>
      </c>
      <c r="E39" s="22" t="str">
        <f>CONCATENATE(E3," ",E38)</f>
        <v>Under 1 (Q1-4)</v>
      </c>
      <c r="G39" s="22" t="str">
        <f t="shared" ref="G39:O39" si="6">CONCATENATE(G3," ",G38)</f>
        <v>1-4 (Q1-4)</v>
      </c>
      <c r="I39" s="22" t="str">
        <f t="shared" si="6"/>
        <v>5-9 (Q2-4)</v>
      </c>
      <c r="K39" s="22" t="str">
        <f t="shared" si="6"/>
        <v>10-14 (Q2)</v>
      </c>
      <c r="M39" s="22" t="str">
        <f t="shared" si="6"/>
        <v>15-64 (Q2-4)</v>
      </c>
      <c r="O39" s="22" t="str">
        <f t="shared" si="6"/>
        <v>65 and Older (Q1,2)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152"/>
  <sheetViews>
    <sheetView topLeftCell="A4" workbookViewId="0">
      <selection activeCell="E31" sqref="E31"/>
    </sheetView>
  </sheetViews>
  <sheetFormatPr defaultRowHeight="12" x14ac:dyDescent="0.2"/>
  <cols>
    <col min="1" max="1" width="21.1640625" customWidth="1"/>
    <col min="2" max="2" width="15.6640625" style="2" customWidth="1"/>
    <col min="7" max="7" width="9.33203125" style="14"/>
    <col min="16" max="16" width="9.33203125" style="14"/>
    <col min="19" max="19" width="10.5" bestFit="1" customWidth="1"/>
  </cols>
  <sheetData>
    <row r="1" spans="1:19" x14ac:dyDescent="0.2">
      <c r="A1" t="s">
        <v>22</v>
      </c>
      <c r="B1" s="10">
        <v>43899</v>
      </c>
      <c r="G1"/>
    </row>
    <row r="2" spans="1:19" x14ac:dyDescent="0.2">
      <c r="A2" t="s">
        <v>23</v>
      </c>
      <c r="B2" s="17" t="s">
        <v>31</v>
      </c>
      <c r="G2"/>
    </row>
    <row r="3" spans="1:19" x14ac:dyDescent="0.2">
      <c r="B3"/>
      <c r="G3"/>
    </row>
    <row r="4" spans="1:19" ht="13.5" thickBot="1" x14ac:dyDescent="0.25">
      <c r="A4" s="18" t="s">
        <v>32</v>
      </c>
      <c r="S4" s="3"/>
    </row>
    <row r="5" spans="1:19" ht="13.5" customHeight="1" thickBot="1" x14ac:dyDescent="0.25">
      <c r="A5" s="19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  <c r="Q5" s="20"/>
      <c r="R5" s="20"/>
    </row>
    <row r="6" spans="1:19" ht="24" x14ac:dyDescent="0.2">
      <c r="A6" s="5" t="s">
        <v>28</v>
      </c>
      <c r="B6" s="11" t="s">
        <v>15</v>
      </c>
      <c r="C6" s="6" t="s">
        <v>0</v>
      </c>
      <c r="D6" s="6" t="s">
        <v>1</v>
      </c>
      <c r="E6" s="6" t="s">
        <v>2</v>
      </c>
      <c r="F6" s="6" t="s">
        <v>3</v>
      </c>
      <c r="G6" s="15" t="s">
        <v>4</v>
      </c>
      <c r="H6" s="6" t="s">
        <v>5</v>
      </c>
      <c r="I6" s="6" t="s">
        <v>6</v>
      </c>
      <c r="J6" s="6" t="s">
        <v>29</v>
      </c>
      <c r="K6" t="s">
        <v>24</v>
      </c>
      <c r="L6" t="s">
        <v>34</v>
      </c>
      <c r="M6" t="s">
        <v>35</v>
      </c>
      <c r="N6" t="s">
        <v>36</v>
      </c>
      <c r="O6" t="s">
        <v>37</v>
      </c>
      <c r="P6" s="14" t="s">
        <v>38</v>
      </c>
      <c r="Q6" t="s">
        <v>30</v>
      </c>
      <c r="R6" t="s">
        <v>39</v>
      </c>
    </row>
    <row r="7" spans="1:19" x14ac:dyDescent="0.2">
      <c r="A7" s="7" t="s">
        <v>33</v>
      </c>
      <c r="B7" s="12" t="s">
        <v>25</v>
      </c>
      <c r="C7" s="4">
        <v>2011</v>
      </c>
      <c r="D7" s="4">
        <v>1</v>
      </c>
      <c r="E7" s="4">
        <v>760</v>
      </c>
      <c r="F7" s="4">
        <v>15829</v>
      </c>
      <c r="G7" s="16">
        <v>0.53347999999999995</v>
      </c>
      <c r="H7" s="4">
        <v>0.49686999999999998</v>
      </c>
      <c r="I7" s="4">
        <v>0.57279000000000002</v>
      </c>
      <c r="J7" s="4">
        <v>0</v>
      </c>
      <c r="K7">
        <v>90</v>
      </c>
      <c r="L7" t="s">
        <v>40</v>
      </c>
      <c r="M7" t="s">
        <v>40</v>
      </c>
      <c r="N7" t="s">
        <v>40</v>
      </c>
      <c r="O7" t="s">
        <v>40</v>
      </c>
    </row>
    <row r="8" spans="1:19" x14ac:dyDescent="0.2">
      <c r="A8" s="7" t="s">
        <v>33</v>
      </c>
      <c r="B8" s="12" t="s">
        <v>25</v>
      </c>
      <c r="C8" s="4">
        <v>2011</v>
      </c>
      <c r="D8" s="4">
        <v>2</v>
      </c>
      <c r="E8" s="4">
        <v>496</v>
      </c>
      <c r="F8" s="4">
        <v>15807</v>
      </c>
      <c r="G8" s="16">
        <v>0.34482000000000002</v>
      </c>
      <c r="H8" s="4">
        <v>0.31577</v>
      </c>
      <c r="I8" s="4">
        <v>0.37653999999999999</v>
      </c>
      <c r="J8" s="4">
        <v>0</v>
      </c>
      <c r="K8">
        <v>91</v>
      </c>
      <c r="L8" t="s">
        <v>40</v>
      </c>
      <c r="M8" t="s">
        <v>40</v>
      </c>
      <c r="N8" t="s">
        <v>40</v>
      </c>
      <c r="O8" t="s">
        <v>40</v>
      </c>
    </row>
    <row r="9" spans="1:19" x14ac:dyDescent="0.2">
      <c r="A9" s="7" t="s">
        <v>33</v>
      </c>
      <c r="B9" s="12" t="s">
        <v>25</v>
      </c>
      <c r="C9" s="4">
        <v>2011</v>
      </c>
      <c r="D9" s="4">
        <v>3</v>
      </c>
      <c r="E9" s="4">
        <v>326</v>
      </c>
      <c r="F9" s="4">
        <v>15743</v>
      </c>
      <c r="G9" s="16">
        <v>0.22508</v>
      </c>
      <c r="H9" s="4">
        <v>0.20193</v>
      </c>
      <c r="I9" s="4">
        <v>0.25089</v>
      </c>
      <c r="J9" s="4">
        <v>0</v>
      </c>
      <c r="K9">
        <v>92</v>
      </c>
      <c r="L9" t="s">
        <v>40</v>
      </c>
      <c r="M9" t="s">
        <v>40</v>
      </c>
      <c r="N9" t="s">
        <v>40</v>
      </c>
      <c r="O9" t="s">
        <v>40</v>
      </c>
    </row>
    <row r="10" spans="1:19" x14ac:dyDescent="0.2">
      <c r="A10" s="7" t="s">
        <v>33</v>
      </c>
      <c r="B10" s="12" t="s">
        <v>25</v>
      </c>
      <c r="C10" s="4">
        <v>2011</v>
      </c>
      <c r="D10" s="4">
        <v>4</v>
      </c>
      <c r="E10" s="4">
        <v>544</v>
      </c>
      <c r="F10" s="4">
        <v>15942</v>
      </c>
      <c r="G10" s="16">
        <v>0.37091000000000002</v>
      </c>
      <c r="H10" s="4">
        <v>0.34100999999999998</v>
      </c>
      <c r="I10" s="4">
        <v>0.40343000000000001</v>
      </c>
      <c r="J10" s="4">
        <v>0</v>
      </c>
      <c r="K10">
        <v>92</v>
      </c>
      <c r="L10" t="s">
        <v>40</v>
      </c>
      <c r="M10" t="s">
        <v>40</v>
      </c>
      <c r="N10" t="s">
        <v>40</v>
      </c>
      <c r="O10" t="s">
        <v>40</v>
      </c>
    </row>
    <row r="11" spans="1:19" x14ac:dyDescent="0.2">
      <c r="A11" s="7" t="s">
        <v>33</v>
      </c>
      <c r="B11" s="12" t="s">
        <v>25</v>
      </c>
      <c r="C11" s="4">
        <v>2012</v>
      </c>
      <c r="D11" s="4">
        <v>1</v>
      </c>
      <c r="E11" s="4">
        <v>570</v>
      </c>
      <c r="F11" s="4">
        <v>15836</v>
      </c>
      <c r="G11" s="16">
        <v>0.39554</v>
      </c>
      <c r="H11" s="4">
        <v>0.36436000000000002</v>
      </c>
      <c r="I11" s="4">
        <v>0.42937999999999998</v>
      </c>
      <c r="J11" s="4">
        <v>0</v>
      </c>
      <c r="K11">
        <v>91</v>
      </c>
      <c r="L11" t="s">
        <v>40</v>
      </c>
      <c r="M11" t="s">
        <v>40</v>
      </c>
      <c r="N11" t="s">
        <v>40</v>
      </c>
      <c r="O11" t="s">
        <v>40</v>
      </c>
    </row>
    <row r="12" spans="1:19" x14ac:dyDescent="0.2">
      <c r="A12" s="7" t="s">
        <v>33</v>
      </c>
      <c r="B12" s="12" t="s">
        <v>25</v>
      </c>
      <c r="C12" s="4">
        <v>2012</v>
      </c>
      <c r="D12" s="4">
        <v>2</v>
      </c>
      <c r="E12" s="4">
        <v>500</v>
      </c>
      <c r="F12" s="4">
        <v>15984</v>
      </c>
      <c r="G12" s="16">
        <v>0.34375</v>
      </c>
      <c r="H12" s="4">
        <v>0.31490000000000001</v>
      </c>
      <c r="I12" s="4">
        <v>0.37524000000000002</v>
      </c>
      <c r="J12" s="4">
        <v>0</v>
      </c>
      <c r="K12">
        <v>91</v>
      </c>
      <c r="L12" t="s">
        <v>40</v>
      </c>
      <c r="M12" t="s">
        <v>40</v>
      </c>
      <c r="N12" t="s">
        <v>40</v>
      </c>
      <c r="O12" t="s">
        <v>40</v>
      </c>
    </row>
    <row r="13" spans="1:19" x14ac:dyDescent="0.2">
      <c r="A13" s="7" t="s">
        <v>33</v>
      </c>
      <c r="B13" s="12" t="s">
        <v>25</v>
      </c>
      <c r="C13" s="4">
        <v>2012</v>
      </c>
      <c r="D13" s="4">
        <v>3</v>
      </c>
      <c r="E13" s="4">
        <v>351</v>
      </c>
      <c r="F13" s="4">
        <v>15999</v>
      </c>
      <c r="G13" s="16">
        <v>0.23846999999999999</v>
      </c>
      <c r="H13" s="4">
        <v>0.21478</v>
      </c>
      <c r="I13" s="4">
        <v>0.26476</v>
      </c>
      <c r="J13" s="4">
        <v>0</v>
      </c>
      <c r="K13">
        <v>92</v>
      </c>
      <c r="L13" t="s">
        <v>40</v>
      </c>
      <c r="M13" t="s">
        <v>40</v>
      </c>
      <c r="N13" t="s">
        <v>40</v>
      </c>
      <c r="O13" t="s">
        <v>40</v>
      </c>
    </row>
    <row r="14" spans="1:19" x14ac:dyDescent="0.2">
      <c r="A14" s="7" t="s">
        <v>33</v>
      </c>
      <c r="B14" s="12" t="s">
        <v>25</v>
      </c>
      <c r="C14" s="4">
        <v>2012</v>
      </c>
      <c r="D14" s="4">
        <v>4</v>
      </c>
      <c r="E14" s="4">
        <v>634</v>
      </c>
      <c r="F14" s="4">
        <v>16349</v>
      </c>
      <c r="G14" s="16">
        <v>0.42151</v>
      </c>
      <c r="H14" s="4">
        <v>0.38995000000000002</v>
      </c>
      <c r="I14" s="4">
        <v>0.45562999999999998</v>
      </c>
      <c r="J14" s="4">
        <v>0</v>
      </c>
      <c r="K14">
        <v>92</v>
      </c>
      <c r="L14" t="s">
        <v>40</v>
      </c>
      <c r="M14" t="s">
        <v>40</v>
      </c>
      <c r="N14" t="s">
        <v>40</v>
      </c>
      <c r="O14" t="s">
        <v>40</v>
      </c>
    </row>
    <row r="15" spans="1:19" x14ac:dyDescent="0.2">
      <c r="A15" s="7" t="s">
        <v>33</v>
      </c>
      <c r="B15" s="12" t="s">
        <v>25</v>
      </c>
      <c r="C15" s="4">
        <v>2013</v>
      </c>
      <c r="D15" s="4">
        <v>1</v>
      </c>
      <c r="E15" s="4">
        <v>579</v>
      </c>
      <c r="F15" s="4">
        <v>16394</v>
      </c>
      <c r="G15" s="16">
        <v>0.39241999999999999</v>
      </c>
      <c r="H15" s="4">
        <v>0.36171999999999999</v>
      </c>
      <c r="I15" s="4">
        <v>0.42571999999999999</v>
      </c>
      <c r="J15" s="4">
        <v>0</v>
      </c>
      <c r="K15">
        <v>90</v>
      </c>
      <c r="L15" t="s">
        <v>40</v>
      </c>
      <c r="M15" t="s">
        <v>40</v>
      </c>
      <c r="N15" t="s">
        <v>40</v>
      </c>
      <c r="O15" t="s">
        <v>40</v>
      </c>
    </row>
    <row r="16" spans="1:19" x14ac:dyDescent="0.2">
      <c r="A16" s="7" t="s">
        <v>33</v>
      </c>
      <c r="B16" s="12" t="s">
        <v>25</v>
      </c>
      <c r="C16" s="4">
        <v>2013</v>
      </c>
      <c r="D16" s="4">
        <v>2</v>
      </c>
      <c r="E16" s="4">
        <v>396</v>
      </c>
      <c r="F16" s="4">
        <v>16442</v>
      </c>
      <c r="G16" s="16">
        <v>0.26467000000000002</v>
      </c>
      <c r="H16" s="4">
        <v>0.23984</v>
      </c>
      <c r="I16" s="4">
        <v>0.29205999999999999</v>
      </c>
      <c r="J16" s="4">
        <v>0</v>
      </c>
      <c r="K16">
        <v>91</v>
      </c>
      <c r="L16" t="s">
        <v>40</v>
      </c>
      <c r="M16" t="s">
        <v>40</v>
      </c>
      <c r="N16" t="s">
        <v>40</v>
      </c>
      <c r="O16" t="s">
        <v>40</v>
      </c>
    </row>
    <row r="17" spans="1:16" x14ac:dyDescent="0.2">
      <c r="A17" s="7" t="s">
        <v>33</v>
      </c>
      <c r="B17" s="12" t="s">
        <v>25</v>
      </c>
      <c r="C17" s="4">
        <v>2013</v>
      </c>
      <c r="D17" s="4">
        <v>3</v>
      </c>
      <c r="E17" s="4">
        <v>314</v>
      </c>
      <c r="F17" s="4">
        <v>16586</v>
      </c>
      <c r="G17" s="16">
        <v>0.20577999999999999</v>
      </c>
      <c r="H17" s="4">
        <v>0.18423</v>
      </c>
      <c r="I17" s="4">
        <v>0.22985</v>
      </c>
      <c r="J17" s="4">
        <v>0</v>
      </c>
      <c r="K17">
        <v>92</v>
      </c>
      <c r="L17" t="s">
        <v>40</v>
      </c>
      <c r="M17" t="s">
        <v>40</v>
      </c>
      <c r="N17" t="s">
        <v>40</v>
      </c>
      <c r="O17" t="s">
        <v>40</v>
      </c>
    </row>
    <row r="18" spans="1:16" x14ac:dyDescent="0.2">
      <c r="A18" s="7" t="s">
        <v>33</v>
      </c>
      <c r="B18" s="12" t="s">
        <v>25</v>
      </c>
      <c r="C18" s="4">
        <v>2013</v>
      </c>
      <c r="D18" s="4">
        <v>4</v>
      </c>
      <c r="E18" s="4">
        <v>415</v>
      </c>
      <c r="F18" s="4">
        <v>16513</v>
      </c>
      <c r="G18" s="16">
        <v>0.27317000000000002</v>
      </c>
      <c r="H18" s="4">
        <v>0.24811</v>
      </c>
      <c r="I18" s="4">
        <v>0.30076000000000003</v>
      </c>
      <c r="J18" s="4">
        <v>0</v>
      </c>
      <c r="K18">
        <v>92</v>
      </c>
      <c r="L18" t="s">
        <v>40</v>
      </c>
      <c r="M18" t="s">
        <v>40</v>
      </c>
      <c r="N18" t="s">
        <v>40</v>
      </c>
      <c r="O18" t="s">
        <v>40</v>
      </c>
    </row>
    <row r="19" spans="1:16" x14ac:dyDescent="0.2">
      <c r="A19" s="7" t="s">
        <v>33</v>
      </c>
      <c r="B19" s="12" t="s">
        <v>25</v>
      </c>
      <c r="C19" s="4">
        <v>2014</v>
      </c>
      <c r="D19" s="4">
        <v>1</v>
      </c>
      <c r="E19" s="4">
        <v>486</v>
      </c>
      <c r="F19" s="4">
        <v>16550</v>
      </c>
      <c r="G19" s="16">
        <v>0.32628000000000001</v>
      </c>
      <c r="H19" s="4">
        <v>0.29853000000000002</v>
      </c>
      <c r="I19" s="4">
        <v>0.35661999999999999</v>
      </c>
      <c r="J19" s="4">
        <v>0</v>
      </c>
      <c r="K19">
        <v>90</v>
      </c>
      <c r="L19" t="s">
        <v>40</v>
      </c>
      <c r="M19" t="s">
        <v>40</v>
      </c>
      <c r="N19" t="s">
        <v>40</v>
      </c>
      <c r="O19" t="s">
        <v>40</v>
      </c>
    </row>
    <row r="20" spans="1:16" x14ac:dyDescent="0.2">
      <c r="A20" s="7" t="s">
        <v>33</v>
      </c>
      <c r="B20" s="12" t="s">
        <v>25</v>
      </c>
      <c r="C20" s="4">
        <v>2014</v>
      </c>
      <c r="D20" s="4">
        <v>2</v>
      </c>
      <c r="E20" s="4">
        <v>376</v>
      </c>
      <c r="F20" s="4">
        <v>16488</v>
      </c>
      <c r="G20" s="16">
        <v>0.25059999999999999</v>
      </c>
      <c r="H20" s="4">
        <v>0.22650999999999999</v>
      </c>
      <c r="I20" s="4">
        <v>0.27725</v>
      </c>
      <c r="J20" s="4">
        <v>0</v>
      </c>
      <c r="K20">
        <v>91</v>
      </c>
      <c r="L20" t="s">
        <v>40</v>
      </c>
      <c r="M20" t="s">
        <v>40</v>
      </c>
      <c r="N20" t="s">
        <v>40</v>
      </c>
      <c r="O20" t="s">
        <v>40</v>
      </c>
    </row>
    <row r="21" spans="1:16" x14ac:dyDescent="0.2">
      <c r="A21" s="7" t="s">
        <v>33</v>
      </c>
      <c r="B21" s="12" t="s">
        <v>25</v>
      </c>
      <c r="C21" s="4">
        <v>2014</v>
      </c>
      <c r="D21" s="4">
        <v>3</v>
      </c>
      <c r="E21" s="4">
        <v>284</v>
      </c>
      <c r="F21" s="4">
        <v>16417</v>
      </c>
      <c r="G21" s="16">
        <v>0.18803</v>
      </c>
      <c r="H21" s="4">
        <v>0.16739000000000001</v>
      </c>
      <c r="I21" s="4">
        <v>0.21123</v>
      </c>
      <c r="J21" s="4">
        <v>0</v>
      </c>
      <c r="K21">
        <v>92</v>
      </c>
      <c r="L21" t="s">
        <v>40</v>
      </c>
      <c r="M21" t="s">
        <v>40</v>
      </c>
      <c r="N21" t="s">
        <v>40</v>
      </c>
      <c r="O21" t="s">
        <v>40</v>
      </c>
    </row>
    <row r="22" spans="1:16" x14ac:dyDescent="0.2">
      <c r="A22" s="7" t="s">
        <v>33</v>
      </c>
      <c r="B22" s="12" t="s">
        <v>25</v>
      </c>
      <c r="C22" s="4">
        <v>2014</v>
      </c>
      <c r="D22" s="4">
        <v>4</v>
      </c>
      <c r="E22" s="4">
        <v>439</v>
      </c>
      <c r="F22" s="4">
        <v>16608</v>
      </c>
      <c r="G22" s="16">
        <v>0.28732000000000002</v>
      </c>
      <c r="H22" s="4">
        <v>0.26166</v>
      </c>
      <c r="I22" s="4">
        <v>0.31548999999999999</v>
      </c>
      <c r="J22" s="4">
        <v>0</v>
      </c>
      <c r="K22">
        <v>92</v>
      </c>
      <c r="L22" t="s">
        <v>40</v>
      </c>
      <c r="M22" t="s">
        <v>40</v>
      </c>
      <c r="N22" t="s">
        <v>40</v>
      </c>
      <c r="O22" t="s">
        <v>40</v>
      </c>
    </row>
    <row r="23" spans="1:16" x14ac:dyDescent="0.2">
      <c r="A23" s="7" t="s">
        <v>33</v>
      </c>
      <c r="B23" s="12" t="s">
        <v>25</v>
      </c>
      <c r="C23" s="4">
        <v>2015</v>
      </c>
      <c r="D23" s="4">
        <v>1</v>
      </c>
      <c r="E23" s="4">
        <v>511</v>
      </c>
      <c r="F23" s="4">
        <v>16591</v>
      </c>
      <c r="G23" s="16">
        <v>0.34222000000000002</v>
      </c>
      <c r="H23" s="4">
        <v>0.31380000000000002</v>
      </c>
      <c r="I23" s="4">
        <v>0.37322</v>
      </c>
      <c r="J23" s="4">
        <v>0</v>
      </c>
      <c r="K23">
        <v>90</v>
      </c>
      <c r="L23" t="s">
        <v>40</v>
      </c>
      <c r="M23" t="s">
        <v>40</v>
      </c>
      <c r="N23" t="s">
        <v>40</v>
      </c>
      <c r="O23" t="s">
        <v>40</v>
      </c>
    </row>
    <row r="24" spans="1:16" x14ac:dyDescent="0.2">
      <c r="A24" s="7" t="s">
        <v>33</v>
      </c>
      <c r="B24" s="12" t="s">
        <v>25</v>
      </c>
      <c r="C24" s="4">
        <v>2015</v>
      </c>
      <c r="D24" s="4">
        <v>2</v>
      </c>
      <c r="E24" s="4">
        <v>365</v>
      </c>
      <c r="F24" s="4">
        <v>16624</v>
      </c>
      <c r="G24" s="16">
        <v>0.24127999999999999</v>
      </c>
      <c r="H24" s="4">
        <v>0.21775</v>
      </c>
      <c r="I24" s="4">
        <v>0.26734000000000002</v>
      </c>
      <c r="J24" s="4">
        <v>0</v>
      </c>
      <c r="K24">
        <v>91</v>
      </c>
      <c r="L24" t="s">
        <v>40</v>
      </c>
      <c r="M24" t="s">
        <v>40</v>
      </c>
      <c r="N24" t="s">
        <v>40</v>
      </c>
      <c r="O24" t="s">
        <v>40</v>
      </c>
    </row>
    <row r="25" spans="1:16" x14ac:dyDescent="0.2">
      <c r="A25" s="7" t="s">
        <v>33</v>
      </c>
      <c r="B25" s="12" t="s">
        <v>25</v>
      </c>
      <c r="C25" s="4">
        <v>2015</v>
      </c>
      <c r="D25" s="4">
        <v>3</v>
      </c>
      <c r="E25" s="4">
        <v>297</v>
      </c>
      <c r="F25" s="4">
        <v>16708</v>
      </c>
      <c r="G25" s="16">
        <v>0.19322</v>
      </c>
      <c r="H25" s="4">
        <v>0.17244999999999999</v>
      </c>
      <c r="I25" s="4">
        <v>0.21648999999999999</v>
      </c>
      <c r="J25" s="4">
        <v>0</v>
      </c>
      <c r="K25">
        <v>92</v>
      </c>
      <c r="L25" t="s">
        <v>40</v>
      </c>
      <c r="M25" t="s">
        <v>40</v>
      </c>
      <c r="N25" t="s">
        <v>40</v>
      </c>
      <c r="O25" t="s">
        <v>40</v>
      </c>
    </row>
    <row r="26" spans="1:16" x14ac:dyDescent="0.2">
      <c r="A26" s="7" t="s">
        <v>33</v>
      </c>
      <c r="B26" s="12" t="s">
        <v>25</v>
      </c>
      <c r="C26" s="4">
        <v>2015</v>
      </c>
      <c r="D26" s="4">
        <v>4</v>
      </c>
      <c r="E26" s="4">
        <v>384</v>
      </c>
      <c r="F26" s="4">
        <v>16690</v>
      </c>
      <c r="G26" s="16">
        <v>0.25008000000000002</v>
      </c>
      <c r="H26" s="4">
        <v>0.22628000000000001</v>
      </c>
      <c r="I26" s="4">
        <v>0.27639000000000002</v>
      </c>
      <c r="J26" s="4">
        <v>0</v>
      </c>
      <c r="K26">
        <v>92</v>
      </c>
      <c r="L26" t="s">
        <v>40</v>
      </c>
      <c r="M26" t="s">
        <v>40</v>
      </c>
      <c r="N26" t="s">
        <v>40</v>
      </c>
      <c r="O26" t="s">
        <v>40</v>
      </c>
    </row>
    <row r="27" spans="1:16" x14ac:dyDescent="0.2">
      <c r="A27" s="7" t="s">
        <v>33</v>
      </c>
      <c r="B27" s="12" t="s">
        <v>25</v>
      </c>
      <c r="C27" s="4">
        <v>2016</v>
      </c>
      <c r="D27" s="4">
        <v>1</v>
      </c>
      <c r="E27" s="4">
        <v>501</v>
      </c>
      <c r="F27" s="4">
        <v>16745</v>
      </c>
      <c r="G27" s="16">
        <v>0.32878000000000002</v>
      </c>
      <c r="H27" s="4">
        <v>0.30121999999999999</v>
      </c>
      <c r="I27" s="4">
        <v>0.35887000000000002</v>
      </c>
      <c r="J27" s="4">
        <v>0</v>
      </c>
      <c r="K27">
        <v>91</v>
      </c>
      <c r="L27">
        <v>0.61629999999999996</v>
      </c>
      <c r="M27">
        <v>0.55059999999999998</v>
      </c>
      <c r="N27">
        <v>0.68989999999999996</v>
      </c>
      <c r="O27">
        <v>0</v>
      </c>
      <c r="P27" s="14" t="s">
        <v>41</v>
      </c>
    </row>
    <row r="28" spans="1:16" x14ac:dyDescent="0.2">
      <c r="A28" s="7" t="s">
        <v>33</v>
      </c>
      <c r="B28" s="12" t="s">
        <v>25</v>
      </c>
      <c r="C28" s="4">
        <v>2016</v>
      </c>
      <c r="D28" s="4">
        <v>2</v>
      </c>
      <c r="E28" s="4">
        <v>355</v>
      </c>
      <c r="F28" s="4">
        <v>16942</v>
      </c>
      <c r="G28" s="16">
        <v>0.23025999999999999</v>
      </c>
      <c r="H28" s="4">
        <v>0.20751</v>
      </c>
      <c r="I28" s="4">
        <v>0.2555</v>
      </c>
      <c r="J28" s="4">
        <v>0</v>
      </c>
      <c r="K28">
        <v>91</v>
      </c>
      <c r="L28">
        <v>0.66779999999999995</v>
      </c>
      <c r="M28">
        <v>0.5827</v>
      </c>
      <c r="N28">
        <v>0.76529999999999998</v>
      </c>
      <c r="O28">
        <v>0</v>
      </c>
      <c r="P28" s="14" t="s">
        <v>41</v>
      </c>
    </row>
    <row r="29" spans="1:16" x14ac:dyDescent="0.2">
      <c r="A29" s="7" t="s">
        <v>33</v>
      </c>
      <c r="B29" s="12" t="s">
        <v>25</v>
      </c>
      <c r="C29" s="4">
        <v>2016</v>
      </c>
      <c r="D29" s="4">
        <v>3</v>
      </c>
      <c r="E29" s="4">
        <v>265</v>
      </c>
      <c r="F29" s="4">
        <v>16797</v>
      </c>
      <c r="G29" s="16">
        <v>0.17149</v>
      </c>
      <c r="H29" s="4">
        <v>0.15203</v>
      </c>
      <c r="I29" s="4">
        <v>0.19342999999999999</v>
      </c>
      <c r="J29" s="4">
        <v>0</v>
      </c>
      <c r="K29">
        <v>92</v>
      </c>
      <c r="L29">
        <v>0.76190000000000002</v>
      </c>
      <c r="M29">
        <v>0.64790000000000003</v>
      </c>
      <c r="N29">
        <v>0.89600000000000002</v>
      </c>
      <c r="O29">
        <v>1.008E-3</v>
      </c>
      <c r="P29" s="14" t="s">
        <v>41</v>
      </c>
    </row>
    <row r="30" spans="1:16" x14ac:dyDescent="0.2">
      <c r="A30" s="7" t="s">
        <v>33</v>
      </c>
      <c r="B30" s="12" t="s">
        <v>25</v>
      </c>
      <c r="C30" s="4">
        <v>2016</v>
      </c>
      <c r="D30" s="4">
        <v>4</v>
      </c>
      <c r="E30" s="4">
        <v>450</v>
      </c>
      <c r="F30" s="4">
        <v>16950</v>
      </c>
      <c r="G30" s="16">
        <v>0.28856999999999999</v>
      </c>
      <c r="H30" s="4">
        <v>0.2631</v>
      </c>
      <c r="I30" s="4">
        <v>0.31651000000000001</v>
      </c>
      <c r="J30" s="4">
        <v>0</v>
      </c>
      <c r="K30">
        <v>92</v>
      </c>
      <c r="L30">
        <v>0.77800000000000002</v>
      </c>
      <c r="M30">
        <v>0.68669999999999998</v>
      </c>
      <c r="N30">
        <v>0.88149999999999995</v>
      </c>
      <c r="O30">
        <v>8.2000000000000001E-5</v>
      </c>
      <c r="P30" s="14" t="s">
        <v>41</v>
      </c>
    </row>
    <row r="31" spans="1:16" x14ac:dyDescent="0.2">
      <c r="A31" s="7" t="s">
        <v>33</v>
      </c>
      <c r="B31" s="13" t="s">
        <v>26</v>
      </c>
      <c r="C31" s="4">
        <v>2011</v>
      </c>
      <c r="D31" s="4">
        <v>1</v>
      </c>
      <c r="E31" s="4">
        <v>3704</v>
      </c>
      <c r="F31" s="4">
        <v>64349</v>
      </c>
      <c r="G31" s="16">
        <v>0.63956999999999997</v>
      </c>
      <c r="H31" s="4">
        <v>0.61929999999999996</v>
      </c>
      <c r="I31" s="4">
        <v>0.66049999999999998</v>
      </c>
      <c r="J31" s="4">
        <v>0</v>
      </c>
      <c r="K31">
        <v>90</v>
      </c>
      <c r="L31" t="s">
        <v>40</v>
      </c>
      <c r="M31" t="s">
        <v>40</v>
      </c>
      <c r="N31" t="s">
        <v>40</v>
      </c>
      <c r="O31" t="s">
        <v>40</v>
      </c>
    </row>
    <row r="32" spans="1:16" x14ac:dyDescent="0.2">
      <c r="A32" s="7" t="s">
        <v>33</v>
      </c>
      <c r="B32" s="13" t="s">
        <v>26</v>
      </c>
      <c r="C32" s="4">
        <v>2011</v>
      </c>
      <c r="D32" s="4">
        <v>2</v>
      </c>
      <c r="E32" s="4">
        <v>2382</v>
      </c>
      <c r="F32" s="4">
        <v>64893</v>
      </c>
      <c r="G32" s="16">
        <v>0.40337000000000001</v>
      </c>
      <c r="H32" s="4">
        <v>0.38749</v>
      </c>
      <c r="I32" s="4">
        <v>0.4199</v>
      </c>
      <c r="J32" s="4">
        <v>0</v>
      </c>
      <c r="K32">
        <v>91</v>
      </c>
      <c r="L32" t="s">
        <v>40</v>
      </c>
      <c r="M32" t="s">
        <v>40</v>
      </c>
      <c r="N32" t="s">
        <v>40</v>
      </c>
      <c r="O32" t="s">
        <v>40</v>
      </c>
    </row>
    <row r="33" spans="1:15" x14ac:dyDescent="0.2">
      <c r="A33" s="7" t="s">
        <v>33</v>
      </c>
      <c r="B33" s="13" t="s">
        <v>26</v>
      </c>
      <c r="C33" s="4">
        <v>2011</v>
      </c>
      <c r="D33" s="4">
        <v>3</v>
      </c>
      <c r="E33" s="4">
        <v>1859</v>
      </c>
      <c r="F33" s="4">
        <v>64985</v>
      </c>
      <c r="G33" s="16">
        <v>0.31093999999999999</v>
      </c>
      <c r="H33" s="4">
        <v>0.29712</v>
      </c>
      <c r="I33" s="4">
        <v>0.32540000000000002</v>
      </c>
      <c r="J33" s="4">
        <v>0</v>
      </c>
      <c r="K33">
        <v>92</v>
      </c>
      <c r="L33" t="s">
        <v>40</v>
      </c>
      <c r="M33" t="s">
        <v>40</v>
      </c>
      <c r="N33" t="s">
        <v>40</v>
      </c>
      <c r="O33" t="s">
        <v>40</v>
      </c>
    </row>
    <row r="34" spans="1:15" x14ac:dyDescent="0.2">
      <c r="A34" s="7" t="s">
        <v>33</v>
      </c>
      <c r="B34" s="13" t="s">
        <v>26</v>
      </c>
      <c r="C34" s="4">
        <v>2011</v>
      </c>
      <c r="D34" s="4">
        <v>4</v>
      </c>
      <c r="E34" s="4">
        <v>3211</v>
      </c>
      <c r="F34" s="4">
        <v>65381</v>
      </c>
      <c r="G34" s="16">
        <v>0.53383000000000003</v>
      </c>
      <c r="H34" s="4">
        <v>0.51568000000000003</v>
      </c>
      <c r="I34" s="4">
        <v>0.55261000000000005</v>
      </c>
      <c r="J34" s="4">
        <v>0</v>
      </c>
      <c r="K34">
        <v>92</v>
      </c>
      <c r="L34" t="s">
        <v>40</v>
      </c>
      <c r="M34" t="s">
        <v>40</v>
      </c>
      <c r="N34" t="s">
        <v>40</v>
      </c>
      <c r="O34" t="s">
        <v>40</v>
      </c>
    </row>
    <row r="35" spans="1:15" x14ac:dyDescent="0.2">
      <c r="A35" s="7" t="s">
        <v>33</v>
      </c>
      <c r="B35" s="13" t="s">
        <v>26</v>
      </c>
      <c r="C35" s="4">
        <v>2012</v>
      </c>
      <c r="D35" s="4">
        <v>1</v>
      </c>
      <c r="E35" s="4">
        <v>2923</v>
      </c>
      <c r="F35" s="4">
        <v>65738</v>
      </c>
      <c r="G35" s="16">
        <v>0.48862</v>
      </c>
      <c r="H35" s="4">
        <v>0.47122000000000003</v>
      </c>
      <c r="I35" s="4">
        <v>0.50666</v>
      </c>
      <c r="J35" s="4">
        <v>0</v>
      </c>
      <c r="K35">
        <v>91</v>
      </c>
      <c r="L35" t="s">
        <v>40</v>
      </c>
      <c r="M35" t="s">
        <v>40</v>
      </c>
      <c r="N35" t="s">
        <v>40</v>
      </c>
      <c r="O35" t="s">
        <v>40</v>
      </c>
    </row>
    <row r="36" spans="1:15" x14ac:dyDescent="0.2">
      <c r="A36" s="7" t="s">
        <v>33</v>
      </c>
      <c r="B36" s="13" t="s">
        <v>26</v>
      </c>
      <c r="C36" s="4">
        <v>2012</v>
      </c>
      <c r="D36" s="4">
        <v>2</v>
      </c>
      <c r="E36" s="4">
        <v>2343</v>
      </c>
      <c r="F36" s="4">
        <v>65983</v>
      </c>
      <c r="G36" s="16">
        <v>0.39021</v>
      </c>
      <c r="H36" s="4">
        <v>0.37473000000000001</v>
      </c>
      <c r="I36" s="4">
        <v>0.40633000000000002</v>
      </c>
      <c r="J36" s="4">
        <v>0</v>
      </c>
      <c r="K36">
        <v>91</v>
      </c>
      <c r="L36" t="s">
        <v>40</v>
      </c>
      <c r="M36" t="s">
        <v>40</v>
      </c>
      <c r="N36" t="s">
        <v>40</v>
      </c>
      <c r="O36" t="s">
        <v>40</v>
      </c>
    </row>
    <row r="37" spans="1:15" x14ac:dyDescent="0.2">
      <c r="A37" s="7" t="s">
        <v>33</v>
      </c>
      <c r="B37" s="13" t="s">
        <v>26</v>
      </c>
      <c r="C37" s="4">
        <v>2012</v>
      </c>
      <c r="D37" s="4">
        <v>3</v>
      </c>
      <c r="E37" s="4">
        <v>1733</v>
      </c>
      <c r="F37" s="4">
        <v>65793</v>
      </c>
      <c r="G37" s="16">
        <v>0.28631000000000001</v>
      </c>
      <c r="H37" s="4">
        <v>0.27313999999999999</v>
      </c>
      <c r="I37" s="4">
        <v>0.30010999999999999</v>
      </c>
      <c r="J37" s="4">
        <v>0</v>
      </c>
      <c r="K37">
        <v>92</v>
      </c>
      <c r="L37" t="s">
        <v>40</v>
      </c>
      <c r="M37" t="s">
        <v>40</v>
      </c>
      <c r="N37" t="s">
        <v>40</v>
      </c>
      <c r="O37" t="s">
        <v>40</v>
      </c>
    </row>
    <row r="38" spans="1:15" x14ac:dyDescent="0.2">
      <c r="A38" s="7" t="s">
        <v>33</v>
      </c>
      <c r="B38" s="13" t="s">
        <v>26</v>
      </c>
      <c r="C38" s="4">
        <v>2012</v>
      </c>
      <c r="D38" s="4">
        <v>4</v>
      </c>
      <c r="E38" s="4">
        <v>3918</v>
      </c>
      <c r="F38" s="4">
        <v>66070</v>
      </c>
      <c r="G38" s="16">
        <v>0.64456999999999998</v>
      </c>
      <c r="H38" s="4">
        <v>0.62470000000000003</v>
      </c>
      <c r="I38" s="4">
        <v>0.66508</v>
      </c>
      <c r="J38" s="4">
        <v>0</v>
      </c>
      <c r="K38">
        <v>92</v>
      </c>
      <c r="L38" t="s">
        <v>40</v>
      </c>
      <c r="M38" t="s">
        <v>40</v>
      </c>
      <c r="N38" t="s">
        <v>40</v>
      </c>
      <c r="O38" t="s">
        <v>40</v>
      </c>
    </row>
    <row r="39" spans="1:15" x14ac:dyDescent="0.2">
      <c r="A39" s="7" t="s">
        <v>33</v>
      </c>
      <c r="B39" s="13" t="s">
        <v>26</v>
      </c>
      <c r="C39" s="4">
        <v>2013</v>
      </c>
      <c r="D39" s="4">
        <v>1</v>
      </c>
      <c r="E39" s="4">
        <v>2949</v>
      </c>
      <c r="F39" s="4">
        <v>66028</v>
      </c>
      <c r="G39" s="16">
        <v>0.49625000000000002</v>
      </c>
      <c r="H39" s="4">
        <v>0.47865999999999997</v>
      </c>
      <c r="I39" s="4">
        <v>0.51449</v>
      </c>
      <c r="J39" s="4">
        <v>0</v>
      </c>
      <c r="K39">
        <v>90</v>
      </c>
      <c r="L39" t="s">
        <v>40</v>
      </c>
      <c r="M39" t="s">
        <v>40</v>
      </c>
      <c r="N39" t="s">
        <v>40</v>
      </c>
      <c r="O39" t="s">
        <v>40</v>
      </c>
    </row>
    <row r="40" spans="1:15" x14ac:dyDescent="0.2">
      <c r="A40" s="7" t="s">
        <v>33</v>
      </c>
      <c r="B40" s="13" t="s">
        <v>26</v>
      </c>
      <c r="C40" s="4">
        <v>2013</v>
      </c>
      <c r="D40" s="4">
        <v>2</v>
      </c>
      <c r="E40" s="4">
        <v>2265</v>
      </c>
      <c r="F40" s="4">
        <v>66367</v>
      </c>
      <c r="G40" s="16">
        <v>0.37503999999999998</v>
      </c>
      <c r="H40" s="4">
        <v>0.35991000000000001</v>
      </c>
      <c r="I40" s="4">
        <v>0.39079999999999998</v>
      </c>
      <c r="J40" s="4">
        <v>0</v>
      </c>
      <c r="K40">
        <v>91</v>
      </c>
      <c r="L40" t="s">
        <v>40</v>
      </c>
      <c r="M40" t="s">
        <v>40</v>
      </c>
      <c r="N40" t="s">
        <v>40</v>
      </c>
      <c r="O40" t="s">
        <v>40</v>
      </c>
    </row>
    <row r="41" spans="1:15" x14ac:dyDescent="0.2">
      <c r="A41" s="7" t="s">
        <v>33</v>
      </c>
      <c r="B41" s="13" t="s">
        <v>26</v>
      </c>
      <c r="C41" s="4">
        <v>2013</v>
      </c>
      <c r="D41" s="4">
        <v>3</v>
      </c>
      <c r="E41" s="4">
        <v>1498</v>
      </c>
      <c r="F41" s="4">
        <v>66210</v>
      </c>
      <c r="G41" s="16">
        <v>0.24592</v>
      </c>
      <c r="H41" s="4">
        <v>0.23377999999999999</v>
      </c>
      <c r="I41" s="4">
        <v>0.25869999999999999</v>
      </c>
      <c r="J41" s="4">
        <v>0</v>
      </c>
      <c r="K41">
        <v>92</v>
      </c>
      <c r="L41" t="s">
        <v>40</v>
      </c>
      <c r="M41" t="s">
        <v>40</v>
      </c>
      <c r="N41" t="s">
        <v>40</v>
      </c>
      <c r="O41" t="s">
        <v>40</v>
      </c>
    </row>
    <row r="42" spans="1:15" x14ac:dyDescent="0.2">
      <c r="A42" s="7" t="s">
        <v>33</v>
      </c>
      <c r="B42" s="13" t="s">
        <v>26</v>
      </c>
      <c r="C42" s="4">
        <v>2013</v>
      </c>
      <c r="D42" s="4">
        <v>4</v>
      </c>
      <c r="E42" s="4">
        <v>2472</v>
      </c>
      <c r="F42" s="4">
        <v>66757</v>
      </c>
      <c r="G42" s="16">
        <v>0.40250000000000002</v>
      </c>
      <c r="H42" s="4">
        <v>0.38694000000000001</v>
      </c>
      <c r="I42" s="4">
        <v>0.41868</v>
      </c>
      <c r="J42" s="4">
        <v>0</v>
      </c>
      <c r="K42">
        <v>92</v>
      </c>
      <c r="L42" t="s">
        <v>40</v>
      </c>
      <c r="M42" t="s">
        <v>40</v>
      </c>
      <c r="N42" t="s">
        <v>40</v>
      </c>
      <c r="O42" t="s">
        <v>40</v>
      </c>
    </row>
    <row r="43" spans="1:15" x14ac:dyDescent="0.2">
      <c r="A43" s="7" t="s">
        <v>33</v>
      </c>
      <c r="B43" s="13" t="s">
        <v>26</v>
      </c>
      <c r="C43" s="4">
        <v>2014</v>
      </c>
      <c r="D43" s="4">
        <v>1</v>
      </c>
      <c r="E43" s="4">
        <v>2900</v>
      </c>
      <c r="F43" s="4">
        <v>66594</v>
      </c>
      <c r="G43" s="16">
        <v>0.48386000000000001</v>
      </c>
      <c r="H43" s="4">
        <v>0.46656999999999998</v>
      </c>
      <c r="I43" s="4">
        <v>0.50180000000000002</v>
      </c>
      <c r="J43" s="4">
        <v>0</v>
      </c>
      <c r="K43">
        <v>90</v>
      </c>
      <c r="L43" t="s">
        <v>40</v>
      </c>
      <c r="M43" t="s">
        <v>40</v>
      </c>
      <c r="N43" t="s">
        <v>40</v>
      </c>
      <c r="O43" t="s">
        <v>40</v>
      </c>
    </row>
    <row r="44" spans="1:15" x14ac:dyDescent="0.2">
      <c r="A44" s="7" t="s">
        <v>33</v>
      </c>
      <c r="B44" s="13" t="s">
        <v>26</v>
      </c>
      <c r="C44" s="4">
        <v>2014</v>
      </c>
      <c r="D44" s="4">
        <v>2</v>
      </c>
      <c r="E44" s="4">
        <v>2008</v>
      </c>
      <c r="F44" s="4">
        <v>66848</v>
      </c>
      <c r="G44" s="16">
        <v>0.33008999999999999</v>
      </c>
      <c r="H44" s="4">
        <v>0.31596000000000002</v>
      </c>
      <c r="I44" s="4">
        <v>0.34484999999999999</v>
      </c>
      <c r="J44" s="4">
        <v>0</v>
      </c>
      <c r="K44">
        <v>91</v>
      </c>
      <c r="L44" t="s">
        <v>40</v>
      </c>
      <c r="M44" t="s">
        <v>40</v>
      </c>
      <c r="N44" t="s">
        <v>40</v>
      </c>
      <c r="O44" t="s">
        <v>40</v>
      </c>
    </row>
    <row r="45" spans="1:15" x14ac:dyDescent="0.2">
      <c r="A45" s="7" t="s">
        <v>33</v>
      </c>
      <c r="B45" s="13" t="s">
        <v>26</v>
      </c>
      <c r="C45" s="4">
        <v>2014</v>
      </c>
      <c r="D45" s="4">
        <v>3</v>
      </c>
      <c r="E45" s="4">
        <v>1662</v>
      </c>
      <c r="F45" s="4">
        <v>67005</v>
      </c>
      <c r="G45" s="16">
        <v>0.26961000000000002</v>
      </c>
      <c r="H45" s="4">
        <v>0.25695000000000001</v>
      </c>
      <c r="I45" s="4">
        <v>0.28288999999999997</v>
      </c>
      <c r="J45" s="4">
        <v>0</v>
      </c>
      <c r="K45">
        <v>92</v>
      </c>
      <c r="L45" t="s">
        <v>40</v>
      </c>
      <c r="M45" t="s">
        <v>40</v>
      </c>
      <c r="N45" t="s">
        <v>40</v>
      </c>
      <c r="O45" t="s">
        <v>40</v>
      </c>
    </row>
    <row r="46" spans="1:15" x14ac:dyDescent="0.2">
      <c r="A46" s="7" t="s">
        <v>33</v>
      </c>
      <c r="B46" s="13" t="s">
        <v>26</v>
      </c>
      <c r="C46" s="4">
        <v>2014</v>
      </c>
      <c r="D46" s="4">
        <v>4</v>
      </c>
      <c r="E46" s="4">
        <v>2891</v>
      </c>
      <c r="F46" s="4">
        <v>67493</v>
      </c>
      <c r="G46" s="16">
        <v>0.46559</v>
      </c>
      <c r="H46" s="4">
        <v>0.44891999999999999</v>
      </c>
      <c r="I46" s="4">
        <v>0.48287000000000002</v>
      </c>
      <c r="J46" s="4">
        <v>0</v>
      </c>
      <c r="K46">
        <v>92</v>
      </c>
      <c r="L46" t="s">
        <v>40</v>
      </c>
      <c r="M46" t="s">
        <v>40</v>
      </c>
      <c r="N46" t="s">
        <v>40</v>
      </c>
      <c r="O46" t="s">
        <v>40</v>
      </c>
    </row>
    <row r="47" spans="1:15" x14ac:dyDescent="0.2">
      <c r="A47" s="7" t="s">
        <v>33</v>
      </c>
      <c r="B47" s="13" t="s">
        <v>26</v>
      </c>
      <c r="C47" s="4">
        <v>2015</v>
      </c>
      <c r="D47" s="4">
        <v>1</v>
      </c>
      <c r="E47" s="4">
        <v>2925</v>
      </c>
      <c r="F47" s="4">
        <v>67235</v>
      </c>
      <c r="G47" s="16">
        <v>0.48337999999999998</v>
      </c>
      <c r="H47" s="4">
        <v>0.46617999999999998</v>
      </c>
      <c r="I47" s="4">
        <v>0.50122</v>
      </c>
      <c r="J47" s="4">
        <v>0</v>
      </c>
      <c r="K47">
        <v>90</v>
      </c>
      <c r="L47" t="s">
        <v>40</v>
      </c>
      <c r="M47" t="s">
        <v>40</v>
      </c>
      <c r="N47" t="s">
        <v>40</v>
      </c>
      <c r="O47" t="s">
        <v>40</v>
      </c>
    </row>
    <row r="48" spans="1:15" x14ac:dyDescent="0.2">
      <c r="A48" s="7" t="s">
        <v>33</v>
      </c>
      <c r="B48" s="13" t="s">
        <v>26</v>
      </c>
      <c r="C48" s="4">
        <v>2015</v>
      </c>
      <c r="D48" s="4">
        <v>2</v>
      </c>
      <c r="E48" s="4">
        <v>2163</v>
      </c>
      <c r="F48" s="4">
        <v>67391</v>
      </c>
      <c r="G48" s="16">
        <v>0.35271000000000002</v>
      </c>
      <c r="H48" s="4">
        <v>0.33815000000000001</v>
      </c>
      <c r="I48" s="4">
        <v>0.36788999999999999</v>
      </c>
      <c r="J48" s="4">
        <v>0</v>
      </c>
      <c r="K48">
        <v>91</v>
      </c>
      <c r="L48" t="s">
        <v>40</v>
      </c>
      <c r="M48" t="s">
        <v>40</v>
      </c>
      <c r="N48" t="s">
        <v>40</v>
      </c>
      <c r="O48" t="s">
        <v>40</v>
      </c>
    </row>
    <row r="49" spans="1:16" x14ac:dyDescent="0.2">
      <c r="A49" s="7" t="s">
        <v>33</v>
      </c>
      <c r="B49" s="13" t="s">
        <v>26</v>
      </c>
      <c r="C49" s="4">
        <v>2015</v>
      </c>
      <c r="D49" s="4">
        <v>3</v>
      </c>
      <c r="E49" s="4">
        <v>1511</v>
      </c>
      <c r="F49" s="4">
        <v>67160</v>
      </c>
      <c r="G49" s="16">
        <v>0.24454999999999999</v>
      </c>
      <c r="H49" s="4">
        <v>0.23252</v>
      </c>
      <c r="I49" s="4">
        <v>0.25719999999999998</v>
      </c>
      <c r="J49" s="4">
        <v>0</v>
      </c>
      <c r="K49">
        <v>92</v>
      </c>
      <c r="L49" t="s">
        <v>40</v>
      </c>
      <c r="M49" t="s">
        <v>40</v>
      </c>
      <c r="N49" t="s">
        <v>40</v>
      </c>
      <c r="O49" t="s">
        <v>40</v>
      </c>
    </row>
    <row r="50" spans="1:16" x14ac:dyDescent="0.2">
      <c r="A50" s="7" t="s">
        <v>33</v>
      </c>
      <c r="B50" s="13" t="s">
        <v>26</v>
      </c>
      <c r="C50" s="4">
        <v>2015</v>
      </c>
      <c r="D50" s="4">
        <v>4</v>
      </c>
      <c r="E50" s="4">
        <v>2333</v>
      </c>
      <c r="F50" s="4">
        <v>68024</v>
      </c>
      <c r="G50" s="16">
        <v>0.37279000000000001</v>
      </c>
      <c r="H50" s="4">
        <v>0.35797000000000001</v>
      </c>
      <c r="I50" s="4">
        <v>0.38823000000000002</v>
      </c>
      <c r="J50" s="4">
        <v>0</v>
      </c>
      <c r="K50">
        <v>92</v>
      </c>
      <c r="L50" t="s">
        <v>40</v>
      </c>
      <c r="M50" t="s">
        <v>40</v>
      </c>
      <c r="N50" t="s">
        <v>40</v>
      </c>
      <c r="O50" t="s">
        <v>40</v>
      </c>
    </row>
    <row r="51" spans="1:16" x14ac:dyDescent="0.2">
      <c r="A51" s="7" t="s">
        <v>33</v>
      </c>
      <c r="B51" s="13" t="s">
        <v>26</v>
      </c>
      <c r="C51" s="4">
        <v>2016</v>
      </c>
      <c r="D51" s="4">
        <v>1</v>
      </c>
      <c r="E51" s="4">
        <v>3206</v>
      </c>
      <c r="F51" s="4">
        <v>68067</v>
      </c>
      <c r="G51" s="16">
        <v>0.51758999999999999</v>
      </c>
      <c r="H51" s="4">
        <v>0.49997999999999998</v>
      </c>
      <c r="I51" s="4">
        <v>0.53581999999999996</v>
      </c>
      <c r="J51" s="4">
        <v>0</v>
      </c>
      <c r="K51">
        <v>91</v>
      </c>
      <c r="L51">
        <v>0.80930000000000002</v>
      </c>
      <c r="M51">
        <v>0.77190000000000003</v>
      </c>
      <c r="N51">
        <v>0.84850000000000003</v>
      </c>
      <c r="O51">
        <v>0</v>
      </c>
      <c r="P51" s="14" t="s">
        <v>41</v>
      </c>
    </row>
    <row r="52" spans="1:16" x14ac:dyDescent="0.2">
      <c r="A52" s="7" t="s">
        <v>33</v>
      </c>
      <c r="B52" s="13" t="s">
        <v>26</v>
      </c>
      <c r="C52" s="4">
        <v>2016</v>
      </c>
      <c r="D52" s="4">
        <v>2</v>
      </c>
      <c r="E52" s="4">
        <v>2068</v>
      </c>
      <c r="F52" s="4">
        <v>68476</v>
      </c>
      <c r="G52" s="16">
        <v>0.33187</v>
      </c>
      <c r="H52" s="4">
        <v>0.31786999999999999</v>
      </c>
      <c r="I52" s="4">
        <v>0.34649000000000002</v>
      </c>
      <c r="J52" s="4">
        <v>0</v>
      </c>
      <c r="K52">
        <v>91</v>
      </c>
      <c r="L52">
        <v>0.82279999999999998</v>
      </c>
      <c r="M52">
        <v>0.77569999999999995</v>
      </c>
      <c r="N52">
        <v>0.87270000000000003</v>
      </c>
      <c r="O52">
        <v>0</v>
      </c>
      <c r="P52" s="14" t="s">
        <v>41</v>
      </c>
    </row>
    <row r="53" spans="1:16" x14ac:dyDescent="0.2">
      <c r="A53" s="7" t="s">
        <v>33</v>
      </c>
      <c r="B53" s="13" t="s">
        <v>26</v>
      </c>
      <c r="C53" s="4">
        <v>2016</v>
      </c>
      <c r="D53" s="4">
        <v>3</v>
      </c>
      <c r="E53" s="4">
        <v>1365</v>
      </c>
      <c r="F53" s="4">
        <v>68694</v>
      </c>
      <c r="G53" s="16">
        <v>0.21598999999999999</v>
      </c>
      <c r="H53" s="4">
        <v>0.20483000000000001</v>
      </c>
      <c r="I53" s="4">
        <v>0.22775000000000001</v>
      </c>
      <c r="J53" s="4">
        <v>0</v>
      </c>
      <c r="K53">
        <v>92</v>
      </c>
      <c r="L53">
        <v>0.6946</v>
      </c>
      <c r="M53">
        <v>0.64770000000000005</v>
      </c>
      <c r="N53">
        <v>0.74490000000000001</v>
      </c>
      <c r="O53">
        <v>0</v>
      </c>
      <c r="P53" s="14" t="s">
        <v>41</v>
      </c>
    </row>
    <row r="54" spans="1:16" x14ac:dyDescent="0.2">
      <c r="A54" s="7" t="s">
        <v>33</v>
      </c>
      <c r="B54" s="13" t="s">
        <v>26</v>
      </c>
      <c r="C54" s="4">
        <v>2016</v>
      </c>
      <c r="D54" s="4">
        <v>4</v>
      </c>
      <c r="E54" s="4">
        <v>2676</v>
      </c>
      <c r="F54" s="4">
        <v>69361</v>
      </c>
      <c r="G54" s="16">
        <v>0.41936000000000001</v>
      </c>
      <c r="H54" s="4">
        <v>0.40376000000000001</v>
      </c>
      <c r="I54" s="4">
        <v>0.43554999999999999</v>
      </c>
      <c r="J54" s="4">
        <v>0</v>
      </c>
      <c r="K54">
        <v>92</v>
      </c>
      <c r="L54">
        <v>0.78559999999999997</v>
      </c>
      <c r="M54">
        <v>0.74629999999999996</v>
      </c>
      <c r="N54">
        <v>0.82689999999999997</v>
      </c>
      <c r="O54">
        <v>0</v>
      </c>
      <c r="P54" s="14" t="s">
        <v>41</v>
      </c>
    </row>
    <row r="55" spans="1:16" x14ac:dyDescent="0.2">
      <c r="A55" s="7" t="s">
        <v>33</v>
      </c>
      <c r="B55" s="13" t="s">
        <v>27</v>
      </c>
      <c r="C55" s="4">
        <v>2011</v>
      </c>
      <c r="D55" s="4">
        <v>1</v>
      </c>
      <c r="E55" s="4">
        <v>2358</v>
      </c>
      <c r="F55" s="4">
        <v>75969</v>
      </c>
      <c r="G55" s="16">
        <v>0.34488000000000002</v>
      </c>
      <c r="H55" s="4">
        <v>0.33123000000000002</v>
      </c>
      <c r="I55" s="4">
        <v>0.35908000000000001</v>
      </c>
      <c r="J55" s="4">
        <v>0</v>
      </c>
      <c r="K55">
        <v>90</v>
      </c>
      <c r="L55" t="s">
        <v>40</v>
      </c>
      <c r="M55" t="s">
        <v>40</v>
      </c>
      <c r="N55" t="s">
        <v>40</v>
      </c>
      <c r="O55" t="s">
        <v>40</v>
      </c>
    </row>
    <row r="56" spans="1:16" x14ac:dyDescent="0.2">
      <c r="A56" s="7" t="s">
        <v>33</v>
      </c>
      <c r="B56" s="13" t="s">
        <v>27</v>
      </c>
      <c r="C56" s="4">
        <v>2011</v>
      </c>
      <c r="D56" s="4">
        <v>2</v>
      </c>
      <c r="E56" s="4">
        <v>1833</v>
      </c>
      <c r="F56" s="4">
        <v>76232</v>
      </c>
      <c r="G56" s="16">
        <v>0.26423000000000002</v>
      </c>
      <c r="H56" s="4">
        <v>0.25241000000000002</v>
      </c>
      <c r="I56" s="4">
        <v>0.27661000000000002</v>
      </c>
      <c r="J56" s="4">
        <v>0</v>
      </c>
      <c r="K56">
        <v>91</v>
      </c>
      <c r="L56" t="s">
        <v>40</v>
      </c>
      <c r="M56" t="s">
        <v>40</v>
      </c>
      <c r="N56" t="s">
        <v>40</v>
      </c>
      <c r="O56" t="s">
        <v>40</v>
      </c>
    </row>
    <row r="57" spans="1:16" x14ac:dyDescent="0.2">
      <c r="A57" s="7" t="s">
        <v>33</v>
      </c>
      <c r="B57" s="13" t="s">
        <v>27</v>
      </c>
      <c r="C57" s="4">
        <v>2011</v>
      </c>
      <c r="D57" s="4">
        <v>3</v>
      </c>
      <c r="E57" s="4">
        <v>1483</v>
      </c>
      <c r="F57" s="4">
        <v>76249</v>
      </c>
      <c r="G57" s="16">
        <v>0.21140999999999999</v>
      </c>
      <c r="H57" s="4">
        <v>0.20091999999999999</v>
      </c>
      <c r="I57" s="4">
        <v>0.22245000000000001</v>
      </c>
      <c r="J57" s="4">
        <v>0</v>
      </c>
      <c r="K57">
        <v>92</v>
      </c>
      <c r="L57" t="s">
        <v>40</v>
      </c>
      <c r="M57" t="s">
        <v>40</v>
      </c>
      <c r="N57" t="s">
        <v>40</v>
      </c>
      <c r="O57" t="s">
        <v>40</v>
      </c>
    </row>
    <row r="58" spans="1:16" x14ac:dyDescent="0.2">
      <c r="A58" s="7" t="s">
        <v>33</v>
      </c>
      <c r="B58" s="13" t="s">
        <v>27</v>
      </c>
      <c r="C58" s="4">
        <v>2011</v>
      </c>
      <c r="D58" s="4">
        <v>4</v>
      </c>
      <c r="E58" s="4">
        <v>2325</v>
      </c>
      <c r="F58" s="4">
        <v>77203</v>
      </c>
      <c r="G58" s="16">
        <v>0.32734000000000002</v>
      </c>
      <c r="H58" s="4">
        <v>0.31430000000000002</v>
      </c>
      <c r="I58" s="4">
        <v>0.34092</v>
      </c>
      <c r="J58" s="4">
        <v>0</v>
      </c>
      <c r="K58">
        <v>92</v>
      </c>
      <c r="L58" t="s">
        <v>40</v>
      </c>
      <c r="M58" t="s">
        <v>40</v>
      </c>
      <c r="N58" t="s">
        <v>40</v>
      </c>
      <c r="O58" t="s">
        <v>40</v>
      </c>
    </row>
    <row r="59" spans="1:16" x14ac:dyDescent="0.2">
      <c r="A59" s="7" t="s">
        <v>33</v>
      </c>
      <c r="B59" s="13" t="s">
        <v>27</v>
      </c>
      <c r="C59" s="4">
        <v>2012</v>
      </c>
      <c r="D59" s="4">
        <v>1</v>
      </c>
      <c r="E59" s="4">
        <v>2243</v>
      </c>
      <c r="F59" s="4">
        <v>77472</v>
      </c>
      <c r="G59" s="16">
        <v>0.31816</v>
      </c>
      <c r="H59" s="4">
        <v>0.30525999999999998</v>
      </c>
      <c r="I59" s="4">
        <v>0.33160000000000001</v>
      </c>
      <c r="J59" s="4">
        <v>0</v>
      </c>
      <c r="K59">
        <v>91</v>
      </c>
      <c r="L59" t="s">
        <v>40</v>
      </c>
      <c r="M59" t="s">
        <v>40</v>
      </c>
      <c r="N59" t="s">
        <v>40</v>
      </c>
      <c r="O59" t="s">
        <v>40</v>
      </c>
    </row>
    <row r="60" spans="1:16" x14ac:dyDescent="0.2">
      <c r="A60" s="7" t="s">
        <v>33</v>
      </c>
      <c r="B60" s="13" t="s">
        <v>27</v>
      </c>
      <c r="C60" s="4">
        <v>2012</v>
      </c>
      <c r="D60" s="4">
        <v>2</v>
      </c>
      <c r="E60" s="4">
        <v>1910</v>
      </c>
      <c r="F60" s="4">
        <v>78023</v>
      </c>
      <c r="G60" s="16">
        <v>0.26901000000000003</v>
      </c>
      <c r="H60" s="4">
        <v>0.25720999999999999</v>
      </c>
      <c r="I60" s="4">
        <v>0.28134999999999999</v>
      </c>
      <c r="J60" s="4">
        <v>0</v>
      </c>
      <c r="K60">
        <v>91</v>
      </c>
      <c r="L60" t="s">
        <v>40</v>
      </c>
      <c r="M60" t="s">
        <v>40</v>
      </c>
      <c r="N60" t="s">
        <v>40</v>
      </c>
      <c r="O60" t="s">
        <v>40</v>
      </c>
    </row>
    <row r="61" spans="1:16" x14ac:dyDescent="0.2">
      <c r="A61" s="7" t="s">
        <v>33</v>
      </c>
      <c r="B61" s="13" t="s">
        <v>27</v>
      </c>
      <c r="C61" s="4">
        <v>2012</v>
      </c>
      <c r="D61" s="4">
        <v>3</v>
      </c>
      <c r="E61" s="4">
        <v>1564</v>
      </c>
      <c r="F61" s="4">
        <v>78070</v>
      </c>
      <c r="G61" s="16">
        <v>0.21775</v>
      </c>
      <c r="H61" s="4">
        <v>0.20721999999999999</v>
      </c>
      <c r="I61" s="4">
        <v>0.22882</v>
      </c>
      <c r="J61" s="4">
        <v>0</v>
      </c>
      <c r="K61">
        <v>92</v>
      </c>
      <c r="L61" t="s">
        <v>40</v>
      </c>
      <c r="M61" t="s">
        <v>40</v>
      </c>
      <c r="N61" t="s">
        <v>40</v>
      </c>
      <c r="O61" t="s">
        <v>40</v>
      </c>
    </row>
    <row r="62" spans="1:16" x14ac:dyDescent="0.2">
      <c r="A62" s="7" t="s">
        <v>33</v>
      </c>
      <c r="B62" s="13" t="s">
        <v>27</v>
      </c>
      <c r="C62" s="4">
        <v>2012</v>
      </c>
      <c r="D62" s="4">
        <v>4</v>
      </c>
      <c r="E62" s="4">
        <v>2762</v>
      </c>
      <c r="F62" s="4">
        <v>79055</v>
      </c>
      <c r="G62" s="16">
        <v>0.37975999999999999</v>
      </c>
      <c r="H62" s="4">
        <v>0.36586000000000002</v>
      </c>
      <c r="I62" s="4">
        <v>0.39418999999999998</v>
      </c>
      <c r="J62" s="4">
        <v>0</v>
      </c>
      <c r="K62">
        <v>92</v>
      </c>
      <c r="L62" t="s">
        <v>40</v>
      </c>
      <c r="M62" t="s">
        <v>40</v>
      </c>
      <c r="N62" t="s">
        <v>40</v>
      </c>
      <c r="O62" t="s">
        <v>40</v>
      </c>
    </row>
    <row r="63" spans="1:16" x14ac:dyDescent="0.2">
      <c r="A63" s="7" t="s">
        <v>33</v>
      </c>
      <c r="B63" s="13" t="s">
        <v>27</v>
      </c>
      <c r="C63" s="4">
        <v>2013</v>
      </c>
      <c r="D63" s="4">
        <v>1</v>
      </c>
      <c r="E63" s="4">
        <v>2084</v>
      </c>
      <c r="F63" s="4">
        <v>79373</v>
      </c>
      <c r="G63" s="16">
        <v>0.29172999999999999</v>
      </c>
      <c r="H63" s="4">
        <v>0.27947</v>
      </c>
      <c r="I63" s="4">
        <v>0.30453000000000002</v>
      </c>
      <c r="J63" s="4">
        <v>0</v>
      </c>
      <c r="K63">
        <v>90</v>
      </c>
      <c r="L63" t="s">
        <v>40</v>
      </c>
      <c r="M63" t="s">
        <v>40</v>
      </c>
      <c r="N63" t="s">
        <v>40</v>
      </c>
      <c r="O63" t="s">
        <v>40</v>
      </c>
    </row>
    <row r="64" spans="1:16" x14ac:dyDescent="0.2">
      <c r="A64" s="7" t="s">
        <v>33</v>
      </c>
      <c r="B64" s="13" t="s">
        <v>27</v>
      </c>
      <c r="C64" s="4">
        <v>2013</v>
      </c>
      <c r="D64" s="4">
        <v>2</v>
      </c>
      <c r="E64" s="4">
        <v>1828</v>
      </c>
      <c r="F64" s="4">
        <v>79972</v>
      </c>
      <c r="G64" s="16">
        <v>0.25119000000000002</v>
      </c>
      <c r="H64" s="4">
        <v>0.23993</v>
      </c>
      <c r="I64" s="4">
        <v>0.26296999999999998</v>
      </c>
      <c r="J64" s="4">
        <v>0</v>
      </c>
      <c r="K64">
        <v>91</v>
      </c>
      <c r="L64" t="s">
        <v>40</v>
      </c>
      <c r="M64" t="s">
        <v>40</v>
      </c>
      <c r="N64" t="s">
        <v>40</v>
      </c>
      <c r="O64" t="s">
        <v>40</v>
      </c>
    </row>
    <row r="65" spans="1:16" x14ac:dyDescent="0.2">
      <c r="A65" s="7" t="s">
        <v>33</v>
      </c>
      <c r="B65" s="13" t="s">
        <v>27</v>
      </c>
      <c r="C65" s="4">
        <v>2013</v>
      </c>
      <c r="D65" s="4">
        <v>3</v>
      </c>
      <c r="E65" s="4">
        <v>1340</v>
      </c>
      <c r="F65" s="4">
        <v>80077</v>
      </c>
      <c r="G65" s="16">
        <v>0.18189</v>
      </c>
      <c r="H65" s="4">
        <v>0.17241000000000001</v>
      </c>
      <c r="I65" s="4">
        <v>0.19189000000000001</v>
      </c>
      <c r="J65" s="4">
        <v>0</v>
      </c>
      <c r="K65">
        <v>92</v>
      </c>
      <c r="L65" t="s">
        <v>40</v>
      </c>
      <c r="M65" t="s">
        <v>40</v>
      </c>
      <c r="N65" t="s">
        <v>40</v>
      </c>
      <c r="O65" t="s">
        <v>40</v>
      </c>
    </row>
    <row r="66" spans="1:16" x14ac:dyDescent="0.2">
      <c r="A66" s="7" t="s">
        <v>33</v>
      </c>
      <c r="B66" s="13" t="s">
        <v>27</v>
      </c>
      <c r="C66" s="4">
        <v>2013</v>
      </c>
      <c r="D66" s="4">
        <v>4</v>
      </c>
      <c r="E66" s="4">
        <v>2028</v>
      </c>
      <c r="F66" s="4">
        <v>81058</v>
      </c>
      <c r="G66" s="16">
        <v>0.27195000000000003</v>
      </c>
      <c r="H66" s="4">
        <v>0.26036999999999999</v>
      </c>
      <c r="I66" s="4">
        <v>0.28404000000000001</v>
      </c>
      <c r="J66" s="4">
        <v>0</v>
      </c>
      <c r="K66">
        <v>92</v>
      </c>
      <c r="L66" t="s">
        <v>40</v>
      </c>
      <c r="M66" t="s">
        <v>40</v>
      </c>
      <c r="N66" t="s">
        <v>40</v>
      </c>
      <c r="O66" t="s">
        <v>40</v>
      </c>
    </row>
    <row r="67" spans="1:16" x14ac:dyDescent="0.2">
      <c r="A67" s="7" t="s">
        <v>33</v>
      </c>
      <c r="B67" s="13" t="s">
        <v>27</v>
      </c>
      <c r="C67" s="4">
        <v>2014</v>
      </c>
      <c r="D67" s="4">
        <v>1</v>
      </c>
      <c r="E67" s="4">
        <v>2183</v>
      </c>
      <c r="F67" s="4">
        <v>81244</v>
      </c>
      <c r="G67" s="16">
        <v>0.29854999999999998</v>
      </c>
      <c r="H67" s="4">
        <v>0.28628999999999999</v>
      </c>
      <c r="I67" s="4">
        <v>0.31134000000000001</v>
      </c>
      <c r="J67" s="4">
        <v>0</v>
      </c>
      <c r="K67">
        <v>90</v>
      </c>
      <c r="L67" t="s">
        <v>40</v>
      </c>
      <c r="M67" t="s">
        <v>40</v>
      </c>
      <c r="N67" t="s">
        <v>40</v>
      </c>
      <c r="O67" t="s">
        <v>40</v>
      </c>
    </row>
    <row r="68" spans="1:16" x14ac:dyDescent="0.2">
      <c r="A68" s="7" t="s">
        <v>33</v>
      </c>
      <c r="B68" s="13" t="s">
        <v>27</v>
      </c>
      <c r="C68" s="4">
        <v>2014</v>
      </c>
      <c r="D68" s="4">
        <v>2</v>
      </c>
      <c r="E68" s="4">
        <v>1722</v>
      </c>
      <c r="F68" s="4">
        <v>81907</v>
      </c>
      <c r="G68" s="16">
        <v>0.23103000000000001</v>
      </c>
      <c r="H68" s="4">
        <v>0.22037000000000001</v>
      </c>
      <c r="I68" s="4">
        <v>0.24221000000000001</v>
      </c>
      <c r="J68" s="4">
        <v>0</v>
      </c>
      <c r="K68">
        <v>91</v>
      </c>
      <c r="L68" t="s">
        <v>40</v>
      </c>
      <c r="M68" t="s">
        <v>40</v>
      </c>
      <c r="N68" t="s">
        <v>40</v>
      </c>
      <c r="O68" t="s">
        <v>40</v>
      </c>
    </row>
    <row r="69" spans="1:16" x14ac:dyDescent="0.2">
      <c r="A69" s="7" t="s">
        <v>33</v>
      </c>
      <c r="B69" s="13" t="s">
        <v>27</v>
      </c>
      <c r="C69" s="4">
        <v>2014</v>
      </c>
      <c r="D69" s="4">
        <v>3</v>
      </c>
      <c r="E69" s="4">
        <v>1823</v>
      </c>
      <c r="F69" s="4">
        <v>82251</v>
      </c>
      <c r="G69" s="16">
        <v>0.24091000000000001</v>
      </c>
      <c r="H69" s="4">
        <v>0.2301</v>
      </c>
      <c r="I69" s="4">
        <v>0.25223000000000001</v>
      </c>
      <c r="J69" s="4">
        <v>0</v>
      </c>
      <c r="K69">
        <v>92</v>
      </c>
      <c r="L69" t="s">
        <v>40</v>
      </c>
      <c r="M69" t="s">
        <v>40</v>
      </c>
      <c r="N69" t="s">
        <v>40</v>
      </c>
      <c r="O69" t="s">
        <v>40</v>
      </c>
    </row>
    <row r="70" spans="1:16" x14ac:dyDescent="0.2">
      <c r="A70" s="7" t="s">
        <v>33</v>
      </c>
      <c r="B70" s="13" t="s">
        <v>27</v>
      </c>
      <c r="C70" s="4">
        <v>2014</v>
      </c>
      <c r="D70" s="4">
        <v>4</v>
      </c>
      <c r="E70" s="4">
        <v>2468</v>
      </c>
      <c r="F70" s="4">
        <v>83256</v>
      </c>
      <c r="G70" s="16">
        <v>0.32221</v>
      </c>
      <c r="H70" s="4">
        <v>0.30975000000000003</v>
      </c>
      <c r="I70" s="4">
        <v>0.33517999999999998</v>
      </c>
      <c r="J70" s="4">
        <v>0</v>
      </c>
      <c r="K70">
        <v>92</v>
      </c>
      <c r="L70" t="s">
        <v>40</v>
      </c>
      <c r="M70" t="s">
        <v>40</v>
      </c>
      <c r="N70" t="s">
        <v>40</v>
      </c>
      <c r="O70" t="s">
        <v>40</v>
      </c>
    </row>
    <row r="71" spans="1:16" x14ac:dyDescent="0.2">
      <c r="A71" s="7" t="s">
        <v>33</v>
      </c>
      <c r="B71" s="13" t="s">
        <v>27</v>
      </c>
      <c r="C71" s="4">
        <v>2015</v>
      </c>
      <c r="D71" s="4">
        <v>1</v>
      </c>
      <c r="E71" s="4">
        <v>2335</v>
      </c>
      <c r="F71" s="4">
        <v>83521</v>
      </c>
      <c r="G71" s="16">
        <v>0.31063000000000002</v>
      </c>
      <c r="H71" s="4">
        <v>0.29829</v>
      </c>
      <c r="I71" s="4">
        <v>0.32349</v>
      </c>
      <c r="J71" s="4">
        <v>0</v>
      </c>
      <c r="K71">
        <v>90</v>
      </c>
      <c r="L71" t="s">
        <v>40</v>
      </c>
      <c r="M71" t="s">
        <v>40</v>
      </c>
      <c r="N71" t="s">
        <v>40</v>
      </c>
      <c r="O71" t="s">
        <v>40</v>
      </c>
    </row>
    <row r="72" spans="1:16" x14ac:dyDescent="0.2">
      <c r="A72" s="7" t="s">
        <v>33</v>
      </c>
      <c r="B72" s="13" t="s">
        <v>27</v>
      </c>
      <c r="C72" s="4">
        <v>2015</v>
      </c>
      <c r="D72" s="4">
        <v>2</v>
      </c>
      <c r="E72" s="4">
        <v>2020</v>
      </c>
      <c r="F72" s="4">
        <v>84178</v>
      </c>
      <c r="G72" s="16">
        <v>0.26369999999999999</v>
      </c>
      <c r="H72" s="4">
        <v>0.25245000000000001</v>
      </c>
      <c r="I72" s="4">
        <v>0.27544999999999997</v>
      </c>
      <c r="J72" s="4">
        <v>0</v>
      </c>
      <c r="K72">
        <v>91</v>
      </c>
      <c r="L72" t="s">
        <v>40</v>
      </c>
      <c r="M72" t="s">
        <v>40</v>
      </c>
      <c r="N72" t="s">
        <v>40</v>
      </c>
      <c r="O72" t="s">
        <v>40</v>
      </c>
    </row>
    <row r="73" spans="1:16" x14ac:dyDescent="0.2">
      <c r="A73" s="7" t="s">
        <v>33</v>
      </c>
      <c r="B73" s="13" t="s">
        <v>27</v>
      </c>
      <c r="C73" s="4">
        <v>2015</v>
      </c>
      <c r="D73" s="4">
        <v>3</v>
      </c>
      <c r="E73" s="4">
        <v>1481</v>
      </c>
      <c r="F73" s="4">
        <v>84238</v>
      </c>
      <c r="G73" s="16">
        <v>0.19109999999999999</v>
      </c>
      <c r="H73" s="4">
        <v>0.18160999999999999</v>
      </c>
      <c r="I73" s="4">
        <v>0.20108000000000001</v>
      </c>
      <c r="J73" s="4">
        <v>0</v>
      </c>
      <c r="K73">
        <v>92</v>
      </c>
      <c r="L73" t="s">
        <v>40</v>
      </c>
      <c r="M73" t="s">
        <v>40</v>
      </c>
      <c r="N73" t="s">
        <v>40</v>
      </c>
      <c r="O73" t="s">
        <v>40</v>
      </c>
    </row>
    <row r="74" spans="1:16" x14ac:dyDescent="0.2">
      <c r="A74" s="7" t="s">
        <v>33</v>
      </c>
      <c r="B74" s="13" t="s">
        <v>27</v>
      </c>
      <c r="C74" s="4">
        <v>2015</v>
      </c>
      <c r="D74" s="4">
        <v>4</v>
      </c>
      <c r="E74" s="4">
        <v>2030</v>
      </c>
      <c r="F74" s="4">
        <v>85119</v>
      </c>
      <c r="G74" s="16">
        <v>0.25923000000000002</v>
      </c>
      <c r="H74" s="4">
        <v>0.24818999999999999</v>
      </c>
      <c r="I74" s="4">
        <v>0.27074999999999999</v>
      </c>
      <c r="J74" s="4">
        <v>0</v>
      </c>
      <c r="K74">
        <v>92</v>
      </c>
      <c r="L74" t="s">
        <v>40</v>
      </c>
      <c r="M74" t="s">
        <v>40</v>
      </c>
      <c r="N74" t="s">
        <v>40</v>
      </c>
      <c r="O74" t="s">
        <v>40</v>
      </c>
    </row>
    <row r="75" spans="1:16" x14ac:dyDescent="0.2">
      <c r="A75" s="7" t="s">
        <v>33</v>
      </c>
      <c r="B75" s="13" t="s">
        <v>27</v>
      </c>
      <c r="C75" s="4">
        <v>2016</v>
      </c>
      <c r="D75" s="4">
        <v>1</v>
      </c>
      <c r="E75" s="4">
        <v>2739</v>
      </c>
      <c r="F75" s="4">
        <v>85425</v>
      </c>
      <c r="G75" s="16">
        <v>0.35233999999999999</v>
      </c>
      <c r="H75" s="4">
        <v>0.33939000000000002</v>
      </c>
      <c r="I75" s="4">
        <v>0.36579</v>
      </c>
      <c r="J75" s="4">
        <v>0</v>
      </c>
      <c r="K75">
        <v>91</v>
      </c>
      <c r="L75">
        <v>1.0216000000000001</v>
      </c>
      <c r="M75">
        <v>0.96689999999999998</v>
      </c>
      <c r="N75">
        <v>1.0794999999999999</v>
      </c>
      <c r="O75">
        <v>0.44586100000000001</v>
      </c>
    </row>
    <row r="76" spans="1:16" x14ac:dyDescent="0.2">
      <c r="A76" s="7" t="s">
        <v>33</v>
      </c>
      <c r="B76" s="13" t="s">
        <v>27</v>
      </c>
      <c r="C76" s="4">
        <v>2016</v>
      </c>
      <c r="D76" s="4">
        <v>2</v>
      </c>
      <c r="E76" s="4">
        <v>1733</v>
      </c>
      <c r="F76" s="4">
        <v>86075</v>
      </c>
      <c r="G76" s="16">
        <v>0.22125</v>
      </c>
      <c r="H76" s="4">
        <v>0.21107000000000001</v>
      </c>
      <c r="I76" s="4">
        <v>0.23191000000000001</v>
      </c>
      <c r="J76" s="4">
        <v>0</v>
      </c>
      <c r="K76">
        <v>91</v>
      </c>
      <c r="L76">
        <v>0.83730000000000004</v>
      </c>
      <c r="M76">
        <v>0.78410000000000002</v>
      </c>
      <c r="N76">
        <v>0.89419999999999999</v>
      </c>
      <c r="O76">
        <v>0</v>
      </c>
      <c r="P76" s="14" t="s">
        <v>41</v>
      </c>
    </row>
    <row r="77" spans="1:16" x14ac:dyDescent="0.2">
      <c r="A77" s="7" t="s">
        <v>33</v>
      </c>
      <c r="B77" s="13" t="s">
        <v>27</v>
      </c>
      <c r="C77" s="4">
        <v>2016</v>
      </c>
      <c r="D77" s="4">
        <v>3</v>
      </c>
      <c r="E77" s="4">
        <v>1372</v>
      </c>
      <c r="F77" s="4">
        <v>86156</v>
      </c>
      <c r="G77" s="16">
        <v>0.17308999999999999</v>
      </c>
      <c r="H77" s="4">
        <v>0.16417000000000001</v>
      </c>
      <c r="I77" s="4">
        <v>0.1825</v>
      </c>
      <c r="J77" s="4">
        <v>0</v>
      </c>
      <c r="K77">
        <v>92</v>
      </c>
      <c r="L77">
        <v>0.81879999999999997</v>
      </c>
      <c r="M77">
        <v>0.76080000000000003</v>
      </c>
      <c r="N77">
        <v>0.88109999999999999</v>
      </c>
      <c r="O77">
        <v>0</v>
      </c>
      <c r="P77" s="14" t="s">
        <v>41</v>
      </c>
    </row>
    <row r="78" spans="1:16" x14ac:dyDescent="0.2">
      <c r="A78" s="7" t="s">
        <v>33</v>
      </c>
      <c r="B78" s="13" t="s">
        <v>27</v>
      </c>
      <c r="C78" s="4">
        <v>2016</v>
      </c>
      <c r="D78" s="4">
        <v>4</v>
      </c>
      <c r="E78" s="4">
        <v>2250</v>
      </c>
      <c r="F78" s="4">
        <v>86857</v>
      </c>
      <c r="G78" s="16">
        <v>0.28156999999999999</v>
      </c>
      <c r="H78" s="4">
        <v>0.27017000000000002</v>
      </c>
      <c r="I78" s="4">
        <v>0.29344999999999999</v>
      </c>
      <c r="J78" s="4">
        <v>0</v>
      </c>
      <c r="K78">
        <v>92</v>
      </c>
      <c r="L78">
        <v>0.86019999999999996</v>
      </c>
      <c r="M78">
        <v>0.81169999999999998</v>
      </c>
      <c r="N78">
        <v>0.91149999999999998</v>
      </c>
      <c r="O78">
        <v>0</v>
      </c>
      <c r="P78" s="14" t="s">
        <v>41</v>
      </c>
    </row>
    <row r="79" spans="1:16" x14ac:dyDescent="0.2">
      <c r="A79" s="7" t="s">
        <v>33</v>
      </c>
      <c r="B79" s="13" t="s">
        <v>16</v>
      </c>
      <c r="C79" s="4">
        <v>2011</v>
      </c>
      <c r="D79" s="4">
        <v>1</v>
      </c>
      <c r="E79" s="4">
        <v>1967</v>
      </c>
      <c r="F79" s="4">
        <v>79738</v>
      </c>
      <c r="G79" s="16">
        <v>0.27409</v>
      </c>
      <c r="H79" s="4">
        <v>0.26223999999999997</v>
      </c>
      <c r="I79" s="4">
        <v>0.28648000000000001</v>
      </c>
      <c r="J79" s="4">
        <v>0</v>
      </c>
      <c r="K79">
        <v>90</v>
      </c>
      <c r="L79" t="s">
        <v>40</v>
      </c>
      <c r="M79" t="s">
        <v>40</v>
      </c>
      <c r="N79" t="s">
        <v>40</v>
      </c>
      <c r="O79" t="s">
        <v>40</v>
      </c>
    </row>
    <row r="80" spans="1:16" x14ac:dyDescent="0.2">
      <c r="A80" s="7" t="s">
        <v>33</v>
      </c>
      <c r="B80" s="13" t="s">
        <v>16</v>
      </c>
      <c r="C80" s="4">
        <v>2011</v>
      </c>
      <c r="D80" s="4">
        <v>2</v>
      </c>
      <c r="E80" s="4">
        <v>1653</v>
      </c>
      <c r="F80" s="4">
        <v>79907</v>
      </c>
      <c r="G80" s="16">
        <v>0.22731999999999999</v>
      </c>
      <c r="H80" s="4">
        <v>0.21662999999999999</v>
      </c>
      <c r="I80" s="4">
        <v>0.23855000000000001</v>
      </c>
      <c r="J80" s="4">
        <v>0</v>
      </c>
      <c r="K80">
        <v>91</v>
      </c>
      <c r="L80" t="s">
        <v>40</v>
      </c>
      <c r="M80" t="s">
        <v>40</v>
      </c>
      <c r="N80" t="s">
        <v>40</v>
      </c>
      <c r="O80" t="s">
        <v>40</v>
      </c>
    </row>
    <row r="81" spans="1:15" x14ac:dyDescent="0.2">
      <c r="A81" s="7" t="s">
        <v>33</v>
      </c>
      <c r="B81" s="13" t="s">
        <v>16</v>
      </c>
      <c r="C81" s="4">
        <v>2011</v>
      </c>
      <c r="D81" s="4">
        <v>3</v>
      </c>
      <c r="E81" s="4">
        <v>1281</v>
      </c>
      <c r="F81" s="4">
        <v>79601</v>
      </c>
      <c r="G81" s="16">
        <v>0.17491999999999999</v>
      </c>
      <c r="H81" s="4">
        <v>0.1656</v>
      </c>
      <c r="I81" s="4">
        <v>0.18476999999999999</v>
      </c>
      <c r="J81" s="4">
        <v>0</v>
      </c>
      <c r="K81">
        <v>92</v>
      </c>
      <c r="L81" t="s">
        <v>40</v>
      </c>
      <c r="M81" t="s">
        <v>40</v>
      </c>
      <c r="N81" t="s">
        <v>40</v>
      </c>
      <c r="O81" t="s">
        <v>40</v>
      </c>
    </row>
    <row r="82" spans="1:15" x14ac:dyDescent="0.2">
      <c r="A82" s="7" t="s">
        <v>33</v>
      </c>
      <c r="B82" s="13" t="s">
        <v>16</v>
      </c>
      <c r="C82" s="4">
        <v>2011</v>
      </c>
      <c r="D82" s="4">
        <v>4</v>
      </c>
      <c r="E82" s="4">
        <v>1625</v>
      </c>
      <c r="F82" s="4">
        <v>79928</v>
      </c>
      <c r="G82" s="16">
        <v>0.22098999999999999</v>
      </c>
      <c r="H82" s="4">
        <v>0.21049999999999999</v>
      </c>
      <c r="I82" s="4">
        <v>0.23200000000000001</v>
      </c>
      <c r="J82" s="4">
        <v>0</v>
      </c>
      <c r="K82">
        <v>92</v>
      </c>
      <c r="L82" t="s">
        <v>40</v>
      </c>
      <c r="M82" t="s">
        <v>40</v>
      </c>
      <c r="N82" t="s">
        <v>40</v>
      </c>
      <c r="O82" t="s">
        <v>40</v>
      </c>
    </row>
    <row r="83" spans="1:15" x14ac:dyDescent="0.2">
      <c r="A83" s="7" t="s">
        <v>33</v>
      </c>
      <c r="B83" s="13" t="s">
        <v>16</v>
      </c>
      <c r="C83" s="4">
        <v>2012</v>
      </c>
      <c r="D83" s="4">
        <v>1</v>
      </c>
      <c r="E83" s="4">
        <v>1690</v>
      </c>
      <c r="F83" s="4">
        <v>79595</v>
      </c>
      <c r="G83" s="16">
        <v>0.23332</v>
      </c>
      <c r="H83" s="4">
        <v>0.22245999999999999</v>
      </c>
      <c r="I83" s="4">
        <v>0.24471999999999999</v>
      </c>
      <c r="J83" s="4">
        <v>0</v>
      </c>
      <c r="K83">
        <v>91</v>
      </c>
      <c r="L83" t="s">
        <v>40</v>
      </c>
      <c r="M83" t="s">
        <v>40</v>
      </c>
      <c r="N83" t="s">
        <v>40</v>
      </c>
      <c r="O83" t="s">
        <v>40</v>
      </c>
    </row>
    <row r="84" spans="1:15" x14ac:dyDescent="0.2">
      <c r="A84" s="7" t="s">
        <v>33</v>
      </c>
      <c r="B84" s="13" t="s">
        <v>16</v>
      </c>
      <c r="C84" s="4">
        <v>2012</v>
      </c>
      <c r="D84" s="4">
        <v>2</v>
      </c>
      <c r="E84" s="4">
        <v>1653</v>
      </c>
      <c r="F84" s="4">
        <v>79873</v>
      </c>
      <c r="G84" s="16">
        <v>0.22742000000000001</v>
      </c>
      <c r="H84" s="4">
        <v>0.21672</v>
      </c>
      <c r="I84" s="4">
        <v>0.23865</v>
      </c>
      <c r="J84" s="4">
        <v>0</v>
      </c>
      <c r="K84">
        <v>91</v>
      </c>
      <c r="L84" t="s">
        <v>40</v>
      </c>
      <c r="M84" t="s">
        <v>40</v>
      </c>
      <c r="N84" t="s">
        <v>40</v>
      </c>
      <c r="O84" t="s">
        <v>40</v>
      </c>
    </row>
    <row r="85" spans="1:15" x14ac:dyDescent="0.2">
      <c r="A85" s="7" t="s">
        <v>33</v>
      </c>
      <c r="B85" s="13" t="s">
        <v>16</v>
      </c>
      <c r="C85" s="4">
        <v>2012</v>
      </c>
      <c r="D85" s="4">
        <v>3</v>
      </c>
      <c r="E85" s="4">
        <v>1360</v>
      </c>
      <c r="F85" s="4">
        <v>79408</v>
      </c>
      <c r="G85" s="16">
        <v>0.18615999999999999</v>
      </c>
      <c r="H85" s="4">
        <v>0.17652000000000001</v>
      </c>
      <c r="I85" s="4">
        <v>0.19631999999999999</v>
      </c>
      <c r="J85" s="4">
        <v>0</v>
      </c>
      <c r="K85">
        <v>92</v>
      </c>
      <c r="L85" t="s">
        <v>40</v>
      </c>
      <c r="M85" t="s">
        <v>40</v>
      </c>
      <c r="N85" t="s">
        <v>40</v>
      </c>
      <c r="O85" t="s">
        <v>40</v>
      </c>
    </row>
    <row r="86" spans="1:15" x14ac:dyDescent="0.2">
      <c r="A86" s="7" t="s">
        <v>33</v>
      </c>
      <c r="B86" s="13" t="s">
        <v>16</v>
      </c>
      <c r="C86" s="4">
        <v>2012</v>
      </c>
      <c r="D86" s="4">
        <v>4</v>
      </c>
      <c r="E86" s="4">
        <v>1832</v>
      </c>
      <c r="F86" s="4">
        <v>79877</v>
      </c>
      <c r="G86" s="16">
        <v>0.24929999999999999</v>
      </c>
      <c r="H86" s="4">
        <v>0.23813999999999999</v>
      </c>
      <c r="I86" s="4">
        <v>0.26097999999999999</v>
      </c>
      <c r="J86" s="4">
        <v>0</v>
      </c>
      <c r="K86">
        <v>92</v>
      </c>
      <c r="L86" t="s">
        <v>40</v>
      </c>
      <c r="M86" t="s">
        <v>40</v>
      </c>
      <c r="N86" t="s">
        <v>40</v>
      </c>
      <c r="O86" t="s">
        <v>40</v>
      </c>
    </row>
    <row r="87" spans="1:15" x14ac:dyDescent="0.2">
      <c r="A87" s="7" t="s">
        <v>33</v>
      </c>
      <c r="B87" s="13" t="s">
        <v>16</v>
      </c>
      <c r="C87" s="4">
        <v>2013</v>
      </c>
      <c r="D87" s="4">
        <v>1</v>
      </c>
      <c r="E87" s="4">
        <v>1708</v>
      </c>
      <c r="F87" s="4">
        <v>79683</v>
      </c>
      <c r="G87" s="16">
        <v>0.23816999999999999</v>
      </c>
      <c r="H87" s="4">
        <v>0.22713</v>
      </c>
      <c r="I87" s="4">
        <v>0.24973000000000001</v>
      </c>
      <c r="J87" s="4">
        <v>0</v>
      </c>
      <c r="K87">
        <v>90</v>
      </c>
      <c r="L87" t="s">
        <v>40</v>
      </c>
      <c r="M87" t="s">
        <v>40</v>
      </c>
      <c r="N87" t="s">
        <v>40</v>
      </c>
      <c r="O87" t="s">
        <v>40</v>
      </c>
    </row>
    <row r="88" spans="1:15" x14ac:dyDescent="0.2">
      <c r="A88" s="7" t="s">
        <v>33</v>
      </c>
      <c r="B88" s="13" t="s">
        <v>16</v>
      </c>
      <c r="C88" s="4">
        <v>2013</v>
      </c>
      <c r="D88" s="4">
        <v>2</v>
      </c>
      <c r="E88" s="4">
        <v>1537</v>
      </c>
      <c r="F88" s="4">
        <v>79794</v>
      </c>
      <c r="G88" s="16">
        <v>0.21167</v>
      </c>
      <c r="H88" s="4">
        <v>0.20135</v>
      </c>
      <c r="I88" s="4">
        <v>0.22252</v>
      </c>
      <c r="J88" s="4">
        <v>0</v>
      </c>
      <c r="K88">
        <v>91</v>
      </c>
      <c r="L88" t="s">
        <v>40</v>
      </c>
      <c r="M88" t="s">
        <v>40</v>
      </c>
      <c r="N88" t="s">
        <v>40</v>
      </c>
      <c r="O88" t="s">
        <v>40</v>
      </c>
    </row>
    <row r="89" spans="1:15" x14ac:dyDescent="0.2">
      <c r="A89" s="7" t="s">
        <v>33</v>
      </c>
      <c r="B89" s="13" t="s">
        <v>16</v>
      </c>
      <c r="C89" s="4">
        <v>2013</v>
      </c>
      <c r="D89" s="4">
        <v>3</v>
      </c>
      <c r="E89" s="4">
        <v>1136</v>
      </c>
      <c r="F89" s="4">
        <v>79279</v>
      </c>
      <c r="G89" s="16">
        <v>0.15575</v>
      </c>
      <c r="H89" s="4">
        <v>0.14695</v>
      </c>
      <c r="I89" s="4">
        <v>0.16508</v>
      </c>
      <c r="J89" s="4">
        <v>0</v>
      </c>
      <c r="K89">
        <v>92</v>
      </c>
      <c r="L89" t="s">
        <v>40</v>
      </c>
      <c r="M89" t="s">
        <v>40</v>
      </c>
      <c r="N89" t="s">
        <v>40</v>
      </c>
      <c r="O89" t="s">
        <v>40</v>
      </c>
    </row>
    <row r="90" spans="1:15" x14ac:dyDescent="0.2">
      <c r="A90" s="7" t="s">
        <v>33</v>
      </c>
      <c r="B90" s="13" t="s">
        <v>16</v>
      </c>
      <c r="C90" s="4">
        <v>2013</v>
      </c>
      <c r="D90" s="4">
        <v>4</v>
      </c>
      <c r="E90" s="4">
        <v>1455</v>
      </c>
      <c r="F90" s="4">
        <v>79735</v>
      </c>
      <c r="G90" s="16">
        <v>0.19835</v>
      </c>
      <c r="H90" s="4">
        <v>0.18840999999999999</v>
      </c>
      <c r="I90" s="4">
        <v>0.20881</v>
      </c>
      <c r="J90" s="4">
        <v>0</v>
      </c>
      <c r="K90">
        <v>92</v>
      </c>
      <c r="L90" t="s">
        <v>40</v>
      </c>
      <c r="M90" t="s">
        <v>40</v>
      </c>
      <c r="N90" t="s">
        <v>40</v>
      </c>
      <c r="O90" t="s">
        <v>40</v>
      </c>
    </row>
    <row r="91" spans="1:15" x14ac:dyDescent="0.2">
      <c r="A91" s="7" t="s">
        <v>33</v>
      </c>
      <c r="B91" s="13" t="s">
        <v>16</v>
      </c>
      <c r="C91" s="4">
        <v>2014</v>
      </c>
      <c r="D91" s="4">
        <v>1</v>
      </c>
      <c r="E91" s="4">
        <v>1665</v>
      </c>
      <c r="F91" s="4">
        <v>79621</v>
      </c>
      <c r="G91" s="16">
        <v>0.23235</v>
      </c>
      <c r="H91" s="4">
        <v>0.22145000000000001</v>
      </c>
      <c r="I91" s="4">
        <v>0.24378</v>
      </c>
      <c r="J91" s="4">
        <v>0</v>
      </c>
      <c r="K91">
        <v>90</v>
      </c>
      <c r="L91" t="s">
        <v>40</v>
      </c>
      <c r="M91" t="s">
        <v>40</v>
      </c>
      <c r="N91" t="s">
        <v>40</v>
      </c>
      <c r="O91" t="s">
        <v>40</v>
      </c>
    </row>
    <row r="92" spans="1:15" x14ac:dyDescent="0.2">
      <c r="A92" s="7" t="s">
        <v>33</v>
      </c>
      <c r="B92" s="13" t="s">
        <v>16</v>
      </c>
      <c r="C92" s="4">
        <v>2014</v>
      </c>
      <c r="D92" s="4">
        <v>2</v>
      </c>
      <c r="E92" s="4">
        <v>1515</v>
      </c>
      <c r="F92" s="4">
        <v>79875</v>
      </c>
      <c r="G92" s="16">
        <v>0.20843</v>
      </c>
      <c r="H92" s="4">
        <v>0.19819000000000001</v>
      </c>
      <c r="I92" s="4">
        <v>0.21919</v>
      </c>
      <c r="J92" s="4">
        <v>0</v>
      </c>
      <c r="K92">
        <v>91</v>
      </c>
      <c r="L92" t="s">
        <v>40</v>
      </c>
      <c r="M92" t="s">
        <v>40</v>
      </c>
      <c r="N92" t="s">
        <v>40</v>
      </c>
      <c r="O92" t="s">
        <v>40</v>
      </c>
    </row>
    <row r="93" spans="1:15" x14ac:dyDescent="0.2">
      <c r="A93" s="7" t="s">
        <v>33</v>
      </c>
      <c r="B93" s="13" t="s">
        <v>16</v>
      </c>
      <c r="C93" s="4">
        <v>2014</v>
      </c>
      <c r="D93" s="4">
        <v>3</v>
      </c>
      <c r="E93" s="4">
        <v>1544</v>
      </c>
      <c r="F93" s="4">
        <v>79520</v>
      </c>
      <c r="G93" s="16">
        <v>0.21104999999999999</v>
      </c>
      <c r="H93" s="4">
        <v>0.20077999999999999</v>
      </c>
      <c r="I93" s="4">
        <v>0.22184000000000001</v>
      </c>
      <c r="J93" s="4">
        <v>0</v>
      </c>
      <c r="K93">
        <v>92</v>
      </c>
      <c r="L93" t="s">
        <v>40</v>
      </c>
      <c r="M93" t="s">
        <v>40</v>
      </c>
      <c r="N93" t="s">
        <v>40</v>
      </c>
      <c r="O93" t="s">
        <v>40</v>
      </c>
    </row>
    <row r="94" spans="1:15" x14ac:dyDescent="0.2">
      <c r="A94" s="7" t="s">
        <v>33</v>
      </c>
      <c r="B94" s="13" t="s">
        <v>16</v>
      </c>
      <c r="C94" s="4">
        <v>2014</v>
      </c>
      <c r="D94" s="4">
        <v>4</v>
      </c>
      <c r="E94" s="4">
        <v>1994</v>
      </c>
      <c r="F94" s="4">
        <v>80080</v>
      </c>
      <c r="G94" s="16">
        <v>0.27065</v>
      </c>
      <c r="H94" s="4">
        <v>0.25902999999999998</v>
      </c>
      <c r="I94" s="4">
        <v>0.2828</v>
      </c>
      <c r="J94" s="4">
        <v>0</v>
      </c>
      <c r="K94">
        <v>92</v>
      </c>
      <c r="L94" t="s">
        <v>40</v>
      </c>
      <c r="M94" t="s">
        <v>40</v>
      </c>
      <c r="N94" t="s">
        <v>40</v>
      </c>
      <c r="O94" t="s">
        <v>40</v>
      </c>
    </row>
    <row r="95" spans="1:15" x14ac:dyDescent="0.2">
      <c r="A95" s="7" t="s">
        <v>33</v>
      </c>
      <c r="B95" s="13" t="s">
        <v>16</v>
      </c>
      <c r="C95" s="4">
        <v>2015</v>
      </c>
      <c r="D95" s="4">
        <v>1</v>
      </c>
      <c r="E95" s="4">
        <v>2052</v>
      </c>
      <c r="F95" s="4">
        <v>79762</v>
      </c>
      <c r="G95" s="16">
        <v>0.28584999999999999</v>
      </c>
      <c r="H95" s="4">
        <v>0.27374999999999999</v>
      </c>
      <c r="I95" s="4">
        <v>0.29848999999999998</v>
      </c>
      <c r="J95" s="4">
        <v>0</v>
      </c>
      <c r="K95">
        <v>90</v>
      </c>
      <c r="L95" t="s">
        <v>40</v>
      </c>
      <c r="M95" t="s">
        <v>40</v>
      </c>
      <c r="N95" t="s">
        <v>40</v>
      </c>
      <c r="O95" t="s">
        <v>40</v>
      </c>
    </row>
    <row r="96" spans="1:15" x14ac:dyDescent="0.2">
      <c r="A96" s="7" t="s">
        <v>33</v>
      </c>
      <c r="B96" s="13" t="s">
        <v>16</v>
      </c>
      <c r="C96" s="4">
        <v>2015</v>
      </c>
      <c r="D96" s="4">
        <v>2</v>
      </c>
      <c r="E96" s="4">
        <v>1673</v>
      </c>
      <c r="F96" s="4">
        <v>79764</v>
      </c>
      <c r="G96" s="16">
        <v>0.23049</v>
      </c>
      <c r="H96" s="4">
        <v>0.21970000000000001</v>
      </c>
      <c r="I96" s="4">
        <v>0.24179999999999999</v>
      </c>
      <c r="J96" s="4">
        <v>0</v>
      </c>
      <c r="K96">
        <v>91</v>
      </c>
      <c r="L96" t="s">
        <v>40</v>
      </c>
      <c r="M96" t="s">
        <v>40</v>
      </c>
      <c r="N96" t="s">
        <v>40</v>
      </c>
      <c r="O96" t="s">
        <v>40</v>
      </c>
    </row>
    <row r="97" spans="1:16" x14ac:dyDescent="0.2">
      <c r="A97" s="7" t="s">
        <v>33</v>
      </c>
      <c r="B97" s="13" t="s">
        <v>16</v>
      </c>
      <c r="C97" s="4">
        <v>2015</v>
      </c>
      <c r="D97" s="4">
        <v>3</v>
      </c>
      <c r="E97" s="4">
        <v>1284</v>
      </c>
      <c r="F97" s="4">
        <v>79394</v>
      </c>
      <c r="G97" s="16">
        <v>0.17579</v>
      </c>
      <c r="H97" s="4">
        <v>0.16642999999999999</v>
      </c>
      <c r="I97" s="4">
        <v>0.18567</v>
      </c>
      <c r="J97" s="4">
        <v>0</v>
      </c>
      <c r="K97">
        <v>92</v>
      </c>
      <c r="L97" t="s">
        <v>40</v>
      </c>
      <c r="M97" t="s">
        <v>40</v>
      </c>
      <c r="N97" t="s">
        <v>40</v>
      </c>
      <c r="O97" t="s">
        <v>40</v>
      </c>
    </row>
    <row r="98" spans="1:16" x14ac:dyDescent="0.2">
      <c r="A98" s="7" t="s">
        <v>33</v>
      </c>
      <c r="B98" s="13" t="s">
        <v>16</v>
      </c>
      <c r="C98" s="4">
        <v>2015</v>
      </c>
      <c r="D98" s="4">
        <v>4</v>
      </c>
      <c r="E98" s="4">
        <v>1426</v>
      </c>
      <c r="F98" s="4">
        <v>79884</v>
      </c>
      <c r="G98" s="16">
        <v>0.19403000000000001</v>
      </c>
      <c r="H98" s="4">
        <v>0.18421999999999999</v>
      </c>
      <c r="I98" s="4">
        <v>0.20437</v>
      </c>
      <c r="J98" s="4">
        <v>0</v>
      </c>
      <c r="K98">
        <v>92</v>
      </c>
      <c r="L98" t="s">
        <v>40</v>
      </c>
      <c r="M98" t="s">
        <v>40</v>
      </c>
      <c r="N98" t="s">
        <v>40</v>
      </c>
      <c r="O98" t="s">
        <v>40</v>
      </c>
    </row>
    <row r="99" spans="1:16" x14ac:dyDescent="0.2">
      <c r="A99" s="7" t="s">
        <v>33</v>
      </c>
      <c r="B99" s="13" t="s">
        <v>16</v>
      </c>
      <c r="C99" s="4">
        <v>2016</v>
      </c>
      <c r="D99" s="4">
        <v>1</v>
      </c>
      <c r="E99" s="4">
        <v>2079</v>
      </c>
      <c r="F99" s="4">
        <v>80054</v>
      </c>
      <c r="G99" s="16">
        <v>0.28538000000000002</v>
      </c>
      <c r="H99" s="4">
        <v>0.27338000000000001</v>
      </c>
      <c r="I99" s="4">
        <v>0.29792000000000002</v>
      </c>
      <c r="J99" s="4">
        <v>0</v>
      </c>
      <c r="K99">
        <v>91</v>
      </c>
      <c r="L99">
        <v>1.0411999999999999</v>
      </c>
      <c r="M99">
        <v>0.97889999999999999</v>
      </c>
      <c r="N99">
        <v>1.1073999999999999</v>
      </c>
      <c r="O99">
        <v>0.19931099999999999</v>
      </c>
    </row>
    <row r="100" spans="1:16" x14ac:dyDescent="0.2">
      <c r="A100" s="7" t="s">
        <v>33</v>
      </c>
      <c r="B100" s="13" t="s">
        <v>16</v>
      </c>
      <c r="C100" s="4">
        <v>2016</v>
      </c>
      <c r="D100" s="4">
        <v>2</v>
      </c>
      <c r="E100" s="4">
        <v>1514</v>
      </c>
      <c r="F100" s="4">
        <v>80238</v>
      </c>
      <c r="G100" s="16">
        <v>0.20735000000000001</v>
      </c>
      <c r="H100" s="4">
        <v>0.19716</v>
      </c>
      <c r="I100" s="4">
        <v>0.21806</v>
      </c>
      <c r="J100" s="4">
        <v>0</v>
      </c>
      <c r="K100">
        <v>91</v>
      </c>
      <c r="L100">
        <v>0.91210000000000002</v>
      </c>
      <c r="M100">
        <v>0.85070000000000001</v>
      </c>
      <c r="N100">
        <v>0.97799999999999998</v>
      </c>
      <c r="O100">
        <v>9.7269999999999995E-3</v>
      </c>
      <c r="P100" s="14" t="s">
        <v>41</v>
      </c>
    </row>
    <row r="101" spans="1:16" x14ac:dyDescent="0.2">
      <c r="A101" s="7" t="s">
        <v>33</v>
      </c>
      <c r="B101" s="13" t="s">
        <v>16</v>
      </c>
      <c r="C101" s="4">
        <v>2016</v>
      </c>
      <c r="D101" s="4">
        <v>3</v>
      </c>
      <c r="E101" s="4">
        <v>1212</v>
      </c>
      <c r="F101" s="4">
        <v>80059</v>
      </c>
      <c r="G101" s="16">
        <v>0.16455</v>
      </c>
      <c r="H101" s="4">
        <v>0.15554000000000001</v>
      </c>
      <c r="I101" s="4">
        <v>0.17408000000000001</v>
      </c>
      <c r="J101" s="4">
        <v>0</v>
      </c>
      <c r="K101">
        <v>92</v>
      </c>
      <c r="L101">
        <v>0.94069999999999998</v>
      </c>
      <c r="M101">
        <v>0.86970000000000003</v>
      </c>
      <c r="N101">
        <v>1.0176000000000001</v>
      </c>
      <c r="O101">
        <v>0.127276</v>
      </c>
    </row>
    <row r="102" spans="1:16" x14ac:dyDescent="0.2">
      <c r="A102" s="7" t="s">
        <v>33</v>
      </c>
      <c r="B102" s="13" t="s">
        <v>16</v>
      </c>
      <c r="C102" s="4">
        <v>2016</v>
      </c>
      <c r="D102" s="4">
        <v>4</v>
      </c>
      <c r="E102" s="4">
        <v>1641</v>
      </c>
      <c r="F102" s="4">
        <v>81005</v>
      </c>
      <c r="G102" s="16">
        <v>0.22020000000000001</v>
      </c>
      <c r="H102" s="4">
        <v>0.20979999999999999</v>
      </c>
      <c r="I102" s="4">
        <v>0.23111000000000001</v>
      </c>
      <c r="J102" s="4">
        <v>0</v>
      </c>
      <c r="K102">
        <v>92</v>
      </c>
      <c r="L102">
        <v>0.99639999999999995</v>
      </c>
      <c r="M102">
        <v>0.9304</v>
      </c>
      <c r="N102">
        <v>1.0671999999999999</v>
      </c>
      <c r="O102">
        <v>0.91837100000000005</v>
      </c>
    </row>
    <row r="103" spans="1:16" x14ac:dyDescent="0.2">
      <c r="A103" s="7" t="s">
        <v>33</v>
      </c>
      <c r="B103" s="13" t="s">
        <v>17</v>
      </c>
      <c r="C103" s="4">
        <v>2011</v>
      </c>
      <c r="D103" s="4">
        <v>1</v>
      </c>
      <c r="E103" s="4">
        <v>36713</v>
      </c>
      <c r="F103" s="4">
        <v>839597</v>
      </c>
      <c r="G103" s="16">
        <v>0.48585</v>
      </c>
      <c r="H103" s="4">
        <v>0.48091</v>
      </c>
      <c r="I103" s="4">
        <v>0.49085000000000001</v>
      </c>
      <c r="J103" s="4">
        <v>0</v>
      </c>
      <c r="K103">
        <v>90</v>
      </c>
      <c r="L103" t="s">
        <v>40</v>
      </c>
      <c r="M103" t="s">
        <v>40</v>
      </c>
      <c r="N103" t="s">
        <v>40</v>
      </c>
      <c r="O103" t="s">
        <v>40</v>
      </c>
    </row>
    <row r="104" spans="1:16" x14ac:dyDescent="0.2">
      <c r="A104" s="7" t="s">
        <v>33</v>
      </c>
      <c r="B104" s="13" t="s">
        <v>17</v>
      </c>
      <c r="C104" s="4">
        <v>2011</v>
      </c>
      <c r="D104" s="4">
        <v>2</v>
      </c>
      <c r="E104" s="4">
        <v>30529</v>
      </c>
      <c r="F104" s="4">
        <v>845319</v>
      </c>
      <c r="G104" s="16">
        <v>0.39687</v>
      </c>
      <c r="H104" s="4">
        <v>0.39245000000000002</v>
      </c>
      <c r="I104" s="4">
        <v>0.40134999999999998</v>
      </c>
      <c r="J104" s="4">
        <v>0</v>
      </c>
      <c r="K104">
        <v>91</v>
      </c>
      <c r="L104" t="s">
        <v>40</v>
      </c>
      <c r="M104" t="s">
        <v>40</v>
      </c>
      <c r="N104" t="s">
        <v>40</v>
      </c>
      <c r="O104" t="s">
        <v>40</v>
      </c>
    </row>
    <row r="105" spans="1:16" x14ac:dyDescent="0.2">
      <c r="A105" s="7" t="s">
        <v>33</v>
      </c>
      <c r="B105" s="13" t="s">
        <v>17</v>
      </c>
      <c r="C105" s="4">
        <v>2011</v>
      </c>
      <c r="D105" s="4">
        <v>3</v>
      </c>
      <c r="E105" s="4">
        <v>25387</v>
      </c>
      <c r="F105" s="4">
        <v>844255</v>
      </c>
      <c r="G105" s="16">
        <v>0.32684999999999997</v>
      </c>
      <c r="H105" s="4">
        <v>0.32285999999999998</v>
      </c>
      <c r="I105" s="4">
        <v>0.33090000000000003</v>
      </c>
      <c r="J105" s="4">
        <v>0</v>
      </c>
      <c r="K105">
        <v>92</v>
      </c>
      <c r="L105" t="s">
        <v>40</v>
      </c>
      <c r="M105" t="s">
        <v>40</v>
      </c>
      <c r="N105" t="s">
        <v>40</v>
      </c>
      <c r="O105" t="s">
        <v>40</v>
      </c>
    </row>
    <row r="106" spans="1:16" x14ac:dyDescent="0.2">
      <c r="A106" s="7" t="s">
        <v>33</v>
      </c>
      <c r="B106" s="13" t="s">
        <v>17</v>
      </c>
      <c r="C106" s="4">
        <v>2011</v>
      </c>
      <c r="D106" s="4">
        <v>4</v>
      </c>
      <c r="E106" s="4">
        <v>34957</v>
      </c>
      <c r="F106" s="4">
        <v>851753</v>
      </c>
      <c r="G106" s="16">
        <v>0.4461</v>
      </c>
      <c r="H106" s="4">
        <v>0.44145000000000001</v>
      </c>
      <c r="I106" s="4">
        <v>0.45079999999999998</v>
      </c>
      <c r="J106" s="4">
        <v>0</v>
      </c>
      <c r="K106">
        <v>92</v>
      </c>
      <c r="L106" t="s">
        <v>40</v>
      </c>
      <c r="M106" t="s">
        <v>40</v>
      </c>
      <c r="N106" t="s">
        <v>40</v>
      </c>
      <c r="O106" t="s">
        <v>40</v>
      </c>
    </row>
    <row r="107" spans="1:16" x14ac:dyDescent="0.2">
      <c r="A107" s="7" t="s">
        <v>33</v>
      </c>
      <c r="B107" s="13" t="s">
        <v>17</v>
      </c>
      <c r="C107" s="4">
        <v>2012</v>
      </c>
      <c r="D107" s="4">
        <v>1</v>
      </c>
      <c r="E107" s="4">
        <v>36547</v>
      </c>
      <c r="F107" s="4">
        <v>852313</v>
      </c>
      <c r="G107" s="16">
        <v>0.47121000000000002</v>
      </c>
      <c r="H107" s="4">
        <v>0.46639999999999998</v>
      </c>
      <c r="I107" s="4">
        <v>0.47605999999999998</v>
      </c>
      <c r="J107" s="4">
        <v>0</v>
      </c>
      <c r="K107">
        <v>91</v>
      </c>
      <c r="L107" t="s">
        <v>40</v>
      </c>
      <c r="M107" t="s">
        <v>40</v>
      </c>
      <c r="N107" t="s">
        <v>40</v>
      </c>
      <c r="O107" t="s">
        <v>40</v>
      </c>
    </row>
    <row r="108" spans="1:16" x14ac:dyDescent="0.2">
      <c r="A108" s="7" t="s">
        <v>33</v>
      </c>
      <c r="B108" s="13" t="s">
        <v>17</v>
      </c>
      <c r="C108" s="4">
        <v>2012</v>
      </c>
      <c r="D108" s="4">
        <v>2</v>
      </c>
      <c r="E108" s="4">
        <v>31115</v>
      </c>
      <c r="F108" s="4">
        <v>860308</v>
      </c>
      <c r="G108" s="16">
        <v>0.39744000000000002</v>
      </c>
      <c r="H108" s="4">
        <v>0.39305000000000001</v>
      </c>
      <c r="I108" s="4">
        <v>0.40188000000000001</v>
      </c>
      <c r="J108" s="4">
        <v>0</v>
      </c>
      <c r="K108">
        <v>91</v>
      </c>
      <c r="L108" t="s">
        <v>40</v>
      </c>
      <c r="M108" t="s">
        <v>40</v>
      </c>
      <c r="N108" t="s">
        <v>40</v>
      </c>
      <c r="O108" t="s">
        <v>40</v>
      </c>
    </row>
    <row r="109" spans="1:16" x14ac:dyDescent="0.2">
      <c r="A109" s="7" t="s">
        <v>33</v>
      </c>
      <c r="B109" s="13" t="s">
        <v>17</v>
      </c>
      <c r="C109" s="4">
        <v>2012</v>
      </c>
      <c r="D109" s="4">
        <v>3</v>
      </c>
      <c r="E109" s="4">
        <v>26822</v>
      </c>
      <c r="F109" s="4">
        <v>857666</v>
      </c>
      <c r="G109" s="16">
        <v>0.33993000000000001</v>
      </c>
      <c r="H109" s="4">
        <v>0.33588000000000001</v>
      </c>
      <c r="I109" s="4">
        <v>0.34401999999999999</v>
      </c>
      <c r="J109" s="4">
        <v>0</v>
      </c>
      <c r="K109">
        <v>92</v>
      </c>
      <c r="L109" t="s">
        <v>40</v>
      </c>
      <c r="M109" t="s">
        <v>40</v>
      </c>
      <c r="N109" t="s">
        <v>40</v>
      </c>
      <c r="O109" t="s">
        <v>40</v>
      </c>
    </row>
    <row r="110" spans="1:16" x14ac:dyDescent="0.2">
      <c r="A110" s="7" t="s">
        <v>33</v>
      </c>
      <c r="B110" s="13" t="s">
        <v>17</v>
      </c>
      <c r="C110" s="4">
        <v>2012</v>
      </c>
      <c r="D110" s="4">
        <v>4</v>
      </c>
      <c r="E110" s="4">
        <v>38232</v>
      </c>
      <c r="F110" s="4">
        <v>866217</v>
      </c>
      <c r="G110" s="16">
        <v>0.47975000000000001</v>
      </c>
      <c r="H110" s="4">
        <v>0.47495999999999999</v>
      </c>
      <c r="I110" s="4">
        <v>0.48458000000000001</v>
      </c>
      <c r="J110" s="4">
        <v>0</v>
      </c>
      <c r="K110">
        <v>92</v>
      </c>
      <c r="L110" t="s">
        <v>40</v>
      </c>
      <c r="M110" t="s">
        <v>40</v>
      </c>
      <c r="N110" t="s">
        <v>40</v>
      </c>
      <c r="O110" t="s">
        <v>40</v>
      </c>
    </row>
    <row r="111" spans="1:16" x14ac:dyDescent="0.2">
      <c r="A111" s="7" t="s">
        <v>33</v>
      </c>
      <c r="B111" s="13" t="s">
        <v>17</v>
      </c>
      <c r="C111" s="4">
        <v>2013</v>
      </c>
      <c r="D111" s="4">
        <v>1</v>
      </c>
      <c r="E111" s="4">
        <v>38885</v>
      </c>
      <c r="F111" s="4">
        <v>866868</v>
      </c>
      <c r="G111" s="16">
        <v>0.49841000000000002</v>
      </c>
      <c r="H111" s="4">
        <v>0.49347999999999997</v>
      </c>
      <c r="I111" s="4">
        <v>0.50339</v>
      </c>
      <c r="J111" s="4">
        <v>0</v>
      </c>
      <c r="K111">
        <v>90</v>
      </c>
      <c r="L111" t="s">
        <v>40</v>
      </c>
      <c r="M111" t="s">
        <v>40</v>
      </c>
      <c r="N111" t="s">
        <v>40</v>
      </c>
      <c r="O111" t="s">
        <v>40</v>
      </c>
    </row>
    <row r="112" spans="1:16" x14ac:dyDescent="0.2">
      <c r="A112" s="7" t="s">
        <v>33</v>
      </c>
      <c r="B112" s="13" t="s">
        <v>17</v>
      </c>
      <c r="C112" s="4">
        <v>2013</v>
      </c>
      <c r="D112" s="4">
        <v>2</v>
      </c>
      <c r="E112" s="4">
        <v>31423</v>
      </c>
      <c r="F112" s="4">
        <v>873040</v>
      </c>
      <c r="G112" s="16">
        <v>0.39551999999999998</v>
      </c>
      <c r="H112" s="4">
        <v>0.39117000000000002</v>
      </c>
      <c r="I112" s="4">
        <v>0.39992</v>
      </c>
      <c r="J112" s="4">
        <v>0</v>
      </c>
      <c r="K112">
        <v>91</v>
      </c>
      <c r="L112" t="s">
        <v>40</v>
      </c>
      <c r="M112" t="s">
        <v>40</v>
      </c>
      <c r="N112" t="s">
        <v>40</v>
      </c>
      <c r="O112" t="s">
        <v>40</v>
      </c>
    </row>
    <row r="113" spans="1:16" x14ac:dyDescent="0.2">
      <c r="A113" s="7" t="s">
        <v>33</v>
      </c>
      <c r="B113" s="13" t="s">
        <v>17</v>
      </c>
      <c r="C113" s="4">
        <v>2013</v>
      </c>
      <c r="D113" s="4">
        <v>3</v>
      </c>
      <c r="E113" s="4">
        <v>24794</v>
      </c>
      <c r="F113" s="4">
        <v>869715</v>
      </c>
      <c r="G113" s="16">
        <v>0.30986999999999998</v>
      </c>
      <c r="H113" s="4">
        <v>0.30603999999999998</v>
      </c>
      <c r="I113" s="4">
        <v>0.31374999999999997</v>
      </c>
      <c r="J113" s="4">
        <v>0</v>
      </c>
      <c r="K113">
        <v>92</v>
      </c>
      <c r="L113" t="s">
        <v>40</v>
      </c>
      <c r="M113" t="s">
        <v>40</v>
      </c>
      <c r="N113" t="s">
        <v>40</v>
      </c>
      <c r="O113" t="s">
        <v>40</v>
      </c>
    </row>
    <row r="114" spans="1:16" x14ac:dyDescent="0.2">
      <c r="A114" s="7" t="s">
        <v>33</v>
      </c>
      <c r="B114" s="13" t="s">
        <v>17</v>
      </c>
      <c r="C114" s="4">
        <v>2013</v>
      </c>
      <c r="D114" s="4">
        <v>4</v>
      </c>
      <c r="E114" s="4">
        <v>33419</v>
      </c>
      <c r="F114" s="4">
        <v>877307</v>
      </c>
      <c r="G114" s="16">
        <v>0.41404999999999997</v>
      </c>
      <c r="H114" s="4">
        <v>0.40964</v>
      </c>
      <c r="I114" s="4">
        <v>0.41850999999999999</v>
      </c>
      <c r="J114" s="4">
        <v>0</v>
      </c>
      <c r="K114">
        <v>92</v>
      </c>
      <c r="L114" t="s">
        <v>40</v>
      </c>
      <c r="M114" t="s">
        <v>40</v>
      </c>
      <c r="N114" t="s">
        <v>40</v>
      </c>
      <c r="O114" t="s">
        <v>40</v>
      </c>
    </row>
    <row r="115" spans="1:16" x14ac:dyDescent="0.2">
      <c r="A115" s="7" t="s">
        <v>33</v>
      </c>
      <c r="B115" s="13" t="s">
        <v>17</v>
      </c>
      <c r="C115" s="4">
        <v>2014</v>
      </c>
      <c r="D115" s="4">
        <v>1</v>
      </c>
      <c r="E115" s="4">
        <v>34813</v>
      </c>
      <c r="F115" s="4">
        <v>876042</v>
      </c>
      <c r="G115" s="16">
        <v>0.44153999999999999</v>
      </c>
      <c r="H115" s="4">
        <v>0.43692999999999999</v>
      </c>
      <c r="I115" s="4">
        <v>0.44621</v>
      </c>
      <c r="J115" s="4">
        <v>0</v>
      </c>
      <c r="K115">
        <v>90</v>
      </c>
      <c r="L115" t="s">
        <v>40</v>
      </c>
      <c r="M115" t="s">
        <v>40</v>
      </c>
      <c r="N115" t="s">
        <v>40</v>
      </c>
      <c r="O115" t="s">
        <v>40</v>
      </c>
    </row>
    <row r="116" spans="1:16" x14ac:dyDescent="0.2">
      <c r="A116" s="7" t="s">
        <v>33</v>
      </c>
      <c r="B116" s="13" t="s">
        <v>17</v>
      </c>
      <c r="C116" s="4">
        <v>2014</v>
      </c>
      <c r="D116" s="4">
        <v>2</v>
      </c>
      <c r="E116" s="4">
        <v>30238</v>
      </c>
      <c r="F116" s="4">
        <v>881507</v>
      </c>
      <c r="G116" s="16">
        <v>0.37695000000000001</v>
      </c>
      <c r="H116" s="4">
        <v>0.37273000000000001</v>
      </c>
      <c r="I116" s="4">
        <v>0.38122</v>
      </c>
      <c r="J116" s="4">
        <v>0</v>
      </c>
      <c r="K116">
        <v>91</v>
      </c>
      <c r="L116" t="s">
        <v>40</v>
      </c>
      <c r="M116" t="s">
        <v>40</v>
      </c>
      <c r="N116" t="s">
        <v>40</v>
      </c>
      <c r="O116" t="s">
        <v>40</v>
      </c>
    </row>
    <row r="117" spans="1:16" x14ac:dyDescent="0.2">
      <c r="A117" s="7" t="s">
        <v>33</v>
      </c>
      <c r="B117" s="13" t="s">
        <v>17</v>
      </c>
      <c r="C117" s="4">
        <v>2014</v>
      </c>
      <c r="D117" s="4">
        <v>3</v>
      </c>
      <c r="E117" s="4">
        <v>29902</v>
      </c>
      <c r="F117" s="4">
        <v>879561</v>
      </c>
      <c r="G117" s="16">
        <v>0.36953000000000003</v>
      </c>
      <c r="H117" s="4">
        <v>0.36536000000000002</v>
      </c>
      <c r="I117" s="4">
        <v>0.37374000000000002</v>
      </c>
      <c r="J117" s="4">
        <v>0</v>
      </c>
      <c r="K117">
        <v>92</v>
      </c>
      <c r="L117" t="s">
        <v>40</v>
      </c>
      <c r="M117" t="s">
        <v>40</v>
      </c>
      <c r="N117" t="s">
        <v>40</v>
      </c>
      <c r="O117" t="s">
        <v>40</v>
      </c>
    </row>
    <row r="118" spans="1:16" x14ac:dyDescent="0.2">
      <c r="A118" s="7" t="s">
        <v>33</v>
      </c>
      <c r="B118" s="13" t="s">
        <v>17</v>
      </c>
      <c r="C118" s="4">
        <v>2014</v>
      </c>
      <c r="D118" s="4">
        <v>4</v>
      </c>
      <c r="E118" s="4">
        <v>36407</v>
      </c>
      <c r="F118" s="4">
        <v>887121</v>
      </c>
      <c r="G118" s="16">
        <v>0.44607999999999998</v>
      </c>
      <c r="H118" s="4">
        <v>0.44152000000000002</v>
      </c>
      <c r="I118" s="4">
        <v>0.45068999999999998</v>
      </c>
      <c r="J118" s="4">
        <v>0</v>
      </c>
      <c r="K118">
        <v>92</v>
      </c>
      <c r="L118" t="s">
        <v>40</v>
      </c>
      <c r="M118" t="s">
        <v>40</v>
      </c>
      <c r="N118" t="s">
        <v>40</v>
      </c>
      <c r="O118" t="s">
        <v>40</v>
      </c>
    </row>
    <row r="119" spans="1:16" x14ac:dyDescent="0.2">
      <c r="A119" s="7" t="s">
        <v>33</v>
      </c>
      <c r="B119" s="13" t="s">
        <v>17</v>
      </c>
      <c r="C119" s="4">
        <v>2015</v>
      </c>
      <c r="D119" s="4">
        <v>1</v>
      </c>
      <c r="E119" s="4">
        <v>39628</v>
      </c>
      <c r="F119" s="4">
        <v>884632</v>
      </c>
      <c r="G119" s="16">
        <v>0.49773000000000001</v>
      </c>
      <c r="H119" s="4">
        <v>0.49286000000000002</v>
      </c>
      <c r="I119" s="4">
        <v>0.50266</v>
      </c>
      <c r="J119" s="4">
        <v>0</v>
      </c>
      <c r="K119">
        <v>90</v>
      </c>
      <c r="L119" t="s">
        <v>40</v>
      </c>
      <c r="M119" t="s">
        <v>40</v>
      </c>
      <c r="N119" t="s">
        <v>40</v>
      </c>
      <c r="O119" t="s">
        <v>40</v>
      </c>
    </row>
    <row r="120" spans="1:16" x14ac:dyDescent="0.2">
      <c r="A120" s="7" t="s">
        <v>33</v>
      </c>
      <c r="B120" s="13" t="s">
        <v>17</v>
      </c>
      <c r="C120" s="4">
        <v>2015</v>
      </c>
      <c r="D120" s="4">
        <v>2</v>
      </c>
      <c r="E120" s="4">
        <v>30742</v>
      </c>
      <c r="F120" s="4">
        <v>889346</v>
      </c>
      <c r="G120" s="16">
        <v>0.37985999999999998</v>
      </c>
      <c r="H120" s="4">
        <v>0.37563000000000002</v>
      </c>
      <c r="I120" s="4">
        <v>0.38413000000000003</v>
      </c>
      <c r="J120" s="4">
        <v>0</v>
      </c>
      <c r="K120">
        <v>91</v>
      </c>
      <c r="L120" t="s">
        <v>40</v>
      </c>
      <c r="M120" t="s">
        <v>40</v>
      </c>
      <c r="N120" t="s">
        <v>40</v>
      </c>
      <c r="O120" t="s">
        <v>40</v>
      </c>
    </row>
    <row r="121" spans="1:16" x14ac:dyDescent="0.2">
      <c r="A121" s="7" t="s">
        <v>33</v>
      </c>
      <c r="B121" s="13" t="s">
        <v>17</v>
      </c>
      <c r="C121" s="4">
        <v>2015</v>
      </c>
      <c r="D121" s="4">
        <v>3</v>
      </c>
      <c r="E121" s="4">
        <v>25965</v>
      </c>
      <c r="F121" s="4">
        <v>885461</v>
      </c>
      <c r="G121" s="16">
        <v>0.31874000000000002</v>
      </c>
      <c r="H121" s="4">
        <v>0.31487999999999999</v>
      </c>
      <c r="I121" s="4">
        <v>0.32263999999999998</v>
      </c>
      <c r="J121" s="4">
        <v>0</v>
      </c>
      <c r="K121">
        <v>92</v>
      </c>
      <c r="L121" t="s">
        <v>40</v>
      </c>
      <c r="M121" t="s">
        <v>40</v>
      </c>
      <c r="N121" t="s">
        <v>40</v>
      </c>
      <c r="O121" t="s">
        <v>40</v>
      </c>
    </row>
    <row r="122" spans="1:16" x14ac:dyDescent="0.2">
      <c r="A122" s="7" t="s">
        <v>33</v>
      </c>
      <c r="B122" s="13" t="s">
        <v>17</v>
      </c>
      <c r="C122" s="4">
        <v>2015</v>
      </c>
      <c r="D122" s="4">
        <v>4</v>
      </c>
      <c r="E122" s="4">
        <v>32085</v>
      </c>
      <c r="F122" s="4">
        <v>892163</v>
      </c>
      <c r="G122" s="16">
        <v>0.39090000000000003</v>
      </c>
      <c r="H122" s="4">
        <v>0.38664999999999999</v>
      </c>
      <c r="I122" s="4">
        <v>0.3952</v>
      </c>
      <c r="J122" s="4">
        <v>0</v>
      </c>
      <c r="K122">
        <v>92</v>
      </c>
      <c r="L122" t="s">
        <v>40</v>
      </c>
      <c r="M122" t="s">
        <v>40</v>
      </c>
      <c r="N122" t="s">
        <v>40</v>
      </c>
      <c r="O122" t="s">
        <v>40</v>
      </c>
    </row>
    <row r="123" spans="1:16" x14ac:dyDescent="0.2">
      <c r="A123" s="7" t="s">
        <v>33</v>
      </c>
      <c r="B123" s="13" t="s">
        <v>17</v>
      </c>
      <c r="C123" s="4">
        <v>2016</v>
      </c>
      <c r="D123" s="4">
        <v>1</v>
      </c>
      <c r="E123" s="4">
        <v>39315</v>
      </c>
      <c r="F123" s="4">
        <v>890872</v>
      </c>
      <c r="G123" s="16">
        <v>0.48496</v>
      </c>
      <c r="H123" s="4">
        <v>0.48019000000000001</v>
      </c>
      <c r="I123" s="4">
        <v>0.48976999999999998</v>
      </c>
      <c r="J123" s="4">
        <v>0</v>
      </c>
      <c r="K123">
        <v>91</v>
      </c>
      <c r="L123">
        <v>0.99809999999999999</v>
      </c>
      <c r="M123">
        <v>0.98409999999999997</v>
      </c>
      <c r="N123">
        <v>1.0124</v>
      </c>
      <c r="O123">
        <v>0.79844000000000004</v>
      </c>
    </row>
    <row r="124" spans="1:16" x14ac:dyDescent="0.2">
      <c r="A124" s="7" t="s">
        <v>33</v>
      </c>
      <c r="B124" s="13" t="s">
        <v>17</v>
      </c>
      <c r="C124" s="4">
        <v>2016</v>
      </c>
      <c r="D124" s="4">
        <v>2</v>
      </c>
      <c r="E124" s="4">
        <v>28854</v>
      </c>
      <c r="F124" s="4">
        <v>896242</v>
      </c>
      <c r="G124" s="16">
        <v>0.35377999999999998</v>
      </c>
      <c r="H124" s="4">
        <v>0.34972999999999999</v>
      </c>
      <c r="I124" s="4">
        <v>0.35788999999999999</v>
      </c>
      <c r="J124" s="4">
        <v>0</v>
      </c>
      <c r="K124">
        <v>91</v>
      </c>
      <c r="L124">
        <v>0.89139999999999997</v>
      </c>
      <c r="M124">
        <v>0.87719999999999998</v>
      </c>
      <c r="N124">
        <v>0.90590000000000004</v>
      </c>
      <c r="O124">
        <v>0</v>
      </c>
      <c r="P124" s="14" t="s">
        <v>41</v>
      </c>
    </row>
    <row r="125" spans="1:16" x14ac:dyDescent="0.2">
      <c r="A125" s="7" t="s">
        <v>33</v>
      </c>
      <c r="B125" s="13" t="s">
        <v>17</v>
      </c>
      <c r="C125" s="4">
        <v>2016</v>
      </c>
      <c r="D125" s="4">
        <v>3</v>
      </c>
      <c r="E125" s="4">
        <v>26372</v>
      </c>
      <c r="F125" s="4">
        <v>893979</v>
      </c>
      <c r="G125" s="16">
        <v>0.32064999999999999</v>
      </c>
      <c r="H125" s="4">
        <v>0.31680000000000003</v>
      </c>
      <c r="I125" s="4">
        <v>0.32454</v>
      </c>
      <c r="J125" s="4">
        <v>0</v>
      </c>
      <c r="K125">
        <v>92</v>
      </c>
      <c r="L125">
        <v>0.98099999999999998</v>
      </c>
      <c r="M125">
        <v>0.96430000000000005</v>
      </c>
      <c r="N125">
        <v>0.99809999999999999</v>
      </c>
      <c r="O125">
        <v>2.9305999999999999E-2</v>
      </c>
      <c r="P125" s="14" t="s">
        <v>41</v>
      </c>
    </row>
    <row r="126" spans="1:16" x14ac:dyDescent="0.2">
      <c r="A126" s="7" t="s">
        <v>33</v>
      </c>
      <c r="B126" s="13" t="s">
        <v>17</v>
      </c>
      <c r="C126" s="4">
        <v>2016</v>
      </c>
      <c r="D126" s="4">
        <v>4</v>
      </c>
      <c r="E126" s="4">
        <v>35062</v>
      </c>
      <c r="F126" s="4">
        <v>901371</v>
      </c>
      <c r="G126" s="16">
        <v>0.42281000000000002</v>
      </c>
      <c r="H126" s="4">
        <v>0.41841</v>
      </c>
      <c r="I126" s="4">
        <v>0.42725999999999997</v>
      </c>
      <c r="J126" s="4">
        <v>0</v>
      </c>
      <c r="K126">
        <v>92</v>
      </c>
      <c r="L126">
        <v>0.94779999999999998</v>
      </c>
      <c r="M126">
        <v>0.93389999999999995</v>
      </c>
      <c r="N126">
        <v>0.96189999999999998</v>
      </c>
      <c r="O126">
        <v>0</v>
      </c>
      <c r="P126" s="14" t="s">
        <v>41</v>
      </c>
    </row>
    <row r="127" spans="1:16" x14ac:dyDescent="0.2">
      <c r="A127" s="7" t="s">
        <v>33</v>
      </c>
      <c r="B127" s="12" t="s">
        <v>18</v>
      </c>
      <c r="C127" s="4">
        <v>2011</v>
      </c>
      <c r="D127" s="4">
        <v>1</v>
      </c>
      <c r="E127" s="4">
        <v>7849</v>
      </c>
      <c r="F127" s="4">
        <v>162747</v>
      </c>
      <c r="G127" s="16">
        <v>0.53586999999999996</v>
      </c>
      <c r="H127" s="4">
        <v>0.52414000000000005</v>
      </c>
      <c r="I127" s="4">
        <v>0.54786000000000001</v>
      </c>
      <c r="J127" s="4">
        <v>0</v>
      </c>
      <c r="K127">
        <v>90</v>
      </c>
      <c r="L127" t="s">
        <v>40</v>
      </c>
      <c r="M127" t="s">
        <v>40</v>
      </c>
      <c r="N127" t="s">
        <v>40</v>
      </c>
      <c r="O127" t="s">
        <v>40</v>
      </c>
    </row>
    <row r="128" spans="1:16" x14ac:dyDescent="0.2">
      <c r="A128" s="7" t="s">
        <v>33</v>
      </c>
      <c r="B128" s="12" t="s">
        <v>18</v>
      </c>
      <c r="C128" s="4">
        <v>2011</v>
      </c>
      <c r="D128" s="4">
        <v>2</v>
      </c>
      <c r="E128" s="4">
        <v>6800</v>
      </c>
      <c r="F128" s="4">
        <v>164833</v>
      </c>
      <c r="G128" s="16">
        <v>0.45334000000000002</v>
      </c>
      <c r="H128" s="4">
        <v>0.44268999999999997</v>
      </c>
      <c r="I128" s="4">
        <v>0.46423999999999999</v>
      </c>
      <c r="J128" s="4">
        <v>0</v>
      </c>
      <c r="K128">
        <v>91</v>
      </c>
      <c r="L128" t="s">
        <v>40</v>
      </c>
      <c r="M128" t="s">
        <v>40</v>
      </c>
      <c r="N128" t="s">
        <v>40</v>
      </c>
      <c r="O128" t="s">
        <v>40</v>
      </c>
    </row>
    <row r="129" spans="1:15" x14ac:dyDescent="0.2">
      <c r="A129" s="7" t="s">
        <v>33</v>
      </c>
      <c r="B129" s="12" t="s">
        <v>18</v>
      </c>
      <c r="C129" s="4">
        <v>2011</v>
      </c>
      <c r="D129" s="4">
        <v>3</v>
      </c>
      <c r="E129" s="4">
        <v>5376</v>
      </c>
      <c r="F129" s="4">
        <v>164146</v>
      </c>
      <c r="G129" s="16">
        <v>0.35598999999999997</v>
      </c>
      <c r="H129" s="4">
        <v>0.34660000000000002</v>
      </c>
      <c r="I129" s="4">
        <v>0.36564000000000002</v>
      </c>
      <c r="J129" s="4">
        <v>0</v>
      </c>
      <c r="K129">
        <v>92</v>
      </c>
      <c r="L129" t="s">
        <v>40</v>
      </c>
      <c r="M129" t="s">
        <v>40</v>
      </c>
      <c r="N129" t="s">
        <v>40</v>
      </c>
      <c r="O129" t="s">
        <v>40</v>
      </c>
    </row>
    <row r="130" spans="1:15" x14ac:dyDescent="0.2">
      <c r="A130" s="7" t="s">
        <v>33</v>
      </c>
      <c r="B130" s="12" t="s">
        <v>18</v>
      </c>
      <c r="C130" s="4">
        <v>2011</v>
      </c>
      <c r="D130" s="4">
        <v>4</v>
      </c>
      <c r="E130" s="4">
        <v>7478</v>
      </c>
      <c r="F130" s="4">
        <v>166949</v>
      </c>
      <c r="G130" s="16">
        <v>0.48687000000000002</v>
      </c>
      <c r="H130" s="4">
        <v>0.47595999999999999</v>
      </c>
      <c r="I130" s="4">
        <v>0.49802999999999997</v>
      </c>
      <c r="J130" s="4">
        <v>0</v>
      </c>
      <c r="K130">
        <v>92</v>
      </c>
      <c r="L130" t="s">
        <v>40</v>
      </c>
      <c r="M130" t="s">
        <v>40</v>
      </c>
      <c r="N130" t="s">
        <v>40</v>
      </c>
      <c r="O130" t="s">
        <v>40</v>
      </c>
    </row>
    <row r="131" spans="1:15" x14ac:dyDescent="0.2">
      <c r="A131" s="7" t="s">
        <v>33</v>
      </c>
      <c r="B131" s="12" t="s">
        <v>18</v>
      </c>
      <c r="C131" s="4">
        <v>2012</v>
      </c>
      <c r="D131" s="4">
        <v>1</v>
      </c>
      <c r="E131" s="4">
        <v>7720</v>
      </c>
      <c r="F131" s="4">
        <v>166655</v>
      </c>
      <c r="G131" s="16">
        <v>0.50905</v>
      </c>
      <c r="H131" s="4">
        <v>0.49781999999999998</v>
      </c>
      <c r="I131" s="4">
        <v>0.52053000000000005</v>
      </c>
      <c r="J131" s="4">
        <v>0</v>
      </c>
      <c r="K131">
        <v>91</v>
      </c>
      <c r="L131" t="s">
        <v>40</v>
      </c>
      <c r="M131" t="s">
        <v>40</v>
      </c>
      <c r="N131" t="s">
        <v>40</v>
      </c>
      <c r="O131" t="s">
        <v>40</v>
      </c>
    </row>
    <row r="132" spans="1:15" x14ac:dyDescent="0.2">
      <c r="A132" s="7" t="s">
        <v>33</v>
      </c>
      <c r="B132" s="12" t="s">
        <v>18</v>
      </c>
      <c r="C132" s="4">
        <v>2012</v>
      </c>
      <c r="D132" s="4">
        <v>2</v>
      </c>
      <c r="E132" s="4">
        <v>6970</v>
      </c>
      <c r="F132" s="4">
        <v>169324</v>
      </c>
      <c r="G132" s="16">
        <v>0.45234999999999997</v>
      </c>
      <c r="H132" s="4">
        <v>0.44185000000000002</v>
      </c>
      <c r="I132" s="4">
        <v>0.46309</v>
      </c>
      <c r="J132" s="4">
        <v>0</v>
      </c>
      <c r="K132">
        <v>91</v>
      </c>
      <c r="L132" t="s">
        <v>40</v>
      </c>
      <c r="M132" t="s">
        <v>40</v>
      </c>
      <c r="N132" t="s">
        <v>40</v>
      </c>
      <c r="O132" t="s">
        <v>40</v>
      </c>
    </row>
    <row r="133" spans="1:15" x14ac:dyDescent="0.2">
      <c r="A133" s="7" t="s">
        <v>33</v>
      </c>
      <c r="B133" s="12" t="s">
        <v>18</v>
      </c>
      <c r="C133" s="4">
        <v>2012</v>
      </c>
      <c r="D133" s="4">
        <v>3</v>
      </c>
      <c r="E133" s="4">
        <v>5834</v>
      </c>
      <c r="F133" s="4">
        <v>169452</v>
      </c>
      <c r="G133" s="16">
        <v>0.37422</v>
      </c>
      <c r="H133" s="4">
        <v>0.36474000000000001</v>
      </c>
      <c r="I133" s="4">
        <v>0.38395000000000001</v>
      </c>
      <c r="J133" s="4">
        <v>0</v>
      </c>
      <c r="K133">
        <v>92</v>
      </c>
      <c r="L133" t="s">
        <v>40</v>
      </c>
      <c r="M133" t="s">
        <v>40</v>
      </c>
      <c r="N133" t="s">
        <v>40</v>
      </c>
      <c r="O133" t="s">
        <v>40</v>
      </c>
    </row>
    <row r="134" spans="1:15" x14ac:dyDescent="0.2">
      <c r="A134" s="7" t="s">
        <v>33</v>
      </c>
      <c r="B134" s="12" t="s">
        <v>18</v>
      </c>
      <c r="C134" s="4">
        <v>2012</v>
      </c>
      <c r="D134" s="4">
        <v>4</v>
      </c>
      <c r="E134" s="4">
        <v>8667</v>
      </c>
      <c r="F134" s="4">
        <v>172534</v>
      </c>
      <c r="G134" s="16">
        <v>0.54601999999999995</v>
      </c>
      <c r="H134" s="4">
        <v>0.53464</v>
      </c>
      <c r="I134" s="4">
        <v>0.55762999999999996</v>
      </c>
      <c r="J134" s="4">
        <v>0</v>
      </c>
      <c r="K134">
        <v>92</v>
      </c>
      <c r="L134" t="s">
        <v>40</v>
      </c>
      <c r="M134" t="s">
        <v>40</v>
      </c>
      <c r="N134" t="s">
        <v>40</v>
      </c>
      <c r="O134" t="s">
        <v>40</v>
      </c>
    </row>
    <row r="135" spans="1:15" x14ac:dyDescent="0.2">
      <c r="A135" s="7" t="s">
        <v>33</v>
      </c>
      <c r="B135" s="12" t="s">
        <v>18</v>
      </c>
      <c r="C135" s="4">
        <v>2013</v>
      </c>
      <c r="D135" s="4">
        <v>1</v>
      </c>
      <c r="E135" s="4">
        <v>8471</v>
      </c>
      <c r="F135" s="4">
        <v>172683</v>
      </c>
      <c r="G135" s="16">
        <v>0.54505999999999999</v>
      </c>
      <c r="H135" s="4">
        <v>0.53356999999999999</v>
      </c>
      <c r="I135" s="4">
        <v>0.55679000000000001</v>
      </c>
      <c r="J135" s="4">
        <v>0</v>
      </c>
      <c r="K135">
        <v>90</v>
      </c>
      <c r="L135" t="s">
        <v>40</v>
      </c>
      <c r="M135" t="s">
        <v>40</v>
      </c>
      <c r="N135" t="s">
        <v>40</v>
      </c>
      <c r="O135" t="s">
        <v>40</v>
      </c>
    </row>
    <row r="136" spans="1:15" x14ac:dyDescent="0.2">
      <c r="A136" s="7" t="s">
        <v>33</v>
      </c>
      <c r="B136" s="12" t="s">
        <v>18</v>
      </c>
      <c r="C136" s="4">
        <v>2013</v>
      </c>
      <c r="D136" s="4">
        <v>2</v>
      </c>
      <c r="E136" s="4">
        <v>7478</v>
      </c>
      <c r="F136" s="4">
        <v>175240</v>
      </c>
      <c r="G136" s="16">
        <v>0.46893000000000001</v>
      </c>
      <c r="H136" s="4">
        <v>0.45841999999999999</v>
      </c>
      <c r="I136" s="4">
        <v>0.47968</v>
      </c>
      <c r="J136" s="4">
        <v>0</v>
      </c>
      <c r="K136">
        <v>91</v>
      </c>
      <c r="L136" t="s">
        <v>40</v>
      </c>
      <c r="M136" t="s">
        <v>40</v>
      </c>
      <c r="N136" t="s">
        <v>40</v>
      </c>
      <c r="O136" t="s">
        <v>40</v>
      </c>
    </row>
    <row r="137" spans="1:15" x14ac:dyDescent="0.2">
      <c r="A137" s="7" t="s">
        <v>33</v>
      </c>
      <c r="B137" s="12" t="s">
        <v>18</v>
      </c>
      <c r="C137" s="4">
        <v>2013</v>
      </c>
      <c r="D137" s="4">
        <v>3</v>
      </c>
      <c r="E137" s="4">
        <v>5870</v>
      </c>
      <c r="F137" s="4">
        <v>175164</v>
      </c>
      <c r="G137" s="16">
        <v>0.36425000000000002</v>
      </c>
      <c r="H137" s="4">
        <v>0.35504999999999998</v>
      </c>
      <c r="I137" s="4">
        <v>0.37369000000000002</v>
      </c>
      <c r="J137" s="4">
        <v>0</v>
      </c>
      <c r="K137">
        <v>92</v>
      </c>
      <c r="L137" t="s">
        <v>40</v>
      </c>
      <c r="M137" t="s">
        <v>40</v>
      </c>
      <c r="N137" t="s">
        <v>40</v>
      </c>
      <c r="O137" t="s">
        <v>40</v>
      </c>
    </row>
    <row r="138" spans="1:15" x14ac:dyDescent="0.2">
      <c r="A138" s="7" t="s">
        <v>33</v>
      </c>
      <c r="B138" s="12" t="s">
        <v>18</v>
      </c>
      <c r="C138" s="4">
        <v>2013</v>
      </c>
      <c r="D138" s="4">
        <v>4</v>
      </c>
      <c r="E138" s="4">
        <v>7642</v>
      </c>
      <c r="F138" s="4">
        <v>178124</v>
      </c>
      <c r="G138" s="16">
        <v>0.46633000000000002</v>
      </c>
      <c r="H138" s="4">
        <v>0.45599000000000001</v>
      </c>
      <c r="I138" s="4">
        <v>0.47691</v>
      </c>
      <c r="J138" s="4">
        <v>0</v>
      </c>
      <c r="K138">
        <v>92</v>
      </c>
      <c r="L138" t="s">
        <v>40</v>
      </c>
      <c r="M138" t="s">
        <v>40</v>
      </c>
      <c r="N138" t="s">
        <v>40</v>
      </c>
      <c r="O138" t="s">
        <v>40</v>
      </c>
    </row>
    <row r="139" spans="1:15" x14ac:dyDescent="0.2">
      <c r="A139" s="7" t="s">
        <v>33</v>
      </c>
      <c r="B139" s="12" t="s">
        <v>18</v>
      </c>
      <c r="C139" s="4">
        <v>2014</v>
      </c>
      <c r="D139" s="4">
        <v>1</v>
      </c>
      <c r="E139" s="4">
        <v>7364</v>
      </c>
      <c r="F139" s="4">
        <v>178236</v>
      </c>
      <c r="G139" s="16">
        <v>0.45906999999999998</v>
      </c>
      <c r="H139" s="4">
        <v>0.44869999999999999</v>
      </c>
      <c r="I139" s="4">
        <v>0.46966999999999998</v>
      </c>
      <c r="J139" s="4">
        <v>0</v>
      </c>
      <c r="K139">
        <v>90</v>
      </c>
      <c r="L139" t="s">
        <v>40</v>
      </c>
      <c r="M139" t="s">
        <v>40</v>
      </c>
      <c r="N139" t="s">
        <v>40</v>
      </c>
      <c r="O139" t="s">
        <v>40</v>
      </c>
    </row>
    <row r="140" spans="1:15" x14ac:dyDescent="0.2">
      <c r="A140" s="7" t="s">
        <v>33</v>
      </c>
      <c r="B140" s="12" t="s">
        <v>18</v>
      </c>
      <c r="C140" s="4">
        <v>2014</v>
      </c>
      <c r="D140" s="4">
        <v>2</v>
      </c>
      <c r="E140" s="4">
        <v>7378</v>
      </c>
      <c r="F140" s="4">
        <v>180748</v>
      </c>
      <c r="G140" s="16">
        <v>0.44856000000000001</v>
      </c>
      <c r="H140" s="4">
        <v>0.43844</v>
      </c>
      <c r="I140" s="4">
        <v>0.45891999999999999</v>
      </c>
      <c r="J140" s="4">
        <v>0</v>
      </c>
      <c r="K140">
        <v>91</v>
      </c>
      <c r="L140" t="s">
        <v>40</v>
      </c>
      <c r="M140" t="s">
        <v>40</v>
      </c>
      <c r="N140" t="s">
        <v>40</v>
      </c>
      <c r="O140" t="s">
        <v>40</v>
      </c>
    </row>
    <row r="141" spans="1:15" x14ac:dyDescent="0.2">
      <c r="A141" s="7" t="s">
        <v>33</v>
      </c>
      <c r="B141" s="12" t="s">
        <v>18</v>
      </c>
      <c r="C141" s="4">
        <v>2014</v>
      </c>
      <c r="D141" s="4">
        <v>3</v>
      </c>
      <c r="E141" s="4">
        <v>6449</v>
      </c>
      <c r="F141" s="4">
        <v>180186</v>
      </c>
      <c r="G141" s="16">
        <v>0.38902999999999999</v>
      </c>
      <c r="H141" s="4">
        <v>0.37964999999999999</v>
      </c>
      <c r="I141" s="4">
        <v>0.39863999999999999</v>
      </c>
      <c r="J141" s="4">
        <v>0</v>
      </c>
      <c r="K141">
        <v>92</v>
      </c>
      <c r="L141" t="s">
        <v>40</v>
      </c>
      <c r="M141" t="s">
        <v>40</v>
      </c>
      <c r="N141" t="s">
        <v>40</v>
      </c>
      <c r="O141" t="s">
        <v>40</v>
      </c>
    </row>
    <row r="142" spans="1:15" x14ac:dyDescent="0.2">
      <c r="A142" s="7" t="s">
        <v>33</v>
      </c>
      <c r="B142" s="12" t="s">
        <v>18</v>
      </c>
      <c r="C142" s="4">
        <v>2014</v>
      </c>
      <c r="D142" s="4">
        <v>4</v>
      </c>
      <c r="E142" s="4">
        <v>8546</v>
      </c>
      <c r="F142" s="4">
        <v>183127</v>
      </c>
      <c r="G142" s="16">
        <v>0.50724999999999998</v>
      </c>
      <c r="H142" s="4">
        <v>0.49661</v>
      </c>
      <c r="I142" s="4">
        <v>0.51812000000000002</v>
      </c>
      <c r="J142" s="4">
        <v>0</v>
      </c>
      <c r="K142">
        <v>92</v>
      </c>
      <c r="L142" t="s">
        <v>40</v>
      </c>
      <c r="M142" t="s">
        <v>40</v>
      </c>
      <c r="N142" t="s">
        <v>40</v>
      </c>
      <c r="O142" t="s">
        <v>40</v>
      </c>
    </row>
    <row r="143" spans="1:15" x14ac:dyDescent="0.2">
      <c r="A143" s="7" t="s">
        <v>33</v>
      </c>
      <c r="B143" s="12" t="s">
        <v>18</v>
      </c>
      <c r="C143" s="4">
        <v>2015</v>
      </c>
      <c r="D143" s="4">
        <v>1</v>
      </c>
      <c r="E143" s="4">
        <v>9622</v>
      </c>
      <c r="F143" s="4">
        <v>182548</v>
      </c>
      <c r="G143" s="16">
        <v>0.58565999999999996</v>
      </c>
      <c r="H143" s="4">
        <v>0.57406999999999997</v>
      </c>
      <c r="I143" s="4">
        <v>0.59748000000000001</v>
      </c>
      <c r="J143" s="4">
        <v>0</v>
      </c>
      <c r="K143">
        <v>90</v>
      </c>
      <c r="L143" t="s">
        <v>40</v>
      </c>
      <c r="M143" t="s">
        <v>40</v>
      </c>
      <c r="N143" t="s">
        <v>40</v>
      </c>
      <c r="O143" t="s">
        <v>40</v>
      </c>
    </row>
    <row r="144" spans="1:15" x14ac:dyDescent="0.2">
      <c r="A144" s="7" t="s">
        <v>33</v>
      </c>
      <c r="B144" s="12" t="s">
        <v>18</v>
      </c>
      <c r="C144" s="4">
        <v>2015</v>
      </c>
      <c r="D144" s="4">
        <v>2</v>
      </c>
      <c r="E144" s="4">
        <v>7493</v>
      </c>
      <c r="F144" s="4">
        <v>185241</v>
      </c>
      <c r="G144" s="16">
        <v>0.44451000000000002</v>
      </c>
      <c r="H144" s="4">
        <v>0.43454999999999999</v>
      </c>
      <c r="I144" s="4">
        <v>0.45468999999999998</v>
      </c>
      <c r="J144" s="4">
        <v>0</v>
      </c>
      <c r="K144">
        <v>91</v>
      </c>
      <c r="L144" t="s">
        <v>40</v>
      </c>
      <c r="M144" t="s">
        <v>40</v>
      </c>
      <c r="N144" t="s">
        <v>40</v>
      </c>
      <c r="O144" t="s">
        <v>40</v>
      </c>
    </row>
    <row r="145" spans="1:16" x14ac:dyDescent="0.2">
      <c r="A145" s="7" t="s">
        <v>33</v>
      </c>
      <c r="B145" s="12" t="s">
        <v>18</v>
      </c>
      <c r="C145" s="4">
        <v>2015</v>
      </c>
      <c r="D145" s="4">
        <v>3</v>
      </c>
      <c r="E145" s="4">
        <v>6086</v>
      </c>
      <c r="F145" s="4">
        <v>184859</v>
      </c>
      <c r="G145" s="16">
        <v>0.35785</v>
      </c>
      <c r="H145" s="4">
        <v>0.34897</v>
      </c>
      <c r="I145" s="4">
        <v>0.36696000000000001</v>
      </c>
      <c r="J145" s="4">
        <v>0</v>
      </c>
      <c r="K145">
        <v>92</v>
      </c>
      <c r="L145" t="s">
        <v>40</v>
      </c>
      <c r="M145" t="s">
        <v>40</v>
      </c>
      <c r="N145" t="s">
        <v>40</v>
      </c>
      <c r="O145" t="s">
        <v>40</v>
      </c>
    </row>
    <row r="146" spans="1:16" x14ac:dyDescent="0.2">
      <c r="A146" s="7" t="s">
        <v>33</v>
      </c>
      <c r="B146" s="12" t="s">
        <v>18</v>
      </c>
      <c r="C146" s="4">
        <v>2015</v>
      </c>
      <c r="D146" s="4">
        <v>4</v>
      </c>
      <c r="E146" s="4">
        <v>7467</v>
      </c>
      <c r="F146" s="4">
        <v>187981</v>
      </c>
      <c r="G146" s="16">
        <v>0.43175999999999998</v>
      </c>
      <c r="H146" s="4">
        <v>0.42208000000000001</v>
      </c>
      <c r="I146" s="4">
        <v>0.44167000000000001</v>
      </c>
      <c r="J146" s="4">
        <v>0</v>
      </c>
      <c r="K146">
        <v>92</v>
      </c>
      <c r="L146" t="s">
        <v>40</v>
      </c>
      <c r="M146" t="s">
        <v>40</v>
      </c>
      <c r="N146" t="s">
        <v>40</v>
      </c>
      <c r="O146" t="s">
        <v>40</v>
      </c>
    </row>
    <row r="147" spans="1:16" x14ac:dyDescent="0.2">
      <c r="A147" s="7" t="s">
        <v>33</v>
      </c>
      <c r="B147" s="12" t="s">
        <v>18</v>
      </c>
      <c r="C147" s="4">
        <v>2016</v>
      </c>
      <c r="D147" s="4">
        <v>1</v>
      </c>
      <c r="E147" s="4">
        <v>8535</v>
      </c>
      <c r="F147" s="4">
        <v>187979</v>
      </c>
      <c r="G147" s="16">
        <v>0.49895</v>
      </c>
      <c r="H147" s="4">
        <v>0.48847000000000002</v>
      </c>
      <c r="I147" s="4">
        <v>0.50963999999999998</v>
      </c>
      <c r="J147" s="4">
        <v>0</v>
      </c>
      <c r="K147">
        <v>91</v>
      </c>
      <c r="L147">
        <v>0.93110000000000004</v>
      </c>
      <c r="M147">
        <v>0.90300000000000002</v>
      </c>
      <c r="N147">
        <v>0.96009999999999995</v>
      </c>
      <c r="O147">
        <v>5.0000000000000004E-6</v>
      </c>
      <c r="P147" s="14" t="s">
        <v>41</v>
      </c>
    </row>
    <row r="148" spans="1:16" x14ac:dyDescent="0.2">
      <c r="A148" s="7" t="s">
        <v>33</v>
      </c>
      <c r="B148" s="12" t="s">
        <v>18</v>
      </c>
      <c r="C148" s="4">
        <v>2016</v>
      </c>
      <c r="D148" s="4">
        <v>2</v>
      </c>
      <c r="E148" s="4">
        <v>7107</v>
      </c>
      <c r="F148" s="4">
        <v>190680</v>
      </c>
      <c r="G148" s="16">
        <v>0.40958</v>
      </c>
      <c r="H148" s="4">
        <v>0.40017000000000003</v>
      </c>
      <c r="I148" s="4">
        <v>0.41921000000000003</v>
      </c>
      <c r="J148" s="4">
        <v>0</v>
      </c>
      <c r="K148">
        <v>91</v>
      </c>
      <c r="L148">
        <v>0.90349999999999997</v>
      </c>
      <c r="M148">
        <v>0.87390000000000001</v>
      </c>
      <c r="N148">
        <v>0.93400000000000005</v>
      </c>
      <c r="O148">
        <v>0</v>
      </c>
      <c r="P148" s="14" t="s">
        <v>41</v>
      </c>
    </row>
    <row r="149" spans="1:16" x14ac:dyDescent="0.2">
      <c r="A149" s="7" t="s">
        <v>33</v>
      </c>
      <c r="B149" s="12" t="s">
        <v>18</v>
      </c>
      <c r="C149" s="4">
        <v>2016</v>
      </c>
      <c r="D149" s="4">
        <v>3</v>
      </c>
      <c r="E149" s="4">
        <v>6166</v>
      </c>
      <c r="F149" s="4">
        <v>190486</v>
      </c>
      <c r="G149" s="16">
        <v>0.35185</v>
      </c>
      <c r="H149" s="4">
        <v>0.34316999999999998</v>
      </c>
      <c r="I149" s="4">
        <v>0.36074000000000001</v>
      </c>
      <c r="J149" s="4">
        <v>0</v>
      </c>
      <c r="K149">
        <v>92</v>
      </c>
      <c r="L149">
        <v>0.98839999999999995</v>
      </c>
      <c r="M149">
        <v>0.95289999999999997</v>
      </c>
      <c r="N149">
        <v>1.0251999999999999</v>
      </c>
      <c r="O149">
        <v>0.53006399999999998</v>
      </c>
    </row>
    <row r="150" spans="1:16" x14ac:dyDescent="0.2">
      <c r="A150" s="7" t="s">
        <v>33</v>
      </c>
      <c r="B150" s="12" t="s">
        <v>18</v>
      </c>
      <c r="C150" s="4">
        <v>2016</v>
      </c>
      <c r="D150" s="4">
        <v>4</v>
      </c>
      <c r="E150" s="4">
        <v>8421</v>
      </c>
      <c r="F150" s="4">
        <v>193597</v>
      </c>
      <c r="G150" s="16">
        <v>0.4728</v>
      </c>
      <c r="H150" s="4">
        <v>0.46281</v>
      </c>
      <c r="I150" s="4">
        <v>0.48300999999999999</v>
      </c>
      <c r="J150" s="4">
        <v>0</v>
      </c>
      <c r="K150">
        <v>92</v>
      </c>
      <c r="L150">
        <v>0.97109999999999996</v>
      </c>
      <c r="M150">
        <v>0.94130000000000003</v>
      </c>
      <c r="N150">
        <v>1.0018</v>
      </c>
      <c r="O150">
        <v>6.4936999999999995E-2</v>
      </c>
    </row>
    <row r="151" spans="1:16" x14ac:dyDescent="0.2">
      <c r="A151" s="8"/>
    </row>
    <row r="152" spans="1:16" ht="102" x14ac:dyDescent="0.2">
      <c r="A152" s="9" t="s">
        <v>42</v>
      </c>
    </row>
  </sheetData>
  <hyperlinks>
    <hyperlink ref="B2" r:id="rId1" xr:uid="{00000000-0004-0000-03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1CCBBA7-EDDE-47BA-923A-AECE308123A0}"/>
</file>

<file path=customXml/itemProps2.xml><?xml version="1.0" encoding="utf-8"?>
<ds:datastoreItem xmlns:ds="http://schemas.openxmlformats.org/officeDocument/2006/customXml" ds:itemID="{16965D7C-85BD-4762-91E4-2DB8A5D4CB3C}"/>
</file>

<file path=customXml/itemProps3.xml><?xml version="1.0" encoding="utf-8"?>
<ds:datastoreItem xmlns:ds="http://schemas.openxmlformats.org/officeDocument/2006/customXml" ds:itemID="{662CE77B-DE1F-4691-987E-4BD9BEBE8C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dcterms:created xsi:type="dcterms:W3CDTF">2017-06-12T16:47:59Z</dcterms:created>
  <dcterms:modified xsi:type="dcterms:W3CDTF">2021-04-29T18:18:28Z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