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4"/>
  </bookViews>
  <sheets>
    <sheet name="RHAs" sheetId="1" r:id="rId1"/>
    <sheet name="RHAs (3)" sheetId="2" state="hidden" r:id="rId2"/>
    <sheet name="RHAs (4)" sheetId="3" state="hidden" r:id="rId3"/>
    <sheet name="Ordered data" sheetId="4" r:id="rId4"/>
    <sheet name="moodpos1" sheetId="5" r:id="rId5"/>
  </sheets>
  <definedNames/>
  <calcPr fullCalcOnLoad="1"/>
</workbook>
</file>

<file path=xl/sharedStrings.xml><?xml version="1.0" encoding="utf-8"?>
<sst xmlns="http://schemas.openxmlformats.org/spreadsheetml/2006/main" count="109" uniqueCount="61">
  <si>
    <t>PMR per 1</t>
  </si>
  <si>
    <t>rha_pmr</t>
  </si>
  <si>
    <t>region</t>
  </si>
  <si>
    <t>rhaD_pmr</t>
  </si>
  <si>
    <t>regionl</t>
  </si>
  <si>
    <t>01.BS</t>
  </si>
  <si>
    <t xml:space="preserve"> </t>
  </si>
  <si>
    <t>03.G</t>
  </si>
  <si>
    <t>04.A</t>
  </si>
  <si>
    <t>05.GM</t>
  </si>
  <si>
    <t>06.E</t>
  </si>
  <si>
    <t>07.C</t>
  </si>
  <si>
    <t>08.BN</t>
  </si>
  <si>
    <t>09.FB</t>
  </si>
  <si>
    <t>11.D</t>
  </si>
  <si>
    <t>1.RS</t>
  </si>
  <si>
    <t>Rural South</t>
  </si>
  <si>
    <t>2.RN</t>
  </si>
  <si>
    <t>North</t>
  </si>
  <si>
    <t>3.WP</t>
  </si>
  <si>
    <t>Winnipeg</t>
  </si>
  <si>
    <t>Z</t>
  </si>
  <si>
    <t>Manitoba</t>
  </si>
  <si>
    <t>Assiniboine</t>
  </si>
  <si>
    <t xml:space="preserve">South Eastman </t>
  </si>
  <si>
    <t xml:space="preserve">Brandon </t>
  </si>
  <si>
    <t xml:space="preserve">Central </t>
  </si>
  <si>
    <t xml:space="preserve">Parkland </t>
  </si>
  <si>
    <t xml:space="preserve">Interlake </t>
  </si>
  <si>
    <t xml:space="preserve">North Eastman </t>
  </si>
  <si>
    <t xml:space="preserve">Nor-Man </t>
  </si>
  <si>
    <t>status</t>
  </si>
  <si>
    <t>with</t>
  </si>
  <si>
    <t>with condition</t>
  </si>
  <si>
    <t>Mb Avg with</t>
  </si>
  <si>
    <t>newreg</t>
  </si>
  <si>
    <t>yhat</t>
  </si>
  <si>
    <t>bs_var</t>
  </si>
  <si>
    <t>bs_sd</t>
  </si>
  <si>
    <t>bs_cv</t>
  </si>
  <si>
    <t>cil95</t>
  </si>
  <si>
    <t>ciu95</t>
  </si>
  <si>
    <t>Burnt &amp; Chur</t>
  </si>
  <si>
    <t>Sig Hi?</t>
  </si>
  <si>
    <t>Sig Lo?</t>
  </si>
  <si>
    <t>CV Warn</t>
  </si>
  <si>
    <t>CV Suppress</t>
  </si>
  <si>
    <t>(see also rows 60+ below)</t>
  </si>
  <si>
    <t>Mood Positive</t>
  </si>
  <si>
    <t>Positive</t>
  </si>
  <si>
    <t>bigreg</t>
  </si>
  <si>
    <t>manitoba</t>
  </si>
  <si>
    <t>Statistical diffs from MB compared intervals of MB and that area</t>
  </si>
  <si>
    <t>Mood Pos: Brandon hi; no other sig</t>
  </si>
  <si>
    <t>South Eastman</t>
  </si>
  <si>
    <t>Parkland</t>
  </si>
  <si>
    <t>Interlake</t>
  </si>
  <si>
    <t>North Eastman</t>
  </si>
  <si>
    <t>Nor-Man</t>
  </si>
  <si>
    <t>Brandon (1)</t>
  </si>
  <si>
    <t>Central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</si>
</sst>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
  </numFmts>
  <fonts count="9">
    <font>
      <sz val="10"/>
      <name val="Arial"/>
      <family val="0"/>
    </font>
    <font>
      <b/>
      <sz val="10"/>
      <name val="Arial"/>
      <family val="2"/>
    </font>
    <font>
      <b/>
      <sz val="12"/>
      <name val="Arial"/>
      <family val="2"/>
    </font>
    <font>
      <sz val="9"/>
      <name val="Arial"/>
      <family val="2"/>
    </font>
    <font>
      <sz val="8"/>
      <name val="Arial"/>
      <family val="2"/>
    </font>
    <font>
      <sz val="7"/>
      <name val="Arial"/>
      <family val="2"/>
    </font>
    <font>
      <sz val="11"/>
      <name val="Arial"/>
      <family val="2"/>
    </font>
    <font>
      <i/>
      <sz val="7"/>
      <name val="Arial"/>
      <family val="2"/>
    </font>
    <font>
      <b/>
      <i/>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11" fontId="0" fillId="0" borderId="0" xfId="0" applyNumberFormat="1" applyAlignment="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175" fontId="0" fillId="0" borderId="0" xfId="0" applyNumberFormat="1" applyAlignment="1">
      <alignment/>
    </xf>
    <xf numFmtId="174" fontId="0" fillId="0" borderId="0" xfId="0" applyNumberFormat="1" applyAlignment="1">
      <alignment/>
    </xf>
    <xf numFmtId="0" fontId="0" fillId="0" borderId="0" xfId="0" applyNumberFormat="1" applyAlignment="1" quotePrefix="1">
      <alignment/>
    </xf>
    <xf numFmtId="0" fontId="0" fillId="0" borderId="0" xfId="0" applyAlignment="1">
      <alignment horizontal="center"/>
    </xf>
    <xf numFmtId="0" fontId="0" fillId="0" borderId="0" xfId="0" applyAlignment="1">
      <alignment horizontal="left"/>
    </xf>
    <xf numFmtId="0" fontId="1" fillId="0" borderId="0" xfId="0" applyFont="1" applyAlignment="1">
      <alignment/>
    </xf>
    <xf numFmtId="176" fontId="0" fillId="0" borderId="0" xfId="19" applyNumberFormat="1" applyAlignment="1">
      <alignment/>
    </xf>
    <xf numFmtId="176" fontId="1" fillId="0" borderId="0" xfId="19" applyNumberFormat="1" applyFont="1" applyAlignment="1">
      <alignment/>
    </xf>
    <xf numFmtId="176" fontId="0" fillId="0" borderId="0" xfId="19" applyNumberFormat="1" applyAlignment="1" quotePrefix="1">
      <alignment/>
    </xf>
    <xf numFmtId="176" fontId="0" fillId="0" borderId="0" xfId="19" applyNumberFormat="1" applyFont="1" applyAlignment="1">
      <alignment/>
    </xf>
    <xf numFmtId="0" fontId="0" fillId="0" borderId="0" xfId="0" applyFill="1" applyAlignment="1">
      <alignment/>
    </xf>
    <xf numFmtId="176" fontId="0" fillId="0" borderId="0" xfId="19" applyNumberFormat="1" applyFill="1" applyAlignment="1">
      <alignment/>
    </xf>
    <xf numFmtId="176" fontId="1" fillId="0" borderId="0" xfId="19" applyNumberFormat="1" applyFont="1" applyFill="1" applyAlignment="1">
      <alignment/>
    </xf>
    <xf numFmtId="2" fontId="0" fillId="0" borderId="0" xfId="0" applyNumberFormat="1" applyFill="1" applyAlignment="1">
      <alignment/>
    </xf>
    <xf numFmtId="174" fontId="0" fillId="0" borderId="0" xfId="0" applyNumberFormat="1" applyFill="1" applyAlignment="1">
      <alignment/>
    </xf>
    <xf numFmtId="0" fontId="0" fillId="0" borderId="0" xfId="0" applyFill="1" applyAlignment="1">
      <alignment horizontal="center"/>
    </xf>
    <xf numFmtId="0" fontId="8" fillId="0" borderId="0" xfId="0" applyFont="1" applyAlignment="1">
      <alignment/>
    </xf>
    <xf numFmtId="176" fontId="0" fillId="0" borderId="0" xfId="19"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2.14.1: Prevalence of Positive Mood Balance: CCHS</a:t>
            </a:r>
            <a:r>
              <a:rPr lang="en-US" cap="none" sz="1000" b="0" i="0" u="none" baseline="0">
                <a:latin typeface="Arial"/>
                <a:ea typeface="Arial"/>
                <a:cs typeface="Arial"/>
              </a:rPr>
              <a:t>
</a:t>
            </a:r>
            <a:r>
              <a:rPr lang="en-US" cap="none" sz="800" b="0" i="0" u="none" baseline="0">
                <a:latin typeface="Arial"/>
                <a:ea typeface="Arial"/>
                <a:cs typeface="Arial"/>
              </a:rPr>
              <a:t>Age- and sex-adjusted annual percentage of the population</a:t>
            </a:r>
          </a:p>
        </c:rich>
      </c:tx>
      <c:layout>
        <c:manualLayout>
          <c:xMode val="factor"/>
          <c:yMode val="factor"/>
          <c:x val="0.00175"/>
          <c:y val="-0.01975"/>
        </c:manualLayout>
      </c:layout>
      <c:spPr>
        <a:noFill/>
        <a:ln>
          <a:noFill/>
        </a:ln>
      </c:spPr>
    </c:title>
    <c:plotArea>
      <c:layout>
        <c:manualLayout>
          <c:xMode val="edge"/>
          <c:yMode val="edge"/>
          <c:x val="0"/>
          <c:y val="0.08525"/>
          <c:w val="1"/>
          <c:h val="0.82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Pos</c:name>
            <c:spPr>
              <a:ln w="38100">
                <a:solidFill>
                  <a:srgbClr val="C0C0C0"/>
                </a:solidFill>
              </a:ln>
            </c:spPr>
            <c:trendlineType val="linear"/>
            <c:forward val="0.5"/>
            <c:backward val="0.5"/>
            <c:dispEq val="0"/>
            <c:dispRSqr val="0"/>
          </c:trendline>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data'!$B$4:$B$17</c:f>
              <c:numCache>
                <c:ptCount val="14"/>
                <c:pt idx="0">
                  <c:v>0.5706885336619226</c:v>
                </c:pt>
                <c:pt idx="1">
                  <c:v>0.5706885336619226</c:v>
                </c:pt>
                <c:pt idx="2">
                  <c:v>0.5706885336619226</c:v>
                </c:pt>
                <c:pt idx="3">
                  <c:v>0.5706885336619226</c:v>
                </c:pt>
                <c:pt idx="4">
                  <c:v>0.5706885336619226</c:v>
                </c:pt>
                <c:pt idx="5">
                  <c:v>0.5706885336619226</c:v>
                </c:pt>
                <c:pt idx="6">
                  <c:v>0.5706885336619226</c:v>
                </c:pt>
                <c:pt idx="7">
                  <c:v>0.5706885336619226</c:v>
                </c:pt>
                <c:pt idx="8">
                  <c:v>0.5706885336619226</c:v>
                </c:pt>
                <c:pt idx="10">
                  <c:v>0.5706885336619226</c:v>
                </c:pt>
                <c:pt idx="11">
                  <c:v>0.5706885336619226</c:v>
                </c:pt>
                <c:pt idx="12">
                  <c:v>0.5706885336619226</c:v>
                </c:pt>
                <c:pt idx="13">
                  <c:v>0.5706885336619226</c:v>
                </c:pt>
              </c:numCache>
            </c:numRef>
          </c:val>
        </c:ser>
        <c:ser>
          <c:idx val="1"/>
          <c:order val="1"/>
          <c:tx>
            <c:strRef>
              <c:f>'Ordered data'!$C$3</c:f>
              <c:strCache>
                <c:ptCount val="1"/>
                <c:pt idx="0">
                  <c:v>Positive</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data'!$C$4:$C$17</c:f>
              <c:numCache>
                <c:ptCount val="14"/>
                <c:pt idx="0">
                  <c:v>0.6105443401536561</c:v>
                </c:pt>
                <c:pt idx="1">
                  <c:v>0.6979260740127989</c:v>
                </c:pt>
                <c:pt idx="2">
                  <c:v>0.5188844102858803</c:v>
                </c:pt>
                <c:pt idx="3">
                  <c:v>0.5994013802270608</c:v>
                </c:pt>
                <c:pt idx="4">
                  <c:v>0.6209514951825263</c:v>
                </c:pt>
                <c:pt idx="5">
                  <c:v>0.5801425423986074</c:v>
                </c:pt>
                <c:pt idx="6">
                  <c:v>0.6317692831566396</c:v>
                </c:pt>
                <c:pt idx="7">
                  <c:v>0.5591293760049976</c:v>
                </c:pt>
                <c:pt idx="8">
                  <c:v>0.5200386805012159</c:v>
                </c:pt>
                <c:pt idx="10">
                  <c:v>0.5812423697004694</c:v>
                </c:pt>
                <c:pt idx="11">
                  <c:v>0.5459080590980548</c:v>
                </c:pt>
                <c:pt idx="12">
                  <c:v>0.5575105906613074</c:v>
                </c:pt>
                <c:pt idx="13">
                  <c:v>0.5706885336619226</c:v>
                </c:pt>
              </c:numCache>
            </c:numRef>
          </c:val>
        </c:ser>
        <c:ser>
          <c:idx val="3"/>
          <c:order val="2"/>
          <c:tx>
            <c:strRef>
              <c:f>'Ordered data'!#REF!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data'!#REF!</c:f>
              <c:numCache>
                <c:ptCount val="1"/>
                <c:pt idx="0">
                  <c:v>1</c:v>
                </c:pt>
              </c:numCache>
            </c:numRef>
          </c:val>
        </c:ser>
        <c:gapWidth val="50"/>
        <c:axId val="38619441"/>
        <c:axId val="12030650"/>
      </c:barChart>
      <c:catAx>
        <c:axId val="38619441"/>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030650"/>
        <c:crosses val="autoZero"/>
        <c:auto val="0"/>
        <c:lblOffset val="100"/>
        <c:noMultiLvlLbl val="0"/>
      </c:catAx>
      <c:valAx>
        <c:axId val="12030650"/>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8619441"/>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data'!$B$4:$B$17</c:f>
              <c:numCache>
                <c:ptCount val="14"/>
                <c:pt idx="0">
                  <c:v>0.5706885336619226</c:v>
                </c:pt>
                <c:pt idx="1">
                  <c:v>0.5706885336619226</c:v>
                </c:pt>
                <c:pt idx="2">
                  <c:v>0.5706885336619226</c:v>
                </c:pt>
                <c:pt idx="3">
                  <c:v>0.5706885336619226</c:v>
                </c:pt>
                <c:pt idx="4">
                  <c:v>0.5706885336619226</c:v>
                </c:pt>
                <c:pt idx="5">
                  <c:v>0.5706885336619226</c:v>
                </c:pt>
                <c:pt idx="6">
                  <c:v>0.5706885336619226</c:v>
                </c:pt>
                <c:pt idx="7">
                  <c:v>0.5706885336619226</c:v>
                </c:pt>
                <c:pt idx="8">
                  <c:v>0.5706885336619226</c:v>
                </c:pt>
                <c:pt idx="10">
                  <c:v>0.5706885336619226</c:v>
                </c:pt>
                <c:pt idx="11">
                  <c:v>0.5706885336619226</c:v>
                </c:pt>
                <c:pt idx="12">
                  <c:v>0.5706885336619226</c:v>
                </c:pt>
                <c:pt idx="13">
                  <c:v>0.5706885336619226</c:v>
                </c:pt>
              </c:numCache>
            </c:numRef>
          </c:val>
        </c:ser>
        <c:ser>
          <c:idx val="1"/>
          <c:order val="1"/>
          <c:tx>
            <c:strRef>
              <c:f>'Ordered data'!$C$3</c:f>
              <c:strCache>
                <c:ptCount val="1"/>
                <c:pt idx="0">
                  <c:v>Positive</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data'!$C$4:$C$17</c:f>
              <c:numCache>
                <c:ptCount val="14"/>
                <c:pt idx="0">
                  <c:v>0.6105443401536561</c:v>
                </c:pt>
                <c:pt idx="1">
                  <c:v>0.6979260740127989</c:v>
                </c:pt>
                <c:pt idx="2">
                  <c:v>0.5188844102858803</c:v>
                </c:pt>
                <c:pt idx="3">
                  <c:v>0.5994013802270608</c:v>
                </c:pt>
                <c:pt idx="4">
                  <c:v>0.6209514951825263</c:v>
                </c:pt>
                <c:pt idx="5">
                  <c:v>0.5801425423986074</c:v>
                </c:pt>
                <c:pt idx="6">
                  <c:v>0.6317692831566396</c:v>
                </c:pt>
                <c:pt idx="7">
                  <c:v>0.5591293760049976</c:v>
                </c:pt>
                <c:pt idx="8">
                  <c:v>0.5200386805012159</c:v>
                </c:pt>
                <c:pt idx="10">
                  <c:v>0.5812423697004694</c:v>
                </c:pt>
                <c:pt idx="11">
                  <c:v>0.5459080590980548</c:v>
                </c:pt>
                <c:pt idx="12">
                  <c:v>0.5575105906613074</c:v>
                </c:pt>
                <c:pt idx="13">
                  <c:v>0.5706885336619226</c:v>
                </c:pt>
              </c:numCache>
            </c:numRef>
          </c:val>
        </c:ser>
        <c:ser>
          <c:idx val="2"/>
          <c:order val="2"/>
          <c:tx>
            <c:strRef>
              <c:f>'Ordered data'!#REF!</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data'!#REF!</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data'!#REF!</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data'!#REF!</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41166987"/>
        <c:axId val="34958564"/>
      </c:barChart>
      <c:catAx>
        <c:axId val="41166987"/>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958564"/>
        <c:crosses val="autoZero"/>
        <c:auto val="0"/>
        <c:lblOffset val="100"/>
        <c:noMultiLvlLbl val="0"/>
      </c:catAx>
      <c:valAx>
        <c:axId val="34958564"/>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41166987"/>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data'!$B$4:$B$17</c:f>
              <c:numCache>
                <c:ptCount val="14"/>
                <c:pt idx="0">
                  <c:v>0.5706885336619226</c:v>
                </c:pt>
                <c:pt idx="1">
                  <c:v>0.5706885336619226</c:v>
                </c:pt>
                <c:pt idx="2">
                  <c:v>0.5706885336619226</c:v>
                </c:pt>
                <c:pt idx="3">
                  <c:v>0.5706885336619226</c:v>
                </c:pt>
                <c:pt idx="4">
                  <c:v>0.5706885336619226</c:v>
                </c:pt>
                <c:pt idx="5">
                  <c:v>0.5706885336619226</c:v>
                </c:pt>
                <c:pt idx="6">
                  <c:v>0.5706885336619226</c:v>
                </c:pt>
                <c:pt idx="7">
                  <c:v>0.5706885336619226</c:v>
                </c:pt>
                <c:pt idx="8">
                  <c:v>0.5706885336619226</c:v>
                </c:pt>
                <c:pt idx="10">
                  <c:v>0.5706885336619226</c:v>
                </c:pt>
                <c:pt idx="11">
                  <c:v>0.5706885336619226</c:v>
                </c:pt>
                <c:pt idx="12">
                  <c:v>0.5706885336619226</c:v>
                </c:pt>
                <c:pt idx="13">
                  <c:v>0.5706885336619226</c:v>
                </c:pt>
              </c:numCache>
            </c:numRef>
          </c:val>
        </c:ser>
        <c:ser>
          <c:idx val="1"/>
          <c:order val="1"/>
          <c:tx>
            <c:strRef>
              <c:f>'Ordered data'!$C$3</c:f>
              <c:strCache>
                <c:ptCount val="1"/>
                <c:pt idx="0">
                  <c:v>Positive</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data'!$C$4:$C$17</c:f>
              <c:numCache>
                <c:ptCount val="14"/>
                <c:pt idx="0">
                  <c:v>0.6105443401536561</c:v>
                </c:pt>
                <c:pt idx="1">
                  <c:v>0.6979260740127989</c:v>
                </c:pt>
                <c:pt idx="2">
                  <c:v>0.5188844102858803</c:v>
                </c:pt>
                <c:pt idx="3">
                  <c:v>0.5994013802270608</c:v>
                </c:pt>
                <c:pt idx="4">
                  <c:v>0.6209514951825263</c:v>
                </c:pt>
                <c:pt idx="5">
                  <c:v>0.5801425423986074</c:v>
                </c:pt>
                <c:pt idx="6">
                  <c:v>0.6317692831566396</c:v>
                </c:pt>
                <c:pt idx="7">
                  <c:v>0.5591293760049976</c:v>
                </c:pt>
                <c:pt idx="8">
                  <c:v>0.5200386805012159</c:v>
                </c:pt>
                <c:pt idx="10">
                  <c:v>0.5812423697004694</c:v>
                </c:pt>
                <c:pt idx="11">
                  <c:v>0.5459080590980548</c:v>
                </c:pt>
                <c:pt idx="12">
                  <c:v>0.5575105906613074</c:v>
                </c:pt>
                <c:pt idx="13">
                  <c:v>0.5706885336619226</c:v>
                </c:pt>
              </c:numCache>
            </c:numRef>
          </c:val>
        </c:ser>
        <c:ser>
          <c:idx val="2"/>
          <c:order val="2"/>
          <c:tx>
            <c:strRef>
              <c:f>'Ordered data'!#REF!</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data'!#REF!</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data'!#REF!</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data'!$A$4:$A$17</c:f>
              <c:strCache>
                <c:ptCount val="14"/>
                <c:pt idx="0">
                  <c:v>South Eastman</c:v>
                </c:pt>
                <c:pt idx="1">
                  <c:v>Brandon (1)</c:v>
                </c:pt>
                <c:pt idx="2">
                  <c:v>Central</c:v>
                </c:pt>
                <c:pt idx="3">
                  <c:v>Assiniboine</c:v>
                </c:pt>
                <c:pt idx="4">
                  <c:v>Parkland</c:v>
                </c:pt>
                <c:pt idx="5">
                  <c:v>Interlake</c:v>
                </c:pt>
                <c:pt idx="6">
                  <c:v>North Eastman</c:v>
                </c:pt>
                <c:pt idx="7">
                  <c:v>Burnt &amp; Chur</c:v>
                </c:pt>
                <c:pt idx="8">
                  <c:v>Nor-Man</c:v>
                </c:pt>
                <c:pt idx="10">
                  <c:v>Rural South</c:v>
                </c:pt>
                <c:pt idx="11">
                  <c:v>North</c:v>
                </c:pt>
                <c:pt idx="12">
                  <c:v>Winnipeg</c:v>
                </c:pt>
                <c:pt idx="13">
                  <c:v>Manitoba</c:v>
                </c:pt>
              </c:strCache>
            </c:strRef>
          </c:cat>
          <c:val>
            <c:numRef>
              <c:f>'Ordered data'!#REF!</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46191621"/>
        <c:axId val="13071406"/>
      </c:barChart>
      <c:catAx>
        <c:axId val="46191621"/>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071406"/>
        <c:crosses val="autoZero"/>
        <c:auto val="0"/>
        <c:lblOffset val="100"/>
        <c:noMultiLvlLbl val="0"/>
      </c:catAx>
      <c:valAx>
        <c:axId val="13071406"/>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46191621"/>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0.10475</cdr:x>
      <cdr:y>0.9155</cdr:y>
    </cdr:from>
    <cdr:to>
      <cdr:x>0.98975</cdr:x>
      <cdr:y>1</cdr:y>
    </cdr:to>
    <cdr:sp>
      <cdr:nvSpPr>
        <cdr:cNvPr id="1" name="TextBox 2"/>
        <cdr:cNvSpPr txBox="1">
          <a:spLocks noChangeArrowheads="1"/>
        </cdr:cNvSpPr>
      </cdr:nvSpPr>
      <cdr:spPr>
        <a:xfrm>
          <a:off x="590550" y="4171950"/>
          <a:ext cx="5048250" cy="3810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positive was statistically different from Manitoba average positive
'v' indicates rate unstable due to high variation in responses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20" sqref="A20"/>
    </sheetView>
  </sheetViews>
  <sheetFormatPr defaultColWidth="9.140625" defaultRowHeight="12.75"/>
  <cols>
    <col min="1" max="1" width="22.28125" style="0" customWidth="1"/>
    <col min="2" max="2" width="9.140625" style="13" customWidth="1"/>
    <col min="3" max="3" width="9.140625" style="14" customWidth="1"/>
    <col min="4" max="4" width="9.140625" style="4" customWidth="1"/>
    <col min="5" max="5" width="6.7109375" style="6" customWidth="1"/>
    <col min="6" max="8" width="9.140625" style="4" customWidth="1"/>
    <col min="11" max="12" width="9.140625" style="10" customWidth="1"/>
    <col min="13" max="13" width="4.8515625" style="4" customWidth="1"/>
    <col min="14" max="14" width="6.7109375" style="4" customWidth="1"/>
    <col min="15" max="15" width="9.140625" style="6" customWidth="1"/>
    <col min="16" max="18" width="9.140625" style="4" customWidth="1"/>
    <col min="21" max="22" width="9.140625" style="10" customWidth="1"/>
  </cols>
  <sheetData>
    <row r="1" spans="2:18" ht="12.75">
      <c r="B1" s="13" t="s">
        <v>32</v>
      </c>
      <c r="D1" s="3" t="s">
        <v>32</v>
      </c>
      <c r="E1" s="5" t="s">
        <v>32</v>
      </c>
      <c r="F1" s="3" t="s">
        <v>32</v>
      </c>
      <c r="G1" s="3" t="s">
        <v>32</v>
      </c>
      <c r="H1" s="3" t="s">
        <v>32</v>
      </c>
      <c r="N1" s="3"/>
      <c r="O1" s="5"/>
      <c r="P1" s="3"/>
      <c r="Q1" s="3"/>
      <c r="R1" s="3"/>
    </row>
    <row r="2" spans="4:18" ht="12.75">
      <c r="D2" s="3" t="str">
        <f>moodpos1!H3</f>
        <v>bs_var</v>
      </c>
      <c r="E2" s="5" t="str">
        <f>moodpos1!I3</f>
        <v>bs_sd</v>
      </c>
      <c r="F2" s="3" t="str">
        <f>moodpos1!J3</f>
        <v>bs_cv</v>
      </c>
      <c r="G2" s="3" t="str">
        <f>moodpos1!K3</f>
        <v>cil95</v>
      </c>
      <c r="H2" s="3" t="str">
        <f>moodpos1!L3</f>
        <v>ciu95</v>
      </c>
      <c r="M2" s="3"/>
      <c r="N2" s="3"/>
      <c r="O2" s="5"/>
      <c r="P2" s="3"/>
      <c r="Q2" s="3"/>
      <c r="R2" s="3"/>
    </row>
    <row r="3" spans="2:22" ht="12.75">
      <c r="B3" s="15" t="s">
        <v>34</v>
      </c>
      <c r="C3" s="16" t="s">
        <v>49</v>
      </c>
      <c r="I3" t="s">
        <v>43</v>
      </c>
      <c r="J3" t="s">
        <v>44</v>
      </c>
      <c r="K3" s="10" t="s">
        <v>45</v>
      </c>
      <c r="L3" s="11" t="s">
        <v>46</v>
      </c>
      <c r="O3" s="8"/>
      <c r="V3" s="11"/>
    </row>
    <row r="4" spans="1:15" ht="12.75">
      <c r="A4" t="s">
        <v>54</v>
      </c>
      <c r="B4" s="13">
        <f aca="true" t="shared" si="0" ref="B4:B12">C$17</f>
        <v>0.5706885336619226</v>
      </c>
      <c r="C4" s="14">
        <f>moodpos1!G4/100</f>
        <v>0.6105443401536561</v>
      </c>
      <c r="D4" s="4">
        <f>moodpos1!H4</f>
        <v>5.810290919196311</v>
      </c>
      <c r="E4" s="8">
        <f>moodpos1!I4</f>
        <v>2.4104545046933183</v>
      </c>
      <c r="F4" s="4">
        <f>moodpos1!J4</f>
        <v>3.95</v>
      </c>
      <c r="G4" s="4">
        <f>moodpos1!K4</f>
        <v>56.3299431861667</v>
      </c>
      <c r="H4" s="4">
        <f>moodpos1!L4</f>
        <v>65.77892484456451</v>
      </c>
      <c r="I4">
        <f aca="true" t="shared" si="1" ref="I4:I12">IF(G4&gt;(C$17*100),G4-(C$17*100),"")</f>
      </c>
      <c r="J4">
        <f>IF(H4&lt;(C$17*100),(C$17*100)-H4,"")</f>
      </c>
      <c r="K4" s="10">
        <f>IF(F4&gt;16.6,"V","")</f>
      </c>
      <c r="L4" s="10">
        <f>IF(F4&gt;33.3,"S","")</f>
      </c>
      <c r="O4" s="8"/>
    </row>
    <row r="5" spans="1:22" s="17" customFormat="1" ht="12.75">
      <c r="A5" s="17" t="s">
        <v>59</v>
      </c>
      <c r="B5" s="18">
        <f t="shared" si="0"/>
        <v>0.5706885336619226</v>
      </c>
      <c r="C5" s="19">
        <f>moodpos1!G5/100</f>
        <v>0.6979260740127989</v>
      </c>
      <c r="D5" s="20">
        <f>moodpos1!H5</f>
        <v>5.7100642019647045</v>
      </c>
      <c r="E5" s="21">
        <f>moodpos1!I5</f>
        <v>2.389574062874952</v>
      </c>
      <c r="F5" s="20">
        <f>moodpos1!J5</f>
        <v>3.42</v>
      </c>
      <c r="G5" s="20">
        <f>moodpos1!K5</f>
        <v>65.10904223804499</v>
      </c>
      <c r="H5" s="20">
        <f>moodpos1!L5</f>
        <v>74.4761725645148</v>
      </c>
      <c r="I5" s="17">
        <f t="shared" si="1"/>
        <v>8.040188871852727</v>
      </c>
      <c r="J5" s="17">
        <f>IF(H5&lt;(C$17*100),(C$17*100)-H5,"")</f>
      </c>
      <c r="K5" s="22">
        <f aca="true" t="shared" si="2" ref="K5:K17">IF(F5&gt;16.6,"V","")</f>
      </c>
      <c r="L5" s="22">
        <f aca="true" t="shared" si="3" ref="L5:L17">IF(F5&gt;33.3,"S","")</f>
      </c>
      <c r="M5" s="20"/>
      <c r="N5" s="20"/>
      <c r="O5" s="21"/>
      <c r="P5" s="20"/>
      <c r="Q5" s="20"/>
      <c r="R5" s="20"/>
      <c r="U5" s="22"/>
      <c r="V5" s="22"/>
    </row>
    <row r="6" spans="1:22" s="17" customFormat="1" ht="12.75">
      <c r="A6" s="17" t="s">
        <v>60</v>
      </c>
      <c r="B6" s="18">
        <f t="shared" si="0"/>
        <v>0.5706885336619226</v>
      </c>
      <c r="C6" s="19">
        <f>moodpos1!G6/100</f>
        <v>0.5188844102858803</v>
      </c>
      <c r="D6" s="20">
        <f>moodpos1!H6</f>
        <v>6.813404873204886</v>
      </c>
      <c r="E6" s="21">
        <f>moodpos1!I6</f>
        <v>2.610249963740041</v>
      </c>
      <c r="F6" s="20">
        <f>moodpos1!J6</f>
        <v>5.03</v>
      </c>
      <c r="G6" s="20">
        <f>moodpos1!K6</f>
        <v>46.77235109965755</v>
      </c>
      <c r="H6" s="20">
        <f>moodpos1!L6</f>
        <v>57.004530957518504</v>
      </c>
      <c r="I6" s="17">
        <f t="shared" si="1"/>
      </c>
      <c r="K6" s="22">
        <f t="shared" si="2"/>
      </c>
      <c r="L6" s="22">
        <f t="shared" si="3"/>
      </c>
      <c r="M6" s="20"/>
      <c r="N6" s="20"/>
      <c r="O6" s="21"/>
      <c r="P6" s="20"/>
      <c r="Q6" s="20"/>
      <c r="R6" s="20"/>
      <c r="U6" s="22"/>
      <c r="V6" s="22"/>
    </row>
    <row r="7" spans="1:15" ht="12.75">
      <c r="A7" t="s">
        <v>23</v>
      </c>
      <c r="B7" s="13">
        <f t="shared" si="0"/>
        <v>0.5706885336619226</v>
      </c>
      <c r="C7" s="14">
        <f>moodpos1!G7/100</f>
        <v>0.5994013802270608</v>
      </c>
      <c r="D7" s="4">
        <f>moodpos1!H7</f>
        <v>6.727391263064299</v>
      </c>
      <c r="E7" s="8">
        <f>moodpos1!I7</f>
        <v>2.593721508386029</v>
      </c>
      <c r="F7" s="4">
        <f>moodpos1!J7</f>
        <v>4.33</v>
      </c>
      <c r="G7" s="4">
        <f>moodpos1!K7</f>
        <v>54.856443866269466</v>
      </c>
      <c r="H7" s="4">
        <f>moodpos1!L7</f>
        <v>65.0238321791427</v>
      </c>
      <c r="I7">
        <f t="shared" si="1"/>
      </c>
      <c r="J7">
        <f aca="true" t="shared" si="4" ref="J7:J12">IF(H7&lt;(C$17*100),(C$17*100)-H7,"")</f>
      </c>
      <c r="K7" s="10">
        <f t="shared" si="2"/>
      </c>
      <c r="L7" s="10">
        <f t="shared" si="3"/>
      </c>
      <c r="O7" s="8"/>
    </row>
    <row r="8" spans="1:15" ht="12.75">
      <c r="A8" t="s">
        <v>55</v>
      </c>
      <c r="B8" s="13">
        <f t="shared" si="0"/>
        <v>0.5706885336619226</v>
      </c>
      <c r="C8" s="14">
        <f>moodpos1!G8/100</f>
        <v>0.6209514951825263</v>
      </c>
      <c r="D8" s="4">
        <f>moodpos1!H8</f>
        <v>8.611385582028557</v>
      </c>
      <c r="E8" s="8">
        <f>moodpos1!I8</f>
        <v>2.9345162432722294</v>
      </c>
      <c r="F8" s="4">
        <f>moodpos1!J8</f>
        <v>4.73</v>
      </c>
      <c r="G8" s="4">
        <f>moodpos1!K8</f>
        <v>56.34349768143906</v>
      </c>
      <c r="H8" s="4">
        <f>moodpos1!L8</f>
        <v>67.8468013550662</v>
      </c>
      <c r="I8">
        <f t="shared" si="1"/>
      </c>
      <c r="J8">
        <f t="shared" si="4"/>
      </c>
      <c r="K8" s="10">
        <f t="shared" si="2"/>
      </c>
      <c r="L8" s="10">
        <f t="shared" si="3"/>
      </c>
      <c r="O8" s="8"/>
    </row>
    <row r="9" spans="1:15" ht="12.75">
      <c r="A9" t="s">
        <v>56</v>
      </c>
      <c r="B9" s="13">
        <f t="shared" si="0"/>
        <v>0.5706885336619226</v>
      </c>
      <c r="C9" s="14">
        <f>moodpos1!G9/100</f>
        <v>0.5801425423986074</v>
      </c>
      <c r="D9" s="4">
        <f>moodpos1!H9</f>
        <v>7.035131551171761</v>
      </c>
      <c r="E9" s="8">
        <f>moodpos1!I9</f>
        <v>2.6523822407737088</v>
      </c>
      <c r="F9" s="4">
        <f>moodpos1!J9</f>
        <v>4.57</v>
      </c>
      <c r="G9" s="4">
        <f>moodpos1!K9</f>
        <v>52.815585047944275</v>
      </c>
      <c r="H9" s="4">
        <f>moodpos1!L9</f>
        <v>63.212923431777206</v>
      </c>
      <c r="I9">
        <f t="shared" si="1"/>
      </c>
      <c r="J9">
        <f t="shared" si="4"/>
      </c>
      <c r="K9" s="10">
        <f t="shared" si="2"/>
      </c>
      <c r="L9" s="10">
        <f t="shared" si="3"/>
      </c>
      <c r="O9" s="8"/>
    </row>
    <row r="10" spans="1:15" ht="12.75">
      <c r="A10" t="s">
        <v>57</v>
      </c>
      <c r="B10" s="13">
        <f t="shared" si="0"/>
        <v>0.5706885336619226</v>
      </c>
      <c r="C10" s="14">
        <f>moodpos1!G10/100</f>
        <v>0.6317692831566396</v>
      </c>
      <c r="D10" s="4">
        <f>moodpos1!H10</f>
        <v>16.507831126071462</v>
      </c>
      <c r="E10" s="8">
        <f>moodpos1!I10</f>
        <v>4.062983032953923</v>
      </c>
      <c r="F10" s="4">
        <f>moodpos1!J10</f>
        <v>6.43</v>
      </c>
      <c r="G10" s="4">
        <f>moodpos1!K10</f>
        <v>55.21348157107427</v>
      </c>
      <c r="H10" s="4">
        <f>moodpos1!L10</f>
        <v>71.14037506025365</v>
      </c>
      <c r="I10">
        <f t="shared" si="1"/>
      </c>
      <c r="J10">
        <f t="shared" si="4"/>
      </c>
      <c r="K10" s="10">
        <f t="shared" si="2"/>
      </c>
      <c r="L10" s="10">
        <f t="shared" si="3"/>
      </c>
      <c r="O10" s="8"/>
    </row>
    <row r="11" spans="1:22" s="17" customFormat="1" ht="12.75">
      <c r="A11" s="17" t="s">
        <v>42</v>
      </c>
      <c r="B11" s="18">
        <f t="shared" si="0"/>
        <v>0.5706885336619226</v>
      </c>
      <c r="C11" s="19">
        <f>moodpos1!G11/100</f>
        <v>0.5591293760049976</v>
      </c>
      <c r="D11" s="20">
        <f>moodpos1!H11</f>
        <v>12.542026361325098</v>
      </c>
      <c r="E11" s="21">
        <f>moodpos1!I11</f>
        <v>3.5414723437187954</v>
      </c>
      <c r="F11" s="20">
        <f>moodpos1!J11</f>
        <v>6.33</v>
      </c>
      <c r="G11" s="20">
        <f>moodpos1!K11</f>
        <v>48.97165180681091</v>
      </c>
      <c r="H11" s="20">
        <f>moodpos1!L11</f>
        <v>62.854223394188594</v>
      </c>
      <c r="I11" s="17">
        <f t="shared" si="1"/>
      </c>
      <c r="J11" s="17">
        <f t="shared" si="4"/>
      </c>
      <c r="K11" s="22">
        <f t="shared" si="2"/>
      </c>
      <c r="L11" s="22">
        <f t="shared" si="3"/>
      </c>
      <c r="M11" s="20"/>
      <c r="N11" s="20"/>
      <c r="O11" s="21"/>
      <c r="P11" s="20"/>
      <c r="Q11" s="20"/>
      <c r="R11" s="20"/>
      <c r="U11" s="22"/>
      <c r="V11" s="22"/>
    </row>
    <row r="12" spans="1:15" ht="12.75">
      <c r="A12" t="s">
        <v>58</v>
      </c>
      <c r="B12" s="13">
        <f t="shared" si="0"/>
        <v>0.5706885336619226</v>
      </c>
      <c r="C12" s="14">
        <f>moodpos1!G12/100</f>
        <v>0.5200386805012159</v>
      </c>
      <c r="D12" s="4">
        <f>moodpos1!H12</f>
        <v>7.8624644400270265</v>
      </c>
      <c r="E12" s="8">
        <f>moodpos1!I12</f>
        <v>2.804008637652</v>
      </c>
      <c r="F12" s="4">
        <f>moodpos1!J12</f>
        <v>5.39</v>
      </c>
      <c r="G12" s="4">
        <f>moodpos1!K12</f>
        <v>46.50801112032367</v>
      </c>
      <c r="H12" s="4">
        <f>moodpos1!L12</f>
        <v>57.499724979919506</v>
      </c>
      <c r="I12">
        <f t="shared" si="1"/>
      </c>
      <c r="J12">
        <f t="shared" si="4"/>
      </c>
      <c r="K12" s="10">
        <f t="shared" si="2"/>
      </c>
      <c r="L12" s="10">
        <f t="shared" si="3"/>
      </c>
      <c r="O12" s="8"/>
    </row>
    <row r="13" spans="1:15" ht="12.75">
      <c r="E13" s="8"/>
      <c r="O13" s="8"/>
    </row>
    <row r="14" spans="1:15" ht="12.75">
      <c r="A14" t="s">
        <v>16</v>
      </c>
      <c r="B14" s="13">
        <f>C$17</f>
        <v>0.5706885336619226</v>
      </c>
      <c r="C14" s="14">
        <f>moodpos1!G13/100</f>
        <v>0.5812423697004694</v>
      </c>
      <c r="D14" s="4">
        <f>moodpos1!H13</f>
        <v>1.2715301800959824</v>
      </c>
      <c r="E14" s="8">
        <f>moodpos1!I13</f>
        <v>1.1276214702177245</v>
      </c>
      <c r="F14" s="4">
        <f>moodpos1!J13</f>
        <v>1.94</v>
      </c>
      <c r="G14" s="4">
        <f>moodpos1!K13</f>
        <v>55.914098888420206</v>
      </c>
      <c r="H14" s="4">
        <f>moodpos1!L13</f>
        <v>60.33437505167368</v>
      </c>
      <c r="I14">
        <f>IF(G14&gt;(C$17*100),G14-(C$17*100),"")</f>
      </c>
      <c r="J14">
        <f>IF(H14&lt;(C$17*100),(C$17*100)-H14,"")</f>
      </c>
      <c r="K14" s="10">
        <f t="shared" si="2"/>
      </c>
      <c r="L14" s="10">
        <f t="shared" si="3"/>
      </c>
      <c r="O14" s="8"/>
    </row>
    <row r="15" spans="1:15" ht="12.75">
      <c r="A15" t="s">
        <v>18</v>
      </c>
      <c r="B15" s="13">
        <f>C$17</f>
        <v>0.5706885336619226</v>
      </c>
      <c r="C15" s="14">
        <f>moodpos1!G14/100</f>
        <v>0.5459080590980548</v>
      </c>
      <c r="D15" s="4">
        <f>moodpos1!H14</f>
        <v>4.877935751624293</v>
      </c>
      <c r="E15" s="8">
        <f>moodpos1!I14</f>
        <v>2.208604933351434</v>
      </c>
      <c r="F15" s="4">
        <f>moodpos1!J14</f>
        <v>4.05</v>
      </c>
      <c r="G15" s="4">
        <f>moodpos1!K14</f>
        <v>50.26194024043668</v>
      </c>
      <c r="H15" s="4">
        <f>moodpos1!L14</f>
        <v>58.9196715791743</v>
      </c>
      <c r="I15">
        <f>IF(G15&gt;(C$17*100),G15-(C$17*100),"")</f>
      </c>
      <c r="J15">
        <f>IF(H15&lt;(C$17*100),(C$17*100)-H15,"")</f>
      </c>
      <c r="K15" s="10">
        <f t="shared" si="2"/>
      </c>
      <c r="L15" s="10">
        <f t="shared" si="3"/>
      </c>
      <c r="O15" s="8"/>
    </row>
    <row r="16" spans="1:15" ht="12.75">
      <c r="A16" t="s">
        <v>20</v>
      </c>
      <c r="B16" s="13">
        <f>C$17</f>
        <v>0.5706885336619226</v>
      </c>
      <c r="C16" s="14">
        <f>moodpos1!G15/100</f>
        <v>0.5575105906613074</v>
      </c>
      <c r="D16" s="4">
        <f>moodpos1!H15</f>
        <v>2.462928997047362</v>
      </c>
      <c r="E16" s="8">
        <f>moodpos1!I15</f>
        <v>1.569372166519899</v>
      </c>
      <c r="F16" s="4">
        <f>moodpos1!J15</f>
        <v>2.81</v>
      </c>
      <c r="G16" s="4">
        <f>moodpos1!K15</f>
        <v>52.67508961975174</v>
      </c>
      <c r="H16" s="4">
        <f>moodpos1!L15</f>
        <v>58.827028512509735</v>
      </c>
      <c r="I16">
        <f>IF(G16&gt;(C$17*100),G16-(C$17*100),"")</f>
      </c>
      <c r="J16">
        <f>IF(H16&lt;(C$17*100),(C$17*100)-H16,"")</f>
      </c>
      <c r="K16" s="10">
        <f t="shared" si="2"/>
      </c>
      <c r="L16" s="10">
        <f t="shared" si="3"/>
      </c>
      <c r="O16" s="8"/>
    </row>
    <row r="17" spans="1:15" ht="12.75">
      <c r="A17" t="s">
        <v>22</v>
      </c>
      <c r="B17" s="13">
        <f>C$17</f>
        <v>0.5706885336619226</v>
      </c>
      <c r="C17" s="14">
        <f>moodpos1!G16/100</f>
        <v>0.5706885336619226</v>
      </c>
      <c r="D17" s="4">
        <f>moodpos1!H16</f>
        <v>0.9441945510835047</v>
      </c>
      <c r="E17" s="8">
        <f>moodpos1!I16</f>
        <v>0.9716967382282935</v>
      </c>
      <c r="F17" s="4">
        <f>moodpos1!J16</f>
        <v>1.7</v>
      </c>
      <c r="G17" s="4">
        <f>moodpos1!K16</f>
        <v>55.1643277592648</v>
      </c>
      <c r="H17" s="4">
        <f>moodpos1!L16</f>
        <v>58.973378973119715</v>
      </c>
      <c r="I17">
        <f>IF(G17&gt;(C$17*100),G17-(C$17*100),"")</f>
      </c>
      <c r="J17">
        <f>IF(H17&lt;(C$17*100),(C$17*100)-H17,"")</f>
      </c>
      <c r="K17" s="10">
        <f t="shared" si="2"/>
      </c>
      <c r="L17" s="10">
        <f t="shared" si="3"/>
      </c>
      <c r="O17" s="8"/>
    </row>
    <row r="18" spans="2:15" ht="12.75">
      <c r="B18" s="15"/>
      <c r="E18" s="8"/>
      <c r="O18" s="8"/>
    </row>
    <row r="19" spans="1:15" ht="12.75">
      <c r="A19" s="23" t="s">
        <v>52</v>
      </c>
      <c r="E19" s="8"/>
      <c r="O19" s="8"/>
    </row>
    <row r="20" spans="2:15" ht="12.75">
      <c r="B20" s="24"/>
      <c r="E20" s="8"/>
      <c r="O20" s="8"/>
    </row>
    <row r="21" spans="2:15" ht="12.75">
      <c r="B21" s="24" t="s">
        <v>53</v>
      </c>
      <c r="E21" s="8"/>
      <c r="O21" s="8"/>
    </row>
    <row r="22" spans="5:15" ht="12.75">
      <c r="E22" s="8"/>
      <c r="O22" s="8"/>
    </row>
    <row r="23" spans="5:15" ht="12.75">
      <c r="E23" s="8"/>
      <c r="O23" s="8"/>
    </row>
    <row r="24" spans="5:15" ht="12.75">
      <c r="E24" s="8"/>
      <c r="O24" s="8"/>
    </row>
    <row r="25" spans="5:15" ht="12.75">
      <c r="E25" s="8"/>
      <c r="O25" s="8"/>
    </row>
    <row r="26" spans="5:15" ht="12.75">
      <c r="E26" s="8"/>
      <c r="O26" s="8"/>
    </row>
    <row r="27" spans="5:15" ht="12.75">
      <c r="E27" s="8"/>
      <c r="O27" s="8"/>
    </row>
    <row r="28" spans="5:15" ht="12.75">
      <c r="E28" s="8"/>
      <c r="O28" s="8"/>
    </row>
    <row r="29" spans="5:15" ht="12.75">
      <c r="E29" s="8"/>
      <c r="O29" s="8"/>
    </row>
    <row r="30" spans="5:15" ht="12.75">
      <c r="E30" s="8"/>
      <c r="O30" s="8"/>
    </row>
    <row r="31" spans="5:15" ht="12.75">
      <c r="E31" s="8"/>
      <c r="O31" s="8"/>
    </row>
    <row r="32" spans="5:15" ht="12.75">
      <c r="E32" s="8"/>
      <c r="O32" s="8"/>
    </row>
    <row r="33" spans="5:15" ht="12.75">
      <c r="E33" s="8"/>
      <c r="O33" s="8"/>
    </row>
    <row r="34" spans="5:15" ht="12.75">
      <c r="E34" s="8"/>
      <c r="O34" s="8"/>
    </row>
    <row r="35" spans="5:15" ht="12.75">
      <c r="E35" s="8"/>
      <c r="O35" s="8"/>
    </row>
    <row r="36" spans="5:15" ht="12.75">
      <c r="E36" s="8"/>
      <c r="O36" s="8"/>
    </row>
    <row r="37" spans="5:15" ht="12.75">
      <c r="E37" s="8"/>
      <c r="M37" s="7"/>
      <c r="O37" s="8"/>
    </row>
    <row r="38" spans="5:15" ht="12.75">
      <c r="E38" s="8"/>
      <c r="M38" s="7"/>
      <c r="O38" s="8"/>
    </row>
    <row r="39" spans="5:15" ht="12.75">
      <c r="E39" s="8"/>
      <c r="O39" s="8"/>
    </row>
    <row r="40" spans="5:15" ht="12.75">
      <c r="E40" s="8"/>
      <c r="O40" s="8"/>
    </row>
    <row r="41" spans="5:15" ht="12.75">
      <c r="E41" s="8"/>
      <c r="O41" s="8"/>
    </row>
    <row r="42" spans="5:15" ht="12.75">
      <c r="E42" s="8"/>
      <c r="O42" s="8"/>
    </row>
    <row r="43" spans="5:15" ht="12.75">
      <c r="E43" s="8"/>
      <c r="O43" s="8"/>
    </row>
    <row r="44" spans="5:15" ht="12.75">
      <c r="E44" s="8"/>
      <c r="O44" s="8"/>
    </row>
    <row r="45" spans="5:15" ht="12.75">
      <c r="E45" s="8"/>
      <c r="O45" s="8"/>
    </row>
    <row r="46" spans="5:15" ht="12.75">
      <c r="E46" s="8"/>
      <c r="O46" s="8"/>
    </row>
    <row r="47" spans="5:15" ht="12.75">
      <c r="E47" s="8"/>
      <c r="O47" s="8"/>
    </row>
    <row r="48" spans="5:15" ht="12.75">
      <c r="E48" s="8"/>
      <c r="O48" s="8"/>
    </row>
    <row r="49" spans="5:15" ht="12.75">
      <c r="E49" s="8"/>
      <c r="O49" s="8"/>
    </row>
    <row r="50" spans="5:15" ht="12.75">
      <c r="E50" s="8"/>
      <c r="O50" s="8"/>
    </row>
    <row r="51" spans="5:15" ht="12.75">
      <c r="E51" s="8"/>
      <c r="O51" s="8"/>
    </row>
    <row r="52" spans="5:15" ht="12.75">
      <c r="E52" s="8"/>
      <c r="O52" s="8"/>
    </row>
    <row r="53" spans="5:15" ht="12.75">
      <c r="E53" s="8"/>
      <c r="O53" s="8"/>
    </row>
    <row r="54" spans="5:15" ht="12.75">
      <c r="E54" s="8"/>
      <c r="O54" s="8"/>
    </row>
    <row r="55" spans="5:15" ht="12.75">
      <c r="E55" s="8"/>
      <c r="O55" s="8"/>
    </row>
    <row r="56" spans="5:15" ht="12.75">
      <c r="E56" s="8"/>
      <c r="O56" s="8"/>
    </row>
    <row r="57" spans="5:15" ht="12.75">
      <c r="E57" s="8"/>
      <c r="O57" s="8"/>
    </row>
    <row r="58" spans="5:15" ht="12.75">
      <c r="E58" s="8"/>
      <c r="O58" s="8"/>
    </row>
    <row r="59" spans="5:15" ht="12.75">
      <c r="E59" s="8"/>
      <c r="O59" s="8"/>
    </row>
    <row r="60" spans="5:15" ht="12.75">
      <c r="E60" s="8"/>
      <c r="O60" s="8"/>
    </row>
    <row r="61" spans="5:15" ht="12.75">
      <c r="E61" s="8"/>
      <c r="O61" s="8"/>
    </row>
    <row r="62" spans="5:15" ht="12.75">
      <c r="E62" s="8"/>
      <c r="O62" s="8"/>
    </row>
    <row r="63" spans="5:15" ht="12.75">
      <c r="E63" s="8"/>
      <c r="O63" s="8"/>
    </row>
    <row r="64" spans="5:15" ht="12.75">
      <c r="E64" s="8"/>
      <c r="O64" s="8"/>
    </row>
    <row r="65" spans="5:15" ht="12.75">
      <c r="E65" s="8"/>
      <c r="O65" s="8"/>
    </row>
    <row r="66" spans="5:15" ht="12.75">
      <c r="E66" s="8"/>
      <c r="O66" s="8"/>
    </row>
    <row r="67" spans="5:15" ht="12.75">
      <c r="E67" s="8"/>
      <c r="O67" s="8"/>
    </row>
    <row r="68" spans="5:15" ht="12.75">
      <c r="E68" s="8"/>
      <c r="O68" s="8"/>
    </row>
    <row r="69" spans="5:15" ht="12.75">
      <c r="E69" s="8"/>
      <c r="O69" s="8"/>
    </row>
    <row r="70" spans="5:15" ht="12.75">
      <c r="E70" s="8"/>
      <c r="O70" s="8"/>
    </row>
    <row r="71" spans="5:15" ht="12.75">
      <c r="E71" s="8"/>
      <c r="O71" s="8"/>
    </row>
    <row r="72" spans="5:15" ht="12.75">
      <c r="E72" s="8"/>
      <c r="O72" s="8"/>
    </row>
    <row r="73" spans="5:15" ht="12.75">
      <c r="E73" s="8"/>
      <c r="O73" s="8"/>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121"/>
  <sheetViews>
    <sheetView tabSelected="1" workbookViewId="0" topLeftCell="B1">
      <pane xSplit="3" ySplit="3" topLeftCell="E4" activePane="bottomRight" state="frozen"/>
      <selection pane="topLeft" activeCell="B1" sqref="B1"/>
      <selection pane="topRight" activeCell="E1" sqref="E1"/>
      <selection pane="bottomLeft" activeCell="B3" sqref="B3"/>
      <selection pane="bottomRight" activeCell="E26" sqref="E25:E26"/>
    </sheetView>
  </sheetViews>
  <sheetFormatPr defaultColWidth="9.140625" defaultRowHeight="12.75"/>
  <cols>
    <col min="2" max="2" width="8.421875" style="0" customWidth="1"/>
    <col min="4" max="4" width="20.57421875" style="0" customWidth="1"/>
    <col min="5" max="5" width="13.140625" style="0" customWidth="1"/>
    <col min="13" max="13" width="9.140625" style="2" customWidth="1"/>
    <col min="14" max="15" width="9.140625" style="4" customWidth="1"/>
  </cols>
  <sheetData>
    <row r="1" spans="1:2" ht="12.75">
      <c r="A1" t="s">
        <v>0</v>
      </c>
      <c r="B1" s="12" t="s">
        <v>48</v>
      </c>
    </row>
    <row r="2" ht="12.75">
      <c r="B2" t="s">
        <v>47</v>
      </c>
    </row>
    <row r="3" spans="1:14" ht="12.75">
      <c r="A3" t="s">
        <v>1</v>
      </c>
      <c r="B3" t="s">
        <v>2</v>
      </c>
      <c r="C3" t="s">
        <v>3</v>
      </c>
      <c r="D3" t="s">
        <v>4</v>
      </c>
      <c r="E3" t="s">
        <v>31</v>
      </c>
      <c r="F3" s="9" t="s">
        <v>35</v>
      </c>
      <c r="G3" s="9" t="s">
        <v>36</v>
      </c>
      <c r="H3" s="9" t="s">
        <v>37</v>
      </c>
      <c r="I3" s="9" t="s">
        <v>38</v>
      </c>
      <c r="J3" s="9" t="s">
        <v>39</v>
      </c>
      <c r="K3" s="9" t="s">
        <v>40</v>
      </c>
      <c r="L3" s="9" t="s">
        <v>41</v>
      </c>
      <c r="M3" s="9" t="s">
        <v>50</v>
      </c>
      <c r="N3" s="9" t="s">
        <v>51</v>
      </c>
    </row>
    <row r="4" spans="1:14" ht="12.75">
      <c r="A4" t="s">
        <v>5</v>
      </c>
      <c r="B4" t="s">
        <v>6</v>
      </c>
      <c r="C4" t="s">
        <v>6</v>
      </c>
      <c r="D4" t="s">
        <v>24</v>
      </c>
      <c r="E4" t="s">
        <v>33</v>
      </c>
      <c r="F4" s="9">
        <v>1</v>
      </c>
      <c r="G4" s="9">
        <v>61.05443401536561</v>
      </c>
      <c r="H4" s="9">
        <v>5.810290919196311</v>
      </c>
      <c r="I4" s="9">
        <v>2.4104545046933183</v>
      </c>
      <c r="J4" s="9">
        <v>3.95</v>
      </c>
      <c r="K4" s="9">
        <v>56.3299431861667</v>
      </c>
      <c r="L4" s="9">
        <v>65.77892484456451</v>
      </c>
      <c r="M4"/>
      <c r="N4"/>
    </row>
    <row r="5" spans="1:14" ht="12.75">
      <c r="A5" t="s">
        <v>7</v>
      </c>
      <c r="B5" t="s">
        <v>6</v>
      </c>
      <c r="C5" t="s">
        <v>6</v>
      </c>
      <c r="D5" t="s">
        <v>25</v>
      </c>
      <c r="E5" t="s">
        <v>33</v>
      </c>
      <c r="F5" s="9">
        <v>2</v>
      </c>
      <c r="G5" s="9">
        <v>69.7926074012799</v>
      </c>
      <c r="H5" s="9">
        <v>5.7100642019647045</v>
      </c>
      <c r="I5" s="9">
        <v>2.389574062874952</v>
      </c>
      <c r="J5" s="9">
        <v>3.42</v>
      </c>
      <c r="K5" s="9">
        <v>65.10904223804499</v>
      </c>
      <c r="L5" s="9">
        <v>74.4761725645148</v>
      </c>
      <c r="M5"/>
      <c r="N5"/>
    </row>
    <row r="6" spans="1:14" ht="12.75">
      <c r="A6" t="s">
        <v>8</v>
      </c>
      <c r="B6" t="s">
        <v>6</v>
      </c>
      <c r="C6" t="s">
        <v>6</v>
      </c>
      <c r="D6" t="s">
        <v>26</v>
      </c>
      <c r="E6" t="s">
        <v>33</v>
      </c>
      <c r="F6" s="9">
        <v>3</v>
      </c>
      <c r="G6" s="9">
        <v>51.888441028588026</v>
      </c>
      <c r="H6" s="9">
        <v>6.813404873204886</v>
      </c>
      <c r="I6" s="9">
        <v>2.610249963740041</v>
      </c>
      <c r="J6" s="9">
        <v>5.03</v>
      </c>
      <c r="K6" s="9">
        <v>46.77235109965755</v>
      </c>
      <c r="L6" s="9">
        <v>57.004530957518504</v>
      </c>
      <c r="M6"/>
      <c r="N6"/>
    </row>
    <row r="7" spans="1:14" ht="12.75">
      <c r="A7" t="s">
        <v>9</v>
      </c>
      <c r="B7" t="s">
        <v>6</v>
      </c>
      <c r="C7" t="s">
        <v>6</v>
      </c>
      <c r="D7" t="s">
        <v>23</v>
      </c>
      <c r="E7" t="s">
        <v>33</v>
      </c>
      <c r="F7" s="9">
        <v>4</v>
      </c>
      <c r="G7" s="9">
        <v>59.94013802270608</v>
      </c>
      <c r="H7" s="9">
        <v>6.727391263064299</v>
      </c>
      <c r="I7" s="9">
        <v>2.593721508386029</v>
      </c>
      <c r="J7" s="9">
        <v>4.33</v>
      </c>
      <c r="K7" s="9">
        <v>54.856443866269466</v>
      </c>
      <c r="L7" s="9">
        <v>65.0238321791427</v>
      </c>
      <c r="M7"/>
      <c r="N7"/>
    </row>
    <row r="8" spans="1:14" ht="12.75">
      <c r="A8" t="s">
        <v>10</v>
      </c>
      <c r="B8" t="s">
        <v>6</v>
      </c>
      <c r="C8" t="s">
        <v>6</v>
      </c>
      <c r="D8" t="s">
        <v>27</v>
      </c>
      <c r="E8" t="s">
        <v>33</v>
      </c>
      <c r="F8" s="9">
        <v>5</v>
      </c>
      <c r="G8" s="9">
        <v>62.09514951825263</v>
      </c>
      <c r="H8" s="9">
        <v>8.611385582028557</v>
      </c>
      <c r="I8" s="9">
        <v>2.9345162432722294</v>
      </c>
      <c r="J8" s="9">
        <v>4.73</v>
      </c>
      <c r="K8" s="9">
        <v>56.34349768143906</v>
      </c>
      <c r="L8" s="9">
        <v>67.8468013550662</v>
      </c>
      <c r="M8"/>
      <c r="N8"/>
    </row>
    <row r="9" spans="1:14" ht="12.75">
      <c r="A9" t="s">
        <v>11</v>
      </c>
      <c r="B9" t="s">
        <v>6</v>
      </c>
      <c r="C9" t="s">
        <v>6</v>
      </c>
      <c r="D9" t="s">
        <v>28</v>
      </c>
      <c r="E9" t="s">
        <v>33</v>
      </c>
      <c r="F9" s="9">
        <v>6</v>
      </c>
      <c r="G9" s="9">
        <v>58.01425423986074</v>
      </c>
      <c r="H9" s="9">
        <v>7.035131551171761</v>
      </c>
      <c r="I9" s="9">
        <v>2.6523822407737088</v>
      </c>
      <c r="J9" s="9">
        <v>4.57</v>
      </c>
      <c r="K9" s="9">
        <v>52.815585047944275</v>
      </c>
      <c r="L9" s="9">
        <v>63.212923431777206</v>
      </c>
      <c r="M9"/>
      <c r="N9"/>
    </row>
    <row r="10" spans="1:14" ht="12.75">
      <c r="A10" t="s">
        <v>12</v>
      </c>
      <c r="B10" t="s">
        <v>6</v>
      </c>
      <c r="C10" t="s">
        <v>6</v>
      </c>
      <c r="D10" t="s">
        <v>29</v>
      </c>
      <c r="E10" t="s">
        <v>33</v>
      </c>
      <c r="F10" s="9">
        <v>7</v>
      </c>
      <c r="G10" s="9">
        <v>63.17692831566396</v>
      </c>
      <c r="H10" s="9">
        <v>16.507831126071462</v>
      </c>
      <c r="I10" s="9">
        <v>4.062983032953923</v>
      </c>
      <c r="J10" s="9">
        <v>6.43</v>
      </c>
      <c r="K10" s="9">
        <v>55.21348157107427</v>
      </c>
      <c r="L10" s="9">
        <v>71.14037506025365</v>
      </c>
      <c r="M10"/>
      <c r="N10"/>
    </row>
    <row r="11" spans="1:14" ht="12.75">
      <c r="A11" t="s">
        <v>13</v>
      </c>
      <c r="B11" t="s">
        <v>6</v>
      </c>
      <c r="C11" t="s">
        <v>6</v>
      </c>
      <c r="D11" t="s">
        <v>42</v>
      </c>
      <c r="E11" t="s">
        <v>33</v>
      </c>
      <c r="F11" s="9">
        <v>8</v>
      </c>
      <c r="G11" s="9">
        <v>55.91293760049975</v>
      </c>
      <c r="H11" s="9">
        <v>12.542026361325098</v>
      </c>
      <c r="I11" s="9">
        <v>3.5414723437187954</v>
      </c>
      <c r="J11" s="9">
        <v>6.33</v>
      </c>
      <c r="K11" s="9">
        <v>48.97165180681091</v>
      </c>
      <c r="L11" s="9">
        <v>62.854223394188594</v>
      </c>
      <c r="M11"/>
      <c r="N11"/>
    </row>
    <row r="12" spans="1:14" ht="12.75">
      <c r="A12" t="s">
        <v>14</v>
      </c>
      <c r="B12" t="s">
        <v>6</v>
      </c>
      <c r="C12" t="s">
        <v>6</v>
      </c>
      <c r="D12" t="s">
        <v>30</v>
      </c>
      <c r="E12" t="s">
        <v>33</v>
      </c>
      <c r="F12" s="9">
        <v>9</v>
      </c>
      <c r="G12" s="9">
        <v>52.00386805012159</v>
      </c>
      <c r="H12" s="9">
        <v>7.8624644400270265</v>
      </c>
      <c r="I12" s="9">
        <v>2.804008637652</v>
      </c>
      <c r="J12" s="9">
        <v>5.39</v>
      </c>
      <c r="K12" s="9">
        <v>46.50801112032367</v>
      </c>
      <c r="L12" s="9">
        <v>57.499724979919506</v>
      </c>
      <c r="M12"/>
      <c r="N12"/>
    </row>
    <row r="13" spans="1:14" ht="12.75">
      <c r="A13" t="s">
        <v>6</v>
      </c>
      <c r="B13" t="s">
        <v>15</v>
      </c>
      <c r="C13" t="s">
        <v>6</v>
      </c>
      <c r="D13" t="s">
        <v>16</v>
      </c>
      <c r="E13" t="s">
        <v>33</v>
      </c>
      <c r="G13" s="9">
        <v>58.124236970046944</v>
      </c>
      <c r="H13" s="9">
        <v>1.2715301800959824</v>
      </c>
      <c r="I13" s="9">
        <v>1.1276214702177245</v>
      </c>
      <c r="J13" s="9">
        <v>1.94</v>
      </c>
      <c r="K13" s="9">
        <v>55.914098888420206</v>
      </c>
      <c r="L13" s="9">
        <v>60.33437505167368</v>
      </c>
      <c r="M13" s="9">
        <v>1</v>
      </c>
      <c r="N13"/>
    </row>
    <row r="14" spans="1:14" ht="12.75">
      <c r="A14" t="s">
        <v>6</v>
      </c>
      <c r="B14" t="s">
        <v>17</v>
      </c>
      <c r="C14" t="s">
        <v>6</v>
      </c>
      <c r="D14" t="s">
        <v>18</v>
      </c>
      <c r="E14" t="s">
        <v>33</v>
      </c>
      <c r="G14" s="9">
        <v>54.59080590980549</v>
      </c>
      <c r="H14" s="9">
        <v>4.877935751624293</v>
      </c>
      <c r="I14" s="9">
        <v>2.208604933351434</v>
      </c>
      <c r="J14" s="9">
        <v>4.05</v>
      </c>
      <c r="K14" s="9">
        <v>50.26194024043668</v>
      </c>
      <c r="L14" s="9">
        <v>58.9196715791743</v>
      </c>
      <c r="M14" s="9">
        <v>2</v>
      </c>
      <c r="N14"/>
    </row>
    <row r="15" spans="1:14" ht="12.75">
      <c r="A15" t="s">
        <v>6</v>
      </c>
      <c r="B15" t="s">
        <v>19</v>
      </c>
      <c r="C15" t="s">
        <v>6</v>
      </c>
      <c r="D15" t="s">
        <v>20</v>
      </c>
      <c r="E15" t="s">
        <v>33</v>
      </c>
      <c r="G15" s="9">
        <v>55.751059066130736</v>
      </c>
      <c r="H15" s="9">
        <v>2.462928997047362</v>
      </c>
      <c r="I15" s="9">
        <v>1.569372166519899</v>
      </c>
      <c r="J15" s="9">
        <v>2.81</v>
      </c>
      <c r="K15" s="9">
        <v>52.67508961975174</v>
      </c>
      <c r="L15" s="9">
        <v>58.827028512509735</v>
      </c>
      <c r="M15" s="9">
        <v>3</v>
      </c>
      <c r="N15"/>
    </row>
    <row r="16" spans="1:14" ht="12.75">
      <c r="A16" t="s">
        <v>6</v>
      </c>
      <c r="B16" t="s">
        <v>21</v>
      </c>
      <c r="C16" t="s">
        <v>6</v>
      </c>
      <c r="D16" t="s">
        <v>22</v>
      </c>
      <c r="E16" t="s">
        <v>33</v>
      </c>
      <c r="G16" s="9">
        <v>57.06885336619226</v>
      </c>
      <c r="H16" s="9">
        <v>0.9441945510835047</v>
      </c>
      <c r="I16" s="9">
        <v>0.9716967382282935</v>
      </c>
      <c r="J16" s="9">
        <v>1.7</v>
      </c>
      <c r="K16" s="9">
        <v>55.1643277592648</v>
      </c>
      <c r="L16" s="9">
        <v>58.973378973119715</v>
      </c>
      <c r="M16"/>
      <c r="N16" s="9">
        <v>1</v>
      </c>
    </row>
    <row r="17" spans="12:13" ht="12.75">
      <c r="L17" s="1"/>
      <c r="M17"/>
    </row>
    <row r="18" spans="6:14" ht="12.75">
      <c r="F18" s="9"/>
      <c r="G18" s="9"/>
      <c r="H18" s="9"/>
      <c r="I18" s="9"/>
      <c r="J18" s="9"/>
      <c r="K18" s="9"/>
      <c r="L18" s="9"/>
      <c r="M18" s="9"/>
      <c r="N18" s="9"/>
    </row>
    <row r="19" spans="6:14" ht="12.75">
      <c r="F19" s="9"/>
      <c r="G19" s="9"/>
      <c r="H19" s="9"/>
      <c r="I19" s="9"/>
      <c r="J19" s="9"/>
      <c r="K19" s="9"/>
      <c r="L19" s="9"/>
      <c r="M19"/>
      <c r="N19"/>
    </row>
    <row r="20" spans="6:14" ht="12.75">
      <c r="F20" s="9"/>
      <c r="G20" s="9"/>
      <c r="H20" s="9"/>
      <c r="I20" s="9"/>
      <c r="J20" s="9"/>
      <c r="K20" s="9"/>
      <c r="L20" s="9"/>
      <c r="M20"/>
      <c r="N20"/>
    </row>
    <row r="21" spans="6:14" ht="12.75">
      <c r="F21" s="9"/>
      <c r="G21" s="9"/>
      <c r="H21" s="9"/>
      <c r="I21" s="9"/>
      <c r="J21" s="9"/>
      <c r="K21" s="9"/>
      <c r="L21" s="9"/>
      <c r="M21"/>
      <c r="N21"/>
    </row>
    <row r="22" spans="6:14" ht="12.75">
      <c r="F22" s="9"/>
      <c r="G22" s="9"/>
      <c r="H22" s="9"/>
      <c r="I22" s="9"/>
      <c r="J22" s="9"/>
      <c r="K22" s="9"/>
      <c r="L22" s="9"/>
      <c r="M22"/>
      <c r="N22"/>
    </row>
    <row r="23" spans="6:14" ht="12.75">
      <c r="F23" s="9"/>
      <c r="G23" s="9"/>
      <c r="H23" s="9"/>
      <c r="I23" s="9"/>
      <c r="J23" s="9"/>
      <c r="K23" s="9"/>
      <c r="L23" s="9"/>
      <c r="M23"/>
      <c r="N23"/>
    </row>
    <row r="24" spans="6:14" ht="12.75">
      <c r="F24" s="9"/>
      <c r="G24" s="9"/>
      <c r="H24" s="9"/>
      <c r="I24" s="9"/>
      <c r="J24" s="9"/>
      <c r="K24" s="9"/>
      <c r="L24" s="9"/>
      <c r="M24"/>
      <c r="N24"/>
    </row>
    <row r="25" spans="6:14" ht="12.75">
      <c r="F25" s="9"/>
      <c r="G25" s="9"/>
      <c r="H25" s="9"/>
      <c r="I25" s="9"/>
      <c r="J25" s="9"/>
      <c r="K25" s="9"/>
      <c r="L25" s="9"/>
      <c r="M25"/>
      <c r="N25"/>
    </row>
    <row r="26" spans="6:14" ht="12.75">
      <c r="F26" s="9"/>
      <c r="G26" s="9"/>
      <c r="H26" s="9"/>
      <c r="I26" s="9"/>
      <c r="J26" s="9"/>
      <c r="K26" s="9"/>
      <c r="L26" s="9"/>
      <c r="M26"/>
      <c r="N26"/>
    </row>
    <row r="27" spans="6:14" ht="12.75">
      <c r="F27" s="9"/>
      <c r="G27" s="9"/>
      <c r="H27" s="9"/>
      <c r="I27" s="9"/>
      <c r="J27" s="9"/>
      <c r="K27" s="9"/>
      <c r="L27" s="9"/>
      <c r="M27"/>
      <c r="N27"/>
    </row>
    <row r="28" spans="7:14" ht="12.75">
      <c r="G28" s="9"/>
      <c r="H28" s="9"/>
      <c r="I28" s="9"/>
      <c r="J28" s="9"/>
      <c r="K28" s="9"/>
      <c r="L28" s="9"/>
      <c r="M28" s="9"/>
      <c r="N28"/>
    </row>
    <row r="29" spans="7:14" ht="12.75">
      <c r="G29" s="9"/>
      <c r="H29" s="9"/>
      <c r="I29" s="9"/>
      <c r="J29" s="9"/>
      <c r="K29" s="9"/>
      <c r="L29" s="9"/>
      <c r="M29" s="9"/>
      <c r="N29"/>
    </row>
    <row r="30" spans="7:14" ht="12.75">
      <c r="G30" s="9"/>
      <c r="H30" s="9"/>
      <c r="I30" s="9"/>
      <c r="J30" s="9"/>
      <c r="K30" s="9"/>
      <c r="L30" s="9"/>
      <c r="M30" s="9"/>
      <c r="N30"/>
    </row>
    <row r="31" spans="7:14" ht="12.75">
      <c r="G31" s="9"/>
      <c r="H31" s="9"/>
      <c r="I31" s="9"/>
      <c r="J31" s="9"/>
      <c r="K31" s="9"/>
      <c r="L31" s="9"/>
      <c r="M31"/>
      <c r="N31" s="9"/>
    </row>
    <row r="32" spans="12:13" ht="12.75">
      <c r="L32" s="1"/>
      <c r="M32"/>
    </row>
    <row r="33" spans="12:13" ht="12.75">
      <c r="L33" s="1"/>
      <c r="M33"/>
    </row>
    <row r="34" spans="3:13" ht="12.75">
      <c r="C34" s="1"/>
      <c r="M34"/>
    </row>
    <row r="35" spans="3:13" ht="12.75">
      <c r="C35" s="1"/>
      <c r="L35" s="1"/>
      <c r="M35"/>
    </row>
    <row r="36" spans="3:13" ht="12.75">
      <c r="C36" s="1"/>
      <c r="M36"/>
    </row>
    <row r="37" spans="3:13" ht="12.75">
      <c r="C37" s="1"/>
      <c r="M37"/>
    </row>
    <row r="38" ht="12.75">
      <c r="M38"/>
    </row>
    <row r="39" spans="12:13" ht="12.75">
      <c r="L39" s="1"/>
      <c r="M39"/>
    </row>
    <row r="40" ht="12.75">
      <c r="M40"/>
    </row>
    <row r="41" ht="12.75">
      <c r="M41"/>
    </row>
    <row r="42" ht="12.75">
      <c r="M42"/>
    </row>
    <row r="43" ht="12.75">
      <c r="M43"/>
    </row>
    <row r="44" ht="12.75">
      <c r="M44"/>
    </row>
    <row r="45" ht="12.75">
      <c r="M45"/>
    </row>
    <row r="46" ht="12.75">
      <c r="M46"/>
    </row>
    <row r="47" ht="12.75">
      <c r="M47"/>
    </row>
    <row r="48" ht="12.75">
      <c r="M48"/>
    </row>
    <row r="49" ht="12.75">
      <c r="M49"/>
    </row>
    <row r="50" ht="12.75">
      <c r="M50"/>
    </row>
    <row r="51" ht="12.75">
      <c r="M51"/>
    </row>
    <row r="52" ht="12.75">
      <c r="M52"/>
    </row>
    <row r="53" ht="12.75">
      <c r="M53"/>
    </row>
    <row r="54" ht="12.75">
      <c r="M54"/>
    </row>
    <row r="55" ht="12.75">
      <c r="M55"/>
    </row>
    <row r="56" ht="12.75">
      <c r="M56"/>
    </row>
    <row r="57" ht="12.75">
      <c r="M57"/>
    </row>
    <row r="58" ht="12.75">
      <c r="M58"/>
    </row>
    <row r="59" ht="12.75">
      <c r="M59"/>
    </row>
    <row r="60" spans="12:13" ht="12.75">
      <c r="L60" s="1"/>
      <c r="M60"/>
    </row>
    <row r="61" spans="12:13" ht="12.75">
      <c r="L61" s="1"/>
      <c r="M61"/>
    </row>
    <row r="62" spans="6:14" ht="12.75">
      <c r="F62" s="9"/>
      <c r="G62" s="9"/>
      <c r="H62" s="9"/>
      <c r="I62" s="9"/>
      <c r="J62" s="9"/>
      <c r="K62" s="9"/>
      <c r="L62" s="9"/>
      <c r="M62" s="9"/>
      <c r="N62" s="9"/>
    </row>
    <row r="63" spans="6:14" ht="12.75">
      <c r="F63" s="9"/>
      <c r="G63" s="9"/>
      <c r="H63" s="9"/>
      <c r="I63" s="9"/>
      <c r="J63" s="9"/>
      <c r="K63" s="9"/>
      <c r="L63" s="9"/>
      <c r="M63"/>
      <c r="N63"/>
    </row>
    <row r="64" spans="6:14" ht="12.75">
      <c r="F64" s="9"/>
      <c r="G64" s="9"/>
      <c r="H64" s="9"/>
      <c r="I64" s="9"/>
      <c r="J64" s="9"/>
      <c r="K64" s="9"/>
      <c r="L64" s="9"/>
      <c r="M64"/>
      <c r="N64"/>
    </row>
    <row r="65" spans="6:14" ht="12.75">
      <c r="F65" s="9"/>
      <c r="G65" s="9"/>
      <c r="H65" s="9"/>
      <c r="I65" s="9"/>
      <c r="J65" s="9"/>
      <c r="K65" s="9"/>
      <c r="L65" s="9"/>
      <c r="M65"/>
      <c r="N65"/>
    </row>
    <row r="66" spans="6:14" ht="12.75">
      <c r="F66" s="9"/>
      <c r="G66" s="9"/>
      <c r="H66" s="9"/>
      <c r="I66" s="9"/>
      <c r="J66" s="9"/>
      <c r="K66" s="9"/>
      <c r="L66" s="9"/>
      <c r="M66"/>
      <c r="N66"/>
    </row>
    <row r="67" spans="6:14" ht="12.75">
      <c r="F67" s="9"/>
      <c r="G67" s="9"/>
      <c r="H67" s="9"/>
      <c r="I67" s="9"/>
      <c r="J67" s="9"/>
      <c r="K67" s="9"/>
      <c r="L67" s="9"/>
      <c r="M67"/>
      <c r="N67"/>
    </row>
    <row r="68" spans="6:14" ht="12.75">
      <c r="F68" s="9"/>
      <c r="G68" s="9"/>
      <c r="H68" s="9"/>
      <c r="I68" s="9"/>
      <c r="J68" s="9"/>
      <c r="K68" s="9"/>
      <c r="L68" s="9"/>
      <c r="M68"/>
      <c r="N68"/>
    </row>
    <row r="69" spans="6:14" ht="12.75">
      <c r="F69" s="9"/>
      <c r="G69" s="9"/>
      <c r="H69" s="9"/>
      <c r="I69" s="9"/>
      <c r="J69" s="9"/>
      <c r="K69" s="9"/>
      <c r="L69" s="9"/>
      <c r="M69"/>
      <c r="N69"/>
    </row>
    <row r="70" spans="6:14" ht="12.75">
      <c r="F70" s="9"/>
      <c r="G70" s="9"/>
      <c r="H70" s="9"/>
      <c r="I70" s="9"/>
      <c r="J70" s="9"/>
      <c r="K70" s="9"/>
      <c r="L70" s="9"/>
      <c r="M70"/>
      <c r="N70"/>
    </row>
    <row r="71" spans="6:14" ht="12.75">
      <c r="F71" s="9"/>
      <c r="G71" s="9"/>
      <c r="H71" s="9"/>
      <c r="I71" s="9"/>
      <c r="J71" s="9"/>
      <c r="K71" s="9"/>
      <c r="L71" s="9"/>
      <c r="M71"/>
      <c r="N71"/>
    </row>
    <row r="72" spans="7:14" ht="12.75">
      <c r="G72" s="9"/>
      <c r="H72" s="9"/>
      <c r="I72" s="9"/>
      <c r="J72" s="9"/>
      <c r="K72" s="9"/>
      <c r="L72" s="9"/>
      <c r="M72" s="9"/>
      <c r="N72"/>
    </row>
    <row r="73" spans="7:14" ht="12.75">
      <c r="G73" s="9"/>
      <c r="H73" s="9"/>
      <c r="I73" s="9"/>
      <c r="J73" s="9"/>
      <c r="K73" s="9"/>
      <c r="L73" s="9"/>
      <c r="M73" s="9"/>
      <c r="N73"/>
    </row>
    <row r="74" spans="7:14" ht="12.75">
      <c r="G74" s="9"/>
      <c r="H74" s="9"/>
      <c r="I74" s="9"/>
      <c r="J74" s="9"/>
      <c r="K74" s="9"/>
      <c r="L74" s="9"/>
      <c r="M74" s="9"/>
      <c r="N74"/>
    </row>
    <row r="75" spans="7:14" ht="12.75">
      <c r="G75" s="9"/>
      <c r="H75" s="9"/>
      <c r="I75" s="9"/>
      <c r="J75" s="9"/>
      <c r="K75" s="9"/>
      <c r="L75" s="9"/>
      <c r="M75"/>
      <c r="N75" s="9"/>
    </row>
    <row r="76" spans="12:13" ht="12.75">
      <c r="L76" s="1"/>
      <c r="M76"/>
    </row>
    <row r="77" spans="12:13" ht="12.75">
      <c r="L77" s="1"/>
      <c r="M77"/>
    </row>
    <row r="78" ht="12.75">
      <c r="M78"/>
    </row>
    <row r="79" ht="12.75">
      <c r="M79"/>
    </row>
    <row r="80" ht="12.75">
      <c r="M80"/>
    </row>
    <row r="81" ht="12.75">
      <c r="M81"/>
    </row>
    <row r="82" ht="12.75">
      <c r="M82"/>
    </row>
    <row r="83" ht="12.75">
      <c r="M83"/>
    </row>
    <row r="84" ht="12.75">
      <c r="M84"/>
    </row>
    <row r="85" ht="12.75">
      <c r="M85"/>
    </row>
    <row r="86" spans="12:13" ht="12.75">
      <c r="L86" s="1"/>
      <c r="M86"/>
    </row>
    <row r="87" ht="12.75">
      <c r="M87"/>
    </row>
    <row r="88" ht="12.75">
      <c r="M88"/>
    </row>
    <row r="89" ht="12.75">
      <c r="M89"/>
    </row>
    <row r="90" ht="12.75">
      <c r="M90"/>
    </row>
    <row r="91" spans="12:13" ht="12.75">
      <c r="L91" s="1"/>
      <c r="M91"/>
    </row>
    <row r="92" spans="12:13" ht="12.75">
      <c r="L92" s="1"/>
      <c r="M92"/>
    </row>
    <row r="93" spans="3:13" ht="12.75">
      <c r="C93" s="1"/>
      <c r="M93"/>
    </row>
    <row r="94" spans="3:13" ht="12.75">
      <c r="C94" s="1"/>
      <c r="L94" s="1"/>
      <c r="M94"/>
    </row>
    <row r="95" spans="3:13" ht="12.75">
      <c r="C95" s="1"/>
      <c r="M95"/>
    </row>
    <row r="96" spans="3:13" ht="12.75">
      <c r="C96" s="1"/>
      <c r="M96"/>
    </row>
    <row r="97" ht="12.75">
      <c r="M97"/>
    </row>
    <row r="98" spans="12:13" ht="12.75">
      <c r="L98" s="1"/>
      <c r="M98"/>
    </row>
    <row r="99" ht="12.75">
      <c r="M99"/>
    </row>
    <row r="100" ht="12.75">
      <c r="M100"/>
    </row>
    <row r="101" ht="12.75">
      <c r="M101"/>
    </row>
    <row r="102" ht="12.75">
      <c r="M102"/>
    </row>
    <row r="103" ht="12.75">
      <c r="M103"/>
    </row>
    <row r="104" ht="12.75">
      <c r="M104"/>
    </row>
    <row r="105" ht="12.75">
      <c r="M105"/>
    </row>
    <row r="106" ht="12.75">
      <c r="M106"/>
    </row>
    <row r="107" ht="12.75">
      <c r="M107"/>
    </row>
    <row r="108" ht="12.75">
      <c r="M108"/>
    </row>
    <row r="109" ht="12.75">
      <c r="M109"/>
    </row>
    <row r="110" ht="12.75">
      <c r="M110"/>
    </row>
    <row r="111" ht="12.75">
      <c r="M111"/>
    </row>
    <row r="112" ht="12.75">
      <c r="M112"/>
    </row>
    <row r="113" ht="12.75">
      <c r="M113"/>
    </row>
    <row r="114" ht="12.75">
      <c r="M114"/>
    </row>
    <row r="115" ht="12.75">
      <c r="M115"/>
    </row>
    <row r="116" ht="12.75">
      <c r="M116"/>
    </row>
    <row r="117" ht="12.75">
      <c r="M117"/>
    </row>
    <row r="118" ht="12.75">
      <c r="M118"/>
    </row>
    <row r="119" spans="12:13" ht="12.75">
      <c r="L119" s="1"/>
      <c r="M119"/>
    </row>
    <row r="120" spans="12:13" ht="12.75">
      <c r="L120" s="1"/>
      <c r="M120"/>
    </row>
    <row r="121" ht="12.75">
      <c r="M12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2004-12-16T16:20:15Z</cp:lastPrinted>
  <dcterms:created xsi:type="dcterms:W3CDTF">2002-03-11T20:47:31Z</dcterms:created>
  <dcterms:modified xsi:type="dcterms:W3CDTF">2004-12-16T16:20:16Z</dcterms:modified>
  <cp:category/>
  <cp:version/>
  <cp:contentType/>
  <cp:contentStatus/>
</cp:coreProperties>
</file>