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6"/>
  </bookViews>
  <sheets>
    <sheet name="RHAs (2)" sheetId="1" r:id="rId1"/>
    <sheet name="RHAs" sheetId="2" r:id="rId2"/>
    <sheet name="RHAs (3)" sheetId="3" state="hidden" r:id="rId3"/>
    <sheet name="RHAs (4)" sheetId="4" state="hidden" r:id="rId4"/>
    <sheet name="District " sheetId="5" r:id="rId5"/>
    <sheet name="Ordered data" sheetId="6" r:id="rId6"/>
    <sheet name="sub_rate" sheetId="7" r:id="rId7"/>
  </sheets>
  <definedNames>
    <definedName name="_xlnm.Print_Area" localSheetId="6">'sub_rate'!$D$4:$D$63</definedName>
  </definedNames>
  <calcPr fullCalcOnLoad="1"/>
</workbook>
</file>

<file path=xl/sharedStrings.xml><?xml version="1.0" encoding="utf-8"?>
<sst xmlns="http://schemas.openxmlformats.org/spreadsheetml/2006/main" count="372" uniqueCount="191">
  <si>
    <t>rha_pmr</t>
  </si>
  <si>
    <t>region</t>
  </si>
  <si>
    <t>rhaD_pmr</t>
  </si>
  <si>
    <t>regionl</t>
  </si>
  <si>
    <t>pop</t>
  </si>
  <si>
    <t>01.BS</t>
  </si>
  <si>
    <t xml:space="preserve"> </t>
  </si>
  <si>
    <t>03.G</t>
  </si>
  <si>
    <t>04.A</t>
  </si>
  <si>
    <t>05.GM</t>
  </si>
  <si>
    <t>06.E</t>
  </si>
  <si>
    <t>07.C</t>
  </si>
  <si>
    <t>08.BN</t>
  </si>
  <si>
    <t>09.FB</t>
  </si>
  <si>
    <t>10.FC</t>
  </si>
  <si>
    <t>Churchill</t>
  </si>
  <si>
    <t>11.D</t>
  </si>
  <si>
    <t>1.RS</t>
  </si>
  <si>
    <t>Rural South</t>
  </si>
  <si>
    <t>2.RN</t>
  </si>
  <si>
    <t>North</t>
  </si>
  <si>
    <t>3.WP</t>
  </si>
  <si>
    <t>Winnipeg</t>
  </si>
  <si>
    <t>Z</t>
  </si>
  <si>
    <t>Manitoba</t>
  </si>
  <si>
    <t>01.BS2</t>
  </si>
  <si>
    <t>SE Northern</t>
  </si>
  <si>
    <t>02.BS1</t>
  </si>
  <si>
    <t>SE Central</t>
  </si>
  <si>
    <t>03.BS4</t>
  </si>
  <si>
    <t>SE Western</t>
  </si>
  <si>
    <t>04.BS3</t>
  </si>
  <si>
    <t>SE Southern</t>
  </si>
  <si>
    <t>08.G2W</t>
  </si>
  <si>
    <t>Bdn West</t>
  </si>
  <si>
    <t>09.G1</t>
  </si>
  <si>
    <t>Bdn Rural</t>
  </si>
  <si>
    <t>10.G2E</t>
  </si>
  <si>
    <t>Bdn East</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</si>
  <si>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</si>
  <si>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</si>
  <si>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</si>
  <si>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</si>
  <si>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</si>
  <si>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</si>
  <si>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</si>
  <si>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</si>
  <si>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</si>
  <si>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</si>
  <si>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</si>
  <si>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</si>
  <si>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</si>
  <si>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</si>
  <si>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</si>
  <si>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</si>
  <si>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</si>
  <si>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</si>
  <si>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</si>
  <si>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</si>
  <si>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</si>
  <si>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</si>
  <si>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</si>
  <si>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</si>
  <si>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</si>
  <si>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</si>
  <si>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</si>
  <si>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</si>
  <si>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</si>
  <si>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</si>
  <si>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</si>
  <si>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</si>
  <si>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</si>
  <si>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</si>
  <si>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</si>
  <si>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</si>
  <si>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</si>
  <si>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</si>
  <si>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</si>
  <si>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</si>
  <si>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</si>
  <si>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</si>
  <si>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</si>
  <si>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</si>
  <si>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</si>
  <si>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</si>
  <si>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</si>
  <si>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</si>
  <si>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</si>
  <si>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</si>
  <si>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</si>
  <si>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</si>
  <si>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</si>
  <si>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</si>
  <si>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</si>
  <si>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Assiniboine</t>
  </si>
  <si>
    <t>08: A4</t>
  </si>
  <si>
    <t>A4-40 East</t>
  </si>
  <si>
    <t>09: A3</t>
  </si>
  <si>
    <t>A3-40 SouthWest</t>
  </si>
  <si>
    <t>10: A2</t>
  </si>
  <si>
    <t>A2-40 Midwest</t>
  </si>
  <si>
    <t>11: A1</t>
  </si>
  <si>
    <t>A1-40 North</t>
  </si>
  <si>
    <t>12:GA22</t>
  </si>
  <si>
    <t>GA22-45 East 2</t>
  </si>
  <si>
    <t>13:GA31</t>
  </si>
  <si>
    <t>GA31-45 West 1</t>
  </si>
  <si>
    <t>14:GA32</t>
  </si>
  <si>
    <t>GA32-45 West 2</t>
  </si>
  <si>
    <t>15:GA21</t>
  </si>
  <si>
    <t>GA21-45 East 1</t>
  </si>
  <si>
    <t>16:GA12</t>
  </si>
  <si>
    <t>GA12-45 North 2</t>
  </si>
  <si>
    <t>17:GA11</t>
  </si>
  <si>
    <t>GA11-45 North 1</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</si>
  <si>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</si>
  <si>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</si>
  <si>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</si>
  <si>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</si>
  <si>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</si>
  <si>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</si>
  <si>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</si>
  <si>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</si>
  <si>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</si>
  <si>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t>
  </si>
  <si>
    <t>With Disorder</t>
  </si>
  <si>
    <t>North Eastman</t>
  </si>
  <si>
    <t>Cent Midwest</t>
  </si>
  <si>
    <t>Cent North</t>
  </si>
  <si>
    <t>ld_indiv</t>
  </si>
  <si>
    <t>d_indiv</t>
  </si>
  <si>
    <t>ud_indiv</t>
  </si>
  <si>
    <t>o_indiv</t>
  </si>
  <si>
    <t>c_indiv</t>
  </si>
  <si>
    <t>sig</t>
  </si>
  <si>
    <t>Mb Avg</t>
  </si>
  <si>
    <t>% Indiv</t>
  </si>
  <si>
    <t>Rate of Individuals with substance abuse per 100 (%) - 1997-2001</t>
  </si>
  <si>
    <t>w Sub Ab</t>
  </si>
  <si>
    <t>Brandon *</t>
  </si>
  <si>
    <t>Central *</t>
  </si>
  <si>
    <t>Assiniboine *</t>
  </si>
  <si>
    <t>Parkland *</t>
  </si>
  <si>
    <t>Interlake *</t>
  </si>
  <si>
    <t>Burntwood *</t>
  </si>
  <si>
    <t>Churchill *</t>
  </si>
  <si>
    <t>Nor-Man *</t>
  </si>
  <si>
    <t>Rural South *</t>
  </si>
  <si>
    <t>North *</t>
  </si>
  <si>
    <t>Winnipeg *</t>
  </si>
  <si>
    <t>SE Northern *</t>
  </si>
  <si>
    <t>SE Central *</t>
  </si>
  <si>
    <t>SE Western *</t>
  </si>
  <si>
    <t>SE Southern *</t>
  </si>
  <si>
    <t>Bdn West *</t>
  </si>
  <si>
    <t>Bdn Rural *</t>
  </si>
  <si>
    <t>Bdn East *</t>
  </si>
  <si>
    <t>Cent East *</t>
  </si>
  <si>
    <t>Cent Southwest *</t>
  </si>
  <si>
    <t>Assin East 2 *</t>
  </si>
  <si>
    <t>Assin West 2 *</t>
  </si>
  <si>
    <t>Assin West 1 *</t>
  </si>
  <si>
    <t>Assin East 1 *</t>
  </si>
  <si>
    <t>Assin North 1 *</t>
  </si>
  <si>
    <t>PL West *</t>
  </si>
  <si>
    <t>PL Central *</t>
  </si>
  <si>
    <t>IL Southwest *</t>
  </si>
  <si>
    <t>IL Southeast *</t>
  </si>
  <si>
    <t>Springfield *</t>
  </si>
  <si>
    <t>Brokenhead *</t>
  </si>
  <si>
    <t>Iron Rose *</t>
  </si>
  <si>
    <t>Blue Water *</t>
  </si>
  <si>
    <t>Northern Remote *</t>
  </si>
  <si>
    <t>Thompson *</t>
  </si>
  <si>
    <t>Oxford H &amp; Gods *</t>
  </si>
  <si>
    <t>Cross Lake *</t>
  </si>
  <si>
    <t>Lynn/Leaf/SIL *</t>
  </si>
  <si>
    <t>Island Lake *</t>
  </si>
  <si>
    <t>Tad/Broch/Lac Br *</t>
  </si>
  <si>
    <t>Gillam/Fox Lake *</t>
  </si>
  <si>
    <t>Thick Por/Pik/Wab *</t>
  </si>
  <si>
    <t>Norway House *</t>
  </si>
  <si>
    <t>Sha/York/Split/War *</t>
  </si>
  <si>
    <t>Nelson House *</t>
  </si>
  <si>
    <t>F Flon/Snow L/Cran *</t>
  </si>
  <si>
    <t>The Pas/OCN/Kelsey *</t>
  </si>
  <si>
    <t>Nor-Man Other *</t>
  </si>
  <si>
    <t xml:space="preserve">Assin North 2 </t>
  </si>
  <si>
    <t>CCHS</t>
  </si>
  <si>
    <t>admin data</t>
  </si>
  <si>
    <r>
      <t xml:space="preserve">South Eastman * </t>
    </r>
    <r>
      <rPr>
        <sz val="10"/>
        <rFont val="Arial"/>
        <family val="2"/>
      </rPr>
      <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</si>
</sst>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
  </numFmts>
  <fonts count="11">
    <font>
      <sz val="10"/>
      <name val="Arial"/>
      <family val="0"/>
    </font>
    <font>
      <b/>
      <sz val="10"/>
      <name val="Arial"/>
      <family val="2"/>
    </font>
    <font>
      <b/>
      <sz val="12"/>
      <name val="Arial"/>
      <family val="2"/>
    </font>
    <font>
      <b/>
      <sz val="5"/>
      <name val="Arial"/>
      <family val="2"/>
    </font>
    <font>
      <sz val="9"/>
      <name val="Arial"/>
      <family val="2"/>
    </font>
    <font>
      <sz val="8"/>
      <name val="Arial"/>
      <family val="2"/>
    </font>
    <font>
      <sz val="7"/>
      <name val="Arial"/>
      <family val="2"/>
    </font>
    <font>
      <sz val="11"/>
      <name val="Arial"/>
      <family val="2"/>
    </font>
    <font>
      <i/>
      <sz val="7"/>
      <name val="Arial"/>
      <family val="2"/>
    </font>
    <font>
      <b/>
      <sz val="7"/>
      <name val="Arial"/>
      <family val="2"/>
    </font>
    <font>
      <b/>
      <u val="single"/>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1" fontId="0" fillId="0" borderId="0" xfId="0" applyNumberFormat="1" applyAlignment="1">
      <alignment/>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0" fillId="0" borderId="0" xfId="0" applyNumberFormat="1" applyFont="1" applyAlignment="1">
      <alignment horizontal="center"/>
    </xf>
    <xf numFmtId="176" fontId="0" fillId="0" borderId="0" xfId="19" applyNumberFormat="1" applyAlignment="1">
      <alignment/>
    </xf>
    <xf numFmtId="176" fontId="1" fillId="0" borderId="0" xfId="19" applyNumberFormat="1" applyFont="1" applyAlignment="1">
      <alignment/>
    </xf>
    <xf numFmtId="176" fontId="0" fillId="0" borderId="0" xfId="19" applyNumberFormat="1" applyAlignment="1" quotePrefix="1">
      <alignment/>
    </xf>
    <xf numFmtId="2" fontId="0" fillId="0" borderId="0" xfId="0" applyNumberFormat="1" applyFont="1" applyAlignment="1" quotePrefix="1">
      <alignment/>
    </xf>
    <xf numFmtId="2" fontId="0" fillId="0" borderId="0" xfId="0" applyNumberFormat="1" applyFont="1" applyAlignment="1" quotePrefix="1">
      <alignment horizontal="center"/>
    </xf>
    <xf numFmtId="2" fontId="0" fillId="0" borderId="0" xfId="0" applyNumberFormat="1" applyAlignment="1" quotePrefix="1">
      <alignment horizontal="center"/>
    </xf>
    <xf numFmtId="2" fontId="0" fillId="0" borderId="0" xfId="0" applyNumberFormat="1" applyAlignment="1">
      <alignment horizontal="center"/>
    </xf>
    <xf numFmtId="17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475"/>
          <c:w val="1"/>
          <c:h val="0.67375"/>
        </c:manualLayout>
      </c:layout>
      <c:barChart>
        <c:barDir val="bar"/>
        <c:grouping val="clustered"/>
        <c:varyColors val="0"/>
        <c:ser>
          <c:idx val="0"/>
          <c:order val="0"/>
          <c:tx>
            <c:strRef>
              <c:f>'Ordered data'!$B$3</c:f>
              <c:strCache>
                <c:ptCount val="1"/>
                <c:pt idx="0">
                  <c:v>Mb Avg</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admin</c:name>
            <c:spPr>
              <a:ln w="38100">
                <a:solidFill>
                  <a:srgbClr val="C0C0C0"/>
                </a:solidFill>
              </a:ln>
            </c:spPr>
            <c:trendlineType val="linear"/>
            <c:forward val="0.5"/>
            <c:backward val="0.5"/>
            <c:dispEq val="0"/>
            <c:dispRSqr val="0"/>
          </c:trendline>
          <c:cat>
            <c:strRef>
              <c:f>'Ordered data'!$A$4:$A$18</c:f>
              <c:strCache>
                <c:ptCount val="15"/>
                <c:pt idx="0">
                  <c:v>South Eastman *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data'!$B$4:$B$18</c:f>
              <c:numCache>
                <c:ptCount val="15"/>
                <c:pt idx="0">
                  <c:v>0.057948972115000004</c:v>
                </c:pt>
                <c:pt idx="1">
                  <c:v>0.057948972115000004</c:v>
                </c:pt>
                <c:pt idx="2">
                  <c:v>0.057948972115000004</c:v>
                </c:pt>
                <c:pt idx="3">
                  <c:v>0.057948972115000004</c:v>
                </c:pt>
                <c:pt idx="4">
                  <c:v>0.057948972115000004</c:v>
                </c:pt>
                <c:pt idx="5">
                  <c:v>0.057948972115000004</c:v>
                </c:pt>
                <c:pt idx="6">
                  <c:v>0.057948972115000004</c:v>
                </c:pt>
                <c:pt idx="7">
                  <c:v>0.057948972115000004</c:v>
                </c:pt>
                <c:pt idx="8">
                  <c:v>0.057948972115000004</c:v>
                </c:pt>
                <c:pt idx="9">
                  <c:v>0.057948972115000004</c:v>
                </c:pt>
                <c:pt idx="11">
                  <c:v>0.057948972115000004</c:v>
                </c:pt>
                <c:pt idx="12">
                  <c:v>0.057948972115000004</c:v>
                </c:pt>
                <c:pt idx="13">
                  <c:v>0.057948972115000004</c:v>
                </c:pt>
                <c:pt idx="14">
                  <c:v>0.057948972115000004</c:v>
                </c:pt>
              </c:numCache>
            </c:numRef>
          </c:val>
        </c:ser>
        <c:ser>
          <c:idx val="1"/>
          <c:order val="1"/>
          <c:tx>
            <c:strRef>
              <c:f>'Ordered data'!$C$3</c:f>
              <c:strCache>
                <c:ptCount val="1"/>
                <c:pt idx="0">
                  <c:v>admin data</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data'!$C$4:$C$18</c:f>
              <c:numCache>
                <c:ptCount val="15"/>
                <c:pt idx="0">
                  <c:v>0.045906878968</c:v>
                </c:pt>
                <c:pt idx="1">
                  <c:v>0.061541499301</c:v>
                </c:pt>
                <c:pt idx="2">
                  <c:v>0.043134794764000006</c:v>
                </c:pt>
                <c:pt idx="3">
                  <c:v>0.048996783925</c:v>
                </c:pt>
                <c:pt idx="4">
                  <c:v>0.050990402712</c:v>
                </c:pt>
                <c:pt idx="5">
                  <c:v>0.052606764383</c:v>
                </c:pt>
                <c:pt idx="6">
                  <c:v>0.057005507028</c:v>
                </c:pt>
                <c:pt idx="7">
                  <c:v>0.18879166578</c:v>
                </c:pt>
                <c:pt idx="8">
                  <c:v>0.15395330201000001</c:v>
                </c:pt>
                <c:pt idx="9">
                  <c:v>0.086194002342</c:v>
                </c:pt>
                <c:pt idx="11">
                  <c:v>0.048788837124000006</c:v>
                </c:pt>
                <c:pt idx="12">
                  <c:v>0.14765644539</c:v>
                </c:pt>
                <c:pt idx="13">
                  <c:v>0.053841360527999996</c:v>
                </c:pt>
                <c:pt idx="14">
                  <c:v>0.057948972115000004</c:v>
                </c:pt>
              </c:numCache>
            </c:numRef>
          </c:val>
        </c:ser>
        <c:ser>
          <c:idx val="2"/>
          <c:order val="2"/>
          <c:tx>
            <c:v>CCHS</c:v>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val>
            <c:numRef>
              <c:f>'Ordered data'!$D$4:$D$18</c:f>
              <c:numCache>
                <c:ptCount val="15"/>
                <c:pt idx="0">
                  <c:v>0.009993610370214116</c:v>
                </c:pt>
                <c:pt idx="1">
                  <c:v>0.02597561198655314</c:v>
                </c:pt>
                <c:pt idx="2">
                  <c:v>0.019149551412022143</c:v>
                </c:pt>
                <c:pt idx="3">
                  <c:v>0.019017501847451827</c:v>
                </c:pt>
                <c:pt idx="4">
                  <c:v>0.036749874125988666</c:v>
                </c:pt>
                <c:pt idx="5">
                  <c:v>0.03629530283094042</c:v>
                </c:pt>
                <c:pt idx="6">
                  <c:v>0.02397518144807069</c:v>
                </c:pt>
                <c:pt idx="7">
                  <c:v>0.026119962329556247</c:v>
                </c:pt>
                <c:pt idx="9">
                  <c:v>0.040784692531413966</c:v>
                </c:pt>
                <c:pt idx="11">
                  <c:v>0.023466013445819747</c:v>
                </c:pt>
                <c:pt idx="12">
                  <c:v>0.03238723780650575</c:v>
                </c:pt>
                <c:pt idx="13">
                  <c:v>0.01886055361551753</c:v>
                </c:pt>
                <c:pt idx="14">
                  <c:v>0.021542094563388486</c:v>
                </c:pt>
              </c:numCache>
            </c:numRef>
          </c:val>
        </c:ser>
        <c:ser>
          <c:idx val="3"/>
          <c:order val="3"/>
          <c:tx>
            <c:v>Mb Avg CCHS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CCHS</c:name>
            <c:spPr>
              <a:ln w="38100">
                <a:solidFill>
                  <a:srgbClr val="000000"/>
                </a:solidFill>
              </a:ln>
            </c:spPr>
            <c:trendlineType val="linear"/>
            <c:forward val="0.5"/>
            <c:backward val="0.5"/>
            <c:dispEq val="0"/>
            <c:dispRSqr val="0"/>
          </c:trendline>
          <c:val>
            <c:numRef>
              <c:f>'Ordered data'!$E$4:$E$18</c:f>
              <c:numCache>
                <c:ptCount val="15"/>
                <c:pt idx="0">
                  <c:v>0.021542094563388486</c:v>
                </c:pt>
                <c:pt idx="1">
                  <c:v>0.021542094563388486</c:v>
                </c:pt>
                <c:pt idx="2">
                  <c:v>0.021542094563388486</c:v>
                </c:pt>
                <c:pt idx="3">
                  <c:v>0.021542094563388486</c:v>
                </c:pt>
                <c:pt idx="4">
                  <c:v>0.021542094563388486</c:v>
                </c:pt>
                <c:pt idx="5">
                  <c:v>0.021542094563388486</c:v>
                </c:pt>
                <c:pt idx="6">
                  <c:v>0.021542094563388486</c:v>
                </c:pt>
                <c:pt idx="7">
                  <c:v>0.021542094563388486</c:v>
                </c:pt>
                <c:pt idx="8">
                  <c:v>0.021542094563388486</c:v>
                </c:pt>
                <c:pt idx="9">
                  <c:v>0.021542094563388486</c:v>
                </c:pt>
                <c:pt idx="11">
                  <c:v>0.021542094563388486</c:v>
                </c:pt>
                <c:pt idx="12">
                  <c:v>0.021542094563388486</c:v>
                </c:pt>
                <c:pt idx="13">
                  <c:v>0.021542094563388486</c:v>
                </c:pt>
                <c:pt idx="14">
                  <c:v>0.021542094563388486</c:v>
                </c:pt>
              </c:numCache>
            </c:numRef>
          </c:val>
        </c:ser>
        <c:gapWidth val="50"/>
        <c:axId val="11635217"/>
        <c:axId val="37608090"/>
      </c:barChart>
      <c:catAx>
        <c:axId val="11635217"/>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608090"/>
        <c:crosses val="autoZero"/>
        <c:auto val="0"/>
        <c:lblOffset val="100"/>
        <c:noMultiLvlLbl val="0"/>
      </c:catAx>
      <c:valAx>
        <c:axId val="37608090"/>
        <c:scaling>
          <c:orientation val="minMax"/>
          <c:max val="0.2"/>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1635217"/>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9275"/>
          <c:y val="0.194"/>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X.X.X: Treatment Prevalence of Substance Abuse       by RHA, 1997/98-2001/02
</a:t>
            </a:r>
            <a:r>
              <a:rPr lang="en-US" cap="none" sz="800" b="0" i="0" u="none" baseline="0">
                <a:latin typeface="Arial"/>
                <a:ea typeface="Arial"/>
                <a:cs typeface="Arial"/>
              </a:rPr>
              <a:t>Age- and sex-adjusted annual percentage of residents (aged 10 years +) with disorder</a:t>
            </a:r>
          </a:p>
        </c:rich>
      </c:tx>
      <c:layout>
        <c:manualLayout>
          <c:xMode val="factor"/>
          <c:yMode val="factor"/>
          <c:x val="0.00175"/>
          <c:y val="-0.01975"/>
        </c:manualLayout>
      </c:layout>
      <c:spPr>
        <a:noFill/>
        <a:ln>
          <a:noFill/>
        </a:ln>
      </c:spPr>
    </c:title>
    <c:plotArea>
      <c:layout>
        <c:manualLayout>
          <c:xMode val="edge"/>
          <c:yMode val="edge"/>
          <c:x val="0"/>
          <c:y val="0.13425"/>
          <c:w val="1"/>
          <c:h val="0.79325"/>
        </c:manualLayout>
      </c:layout>
      <c:barChart>
        <c:barDir val="bar"/>
        <c:grouping val="clustered"/>
        <c:varyColors val="0"/>
        <c:ser>
          <c:idx val="0"/>
          <c:order val="0"/>
          <c:tx>
            <c:strRef>
              <c:f>'Ordered data'!$B$3</c:f>
              <c:strCache>
                <c:ptCount val="1"/>
                <c:pt idx="0">
                  <c:v>Mb Avg</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 *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data'!$B$4:$B$18</c:f>
              <c:numCache>
                <c:ptCount val="15"/>
                <c:pt idx="0">
                  <c:v>0.057948972115000004</c:v>
                </c:pt>
                <c:pt idx="1">
                  <c:v>0.057948972115000004</c:v>
                </c:pt>
                <c:pt idx="2">
                  <c:v>0.057948972115000004</c:v>
                </c:pt>
                <c:pt idx="3">
                  <c:v>0.057948972115000004</c:v>
                </c:pt>
                <c:pt idx="4">
                  <c:v>0.057948972115000004</c:v>
                </c:pt>
                <c:pt idx="5">
                  <c:v>0.057948972115000004</c:v>
                </c:pt>
                <c:pt idx="6">
                  <c:v>0.057948972115000004</c:v>
                </c:pt>
                <c:pt idx="7">
                  <c:v>0.057948972115000004</c:v>
                </c:pt>
                <c:pt idx="8">
                  <c:v>0.057948972115000004</c:v>
                </c:pt>
                <c:pt idx="9">
                  <c:v>0.057948972115000004</c:v>
                </c:pt>
                <c:pt idx="11">
                  <c:v>0.057948972115000004</c:v>
                </c:pt>
                <c:pt idx="12">
                  <c:v>0.057948972115000004</c:v>
                </c:pt>
                <c:pt idx="13">
                  <c:v>0.057948972115000004</c:v>
                </c:pt>
                <c:pt idx="14">
                  <c:v>0.057948972115000004</c:v>
                </c:pt>
              </c:numCache>
            </c:numRef>
          </c:val>
        </c:ser>
        <c:ser>
          <c:idx val="1"/>
          <c:order val="1"/>
          <c:tx>
            <c:strRef>
              <c:f>'Ordered data'!$C$3</c:f>
              <c:strCache>
                <c:ptCount val="1"/>
                <c:pt idx="0">
                  <c:v>admin data</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data'!$C$4:$C$18</c:f>
              <c:numCache>
                <c:ptCount val="15"/>
                <c:pt idx="0">
                  <c:v>0.045906878968</c:v>
                </c:pt>
                <c:pt idx="1">
                  <c:v>0.061541499301</c:v>
                </c:pt>
                <c:pt idx="2">
                  <c:v>0.043134794764000006</c:v>
                </c:pt>
                <c:pt idx="3">
                  <c:v>0.048996783925</c:v>
                </c:pt>
                <c:pt idx="4">
                  <c:v>0.050990402712</c:v>
                </c:pt>
                <c:pt idx="5">
                  <c:v>0.052606764383</c:v>
                </c:pt>
                <c:pt idx="6">
                  <c:v>0.057005507028</c:v>
                </c:pt>
                <c:pt idx="7">
                  <c:v>0.18879166578</c:v>
                </c:pt>
                <c:pt idx="8">
                  <c:v>0.15395330201000001</c:v>
                </c:pt>
                <c:pt idx="9">
                  <c:v>0.086194002342</c:v>
                </c:pt>
                <c:pt idx="11">
                  <c:v>0.048788837124000006</c:v>
                </c:pt>
                <c:pt idx="12">
                  <c:v>0.14765644539</c:v>
                </c:pt>
                <c:pt idx="13">
                  <c:v>0.053841360527999996</c:v>
                </c:pt>
                <c:pt idx="14">
                  <c:v>0.057948972115000004</c:v>
                </c:pt>
              </c:numCache>
            </c:numRef>
          </c:val>
        </c:ser>
        <c:gapWidth val="50"/>
        <c:axId val="2928491"/>
        <c:axId val="26356420"/>
      </c:barChart>
      <c:catAx>
        <c:axId val="2928491"/>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356420"/>
        <c:crosses val="autoZero"/>
        <c:auto val="0"/>
        <c:lblOffset val="100"/>
        <c:noMultiLvlLbl val="0"/>
      </c:catAx>
      <c:valAx>
        <c:axId val="26356420"/>
        <c:scaling>
          <c:orientation val="minMax"/>
          <c:max val="0.45"/>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928491"/>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data'!$B$4:$B$18</c:f>
              <c:numCache>
                <c:ptCount val="15"/>
                <c:pt idx="0">
                  <c:v>0.057948972115000004</c:v>
                </c:pt>
                <c:pt idx="1">
                  <c:v>0.057948972115000004</c:v>
                </c:pt>
                <c:pt idx="2">
                  <c:v>0.057948972115000004</c:v>
                </c:pt>
                <c:pt idx="3">
                  <c:v>0.057948972115000004</c:v>
                </c:pt>
                <c:pt idx="4">
                  <c:v>0.057948972115000004</c:v>
                </c:pt>
                <c:pt idx="5">
                  <c:v>0.057948972115000004</c:v>
                </c:pt>
                <c:pt idx="6">
                  <c:v>0.057948972115000004</c:v>
                </c:pt>
                <c:pt idx="7">
                  <c:v>0.057948972115000004</c:v>
                </c:pt>
                <c:pt idx="8">
                  <c:v>0.057948972115000004</c:v>
                </c:pt>
                <c:pt idx="9">
                  <c:v>0.057948972115000004</c:v>
                </c:pt>
                <c:pt idx="11">
                  <c:v>0.057948972115000004</c:v>
                </c:pt>
                <c:pt idx="12">
                  <c:v>0.057948972115000004</c:v>
                </c:pt>
                <c:pt idx="13">
                  <c:v>0.057948972115000004</c:v>
                </c:pt>
                <c:pt idx="14">
                  <c:v>0.057948972115000004</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data'!$C$4:$C$18</c:f>
              <c:numCache>
                <c:ptCount val="15"/>
                <c:pt idx="0">
                  <c:v>0.045906878968</c:v>
                </c:pt>
                <c:pt idx="1">
                  <c:v>0.061541499301</c:v>
                </c:pt>
                <c:pt idx="2">
                  <c:v>0.043134794764000006</c:v>
                </c:pt>
                <c:pt idx="3">
                  <c:v>0.048996783925</c:v>
                </c:pt>
                <c:pt idx="4">
                  <c:v>0.050990402712</c:v>
                </c:pt>
                <c:pt idx="5">
                  <c:v>0.052606764383</c:v>
                </c:pt>
                <c:pt idx="6">
                  <c:v>0.057005507028</c:v>
                </c:pt>
                <c:pt idx="7">
                  <c:v>0.18879166578</c:v>
                </c:pt>
                <c:pt idx="8">
                  <c:v>0.15395330201000001</c:v>
                </c:pt>
                <c:pt idx="9">
                  <c:v>0.086194002342</c:v>
                </c:pt>
                <c:pt idx="11">
                  <c:v>0.048788837124000006</c:v>
                </c:pt>
                <c:pt idx="12">
                  <c:v>0.14765644539</c:v>
                </c:pt>
                <c:pt idx="13">
                  <c:v>0.053841360527999996</c:v>
                </c:pt>
                <c:pt idx="14">
                  <c:v>0.057948972115000004</c:v>
                </c:pt>
              </c:numCache>
            </c:numRef>
          </c:val>
        </c:ser>
        <c:ser>
          <c:idx val="2"/>
          <c:order val="2"/>
          <c:tx>
            <c:strRef>
              <c:f>'Ordered data'!#REF!</c:f>
              <c:strCache>
                <c:ptCount val="1"/>
                <c:pt idx="0">
                  <c:v>#REF!</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data'!#REF!</c:f>
              <c:numCache>
                <c:ptCount val="1"/>
                <c:pt idx="0">
                  <c:v>1</c:v>
                </c:pt>
              </c:numCache>
            </c:numRef>
          </c:val>
        </c:ser>
        <c:ser>
          <c:idx val="3"/>
          <c:order val="3"/>
          <c:tx>
            <c:strRef>
              <c:f>'Ordered data'!#REF!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data'!#REF!</c:f>
              <c:numCache>
                <c:ptCount val="1"/>
                <c:pt idx="0">
                  <c:v>1</c:v>
                </c:pt>
              </c:numCache>
            </c:numRef>
          </c:val>
        </c:ser>
        <c:gapWidth val="50"/>
        <c:axId val="35881189"/>
        <c:axId val="54495246"/>
      </c:barChart>
      <c:catAx>
        <c:axId val="35881189"/>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495246"/>
        <c:crosses val="autoZero"/>
        <c:auto val="0"/>
        <c:lblOffset val="100"/>
        <c:noMultiLvlLbl val="0"/>
      </c:catAx>
      <c:valAx>
        <c:axId val="54495246"/>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35881189"/>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62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data'!$B$4:$B$18</c:f>
              <c:numCache>
                <c:ptCount val="15"/>
                <c:pt idx="0">
                  <c:v>0.057948972115000004</c:v>
                </c:pt>
                <c:pt idx="1">
                  <c:v>0.057948972115000004</c:v>
                </c:pt>
                <c:pt idx="2">
                  <c:v>0.057948972115000004</c:v>
                </c:pt>
                <c:pt idx="3">
                  <c:v>0.057948972115000004</c:v>
                </c:pt>
                <c:pt idx="4">
                  <c:v>0.057948972115000004</c:v>
                </c:pt>
                <c:pt idx="5">
                  <c:v>0.057948972115000004</c:v>
                </c:pt>
                <c:pt idx="6">
                  <c:v>0.057948972115000004</c:v>
                </c:pt>
                <c:pt idx="7">
                  <c:v>0.057948972115000004</c:v>
                </c:pt>
                <c:pt idx="8">
                  <c:v>0.057948972115000004</c:v>
                </c:pt>
                <c:pt idx="9">
                  <c:v>0.057948972115000004</c:v>
                </c:pt>
                <c:pt idx="11">
                  <c:v>0.057948972115000004</c:v>
                </c:pt>
                <c:pt idx="12">
                  <c:v>0.057948972115000004</c:v>
                </c:pt>
                <c:pt idx="13">
                  <c:v>0.057948972115000004</c:v>
                </c:pt>
                <c:pt idx="14">
                  <c:v>0.057948972115000004</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data'!$C$4:$C$18</c:f>
              <c:numCache>
                <c:ptCount val="15"/>
                <c:pt idx="0">
                  <c:v>0.045906878968</c:v>
                </c:pt>
                <c:pt idx="1">
                  <c:v>0.061541499301</c:v>
                </c:pt>
                <c:pt idx="2">
                  <c:v>0.043134794764000006</c:v>
                </c:pt>
                <c:pt idx="3">
                  <c:v>0.048996783925</c:v>
                </c:pt>
                <c:pt idx="4">
                  <c:v>0.050990402712</c:v>
                </c:pt>
                <c:pt idx="5">
                  <c:v>0.052606764383</c:v>
                </c:pt>
                <c:pt idx="6">
                  <c:v>0.057005507028</c:v>
                </c:pt>
                <c:pt idx="7">
                  <c:v>0.18879166578</c:v>
                </c:pt>
                <c:pt idx="8">
                  <c:v>0.15395330201000001</c:v>
                </c:pt>
                <c:pt idx="9">
                  <c:v>0.086194002342</c:v>
                </c:pt>
                <c:pt idx="11">
                  <c:v>0.048788837124000006</c:v>
                </c:pt>
                <c:pt idx="12">
                  <c:v>0.14765644539</c:v>
                </c:pt>
                <c:pt idx="13">
                  <c:v>0.053841360527999996</c:v>
                </c:pt>
                <c:pt idx="14">
                  <c:v>0.057948972115000004</c:v>
                </c:pt>
              </c:numCache>
            </c:numRef>
          </c:val>
        </c:ser>
        <c:ser>
          <c:idx val="2"/>
          <c:order val="2"/>
          <c:tx>
            <c:strRef>
              <c:f>'Ordered data'!#REF!</c:f>
              <c:strCache>
                <c:ptCount val="1"/>
                <c:pt idx="0">
                  <c:v>#REF!</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data'!#REF!</c:f>
              <c:numCache>
                <c:ptCount val="1"/>
                <c:pt idx="0">
                  <c:v>1</c:v>
                </c:pt>
              </c:numCache>
            </c:numRef>
          </c:val>
        </c:ser>
        <c:ser>
          <c:idx val="3"/>
          <c:order val="3"/>
          <c:tx>
            <c:strRef>
              <c:f>'Ordered data'!#REF!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 *</c:v>
                </c:pt>
                <c:pt idx="1">
                  <c:v>Brandon *</c:v>
                </c:pt>
                <c:pt idx="2">
                  <c:v>Central *</c:v>
                </c:pt>
                <c:pt idx="3">
                  <c:v>Assiniboine *</c:v>
                </c:pt>
                <c:pt idx="4">
                  <c:v>Parkland *</c:v>
                </c:pt>
                <c:pt idx="5">
                  <c:v>Interlake *</c:v>
                </c:pt>
                <c:pt idx="6">
                  <c:v>North Eastman</c:v>
                </c:pt>
                <c:pt idx="7">
                  <c:v>Burntwood *</c:v>
                </c:pt>
                <c:pt idx="8">
                  <c:v>Churchill *</c:v>
                </c:pt>
                <c:pt idx="9">
                  <c:v>Nor-Man *</c:v>
                </c:pt>
                <c:pt idx="11">
                  <c:v>Rural South *</c:v>
                </c:pt>
                <c:pt idx="12">
                  <c:v>North *</c:v>
                </c:pt>
                <c:pt idx="13">
                  <c:v>Winnipeg *</c:v>
                </c:pt>
                <c:pt idx="14">
                  <c:v>Manitoba</c:v>
                </c:pt>
              </c:strCache>
            </c:strRef>
          </c:cat>
          <c:val>
            <c:numRef>
              <c:f>'Ordered data'!#REF!</c:f>
              <c:numCache>
                <c:ptCount val="1"/>
                <c:pt idx="0">
                  <c:v>1</c:v>
                </c:pt>
              </c:numCache>
            </c:numRef>
          </c:val>
        </c:ser>
        <c:gapWidth val="50"/>
        <c:axId val="20695167"/>
        <c:axId val="52038776"/>
      </c:barChart>
      <c:catAx>
        <c:axId val="20695167"/>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2038776"/>
        <c:crosses val="autoZero"/>
        <c:auto val="0"/>
        <c:lblOffset val="100"/>
        <c:noMultiLvlLbl val="0"/>
      </c:catAx>
      <c:valAx>
        <c:axId val="52038776"/>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0695167"/>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62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X.X.X: Treatment Prevalence of Substance Abuse by District, 1997/98-2001/02</a:t>
            </a:r>
            <a:r>
              <a:rPr lang="en-US" cap="none" sz="1000" b="0" i="0" u="none" baseline="0">
                <a:latin typeface="Arial"/>
                <a:ea typeface="Arial"/>
                <a:cs typeface="Arial"/>
              </a:rPr>
              <a:t>
</a:t>
            </a:r>
            <a:r>
              <a:rPr lang="en-US" cap="none" sz="800" b="0" i="0" u="none" baseline="0">
                <a:latin typeface="Arial"/>
                <a:ea typeface="Arial"/>
                <a:cs typeface="Arial"/>
              </a:rPr>
              <a:t>Age- and sex-adjusted annual percentage of residents (aged 10 years +) with disorder</a:t>
            </a:r>
          </a:p>
        </c:rich>
      </c:tx>
      <c:layout>
        <c:manualLayout>
          <c:xMode val="factor"/>
          <c:yMode val="factor"/>
          <c:x val="0.00125"/>
          <c:y val="-0.02025"/>
        </c:manualLayout>
      </c:layout>
      <c:spPr>
        <a:noFill/>
        <a:ln>
          <a:noFill/>
        </a:ln>
      </c:spPr>
    </c:title>
    <c:plotArea>
      <c:layout>
        <c:manualLayout>
          <c:xMode val="edge"/>
          <c:yMode val="edge"/>
          <c:x val="0.00175"/>
          <c:y val="0.07025"/>
          <c:w val="0.98475"/>
          <c:h val="0.92975"/>
        </c:manualLayout>
      </c:layout>
      <c:barChart>
        <c:barDir val="bar"/>
        <c:grouping val="clustered"/>
        <c:varyColors val="0"/>
        <c:ser>
          <c:idx val="0"/>
          <c:order val="0"/>
          <c:tx>
            <c:strRef>
              <c:f>'Ordered data'!$B$19</c:f>
              <c:strCache>
                <c:ptCount val="1"/>
                <c:pt idx="0">
                  <c:v>Mb Avg</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data'!$A$20:$A$74</c:f>
              <c:strCache>
                <c:ptCount val="55"/>
                <c:pt idx="0">
                  <c:v>SE Northern *</c:v>
                </c:pt>
                <c:pt idx="1">
                  <c:v>SE Central *</c:v>
                </c:pt>
                <c:pt idx="2">
                  <c:v>SE Western *</c:v>
                </c:pt>
                <c:pt idx="3">
                  <c:v>SE Southern *</c:v>
                </c:pt>
                <c:pt idx="5">
                  <c:v>Bdn West *</c:v>
                </c:pt>
                <c:pt idx="6">
                  <c:v>Bdn Rural *</c:v>
                </c:pt>
                <c:pt idx="7">
                  <c:v>Bdn East *</c:v>
                </c:pt>
                <c:pt idx="9">
                  <c:v>Cent East *</c:v>
                </c:pt>
                <c:pt idx="10">
                  <c:v>Cent Southwest *</c:v>
                </c:pt>
                <c:pt idx="11">
                  <c:v>Cent Midwest</c:v>
                </c:pt>
                <c:pt idx="12">
                  <c:v>Cent North</c:v>
                </c:pt>
                <c:pt idx="14">
                  <c:v>Assin East 2 *</c:v>
                </c:pt>
                <c:pt idx="15">
                  <c:v>Assin West 2 *</c:v>
                </c:pt>
                <c:pt idx="16">
                  <c:v>Assin West 1 *</c:v>
                </c:pt>
                <c:pt idx="17">
                  <c:v>Assin East 1 *</c:v>
                </c:pt>
                <c:pt idx="18">
                  <c:v>Assin North 2 </c:v>
                </c:pt>
                <c:pt idx="19">
                  <c:v>Assin North 1 *</c:v>
                </c:pt>
                <c:pt idx="21">
                  <c:v>PL West *</c:v>
                </c:pt>
                <c:pt idx="22">
                  <c:v>PL Central *</c:v>
                </c:pt>
                <c:pt idx="23">
                  <c:v>PL East</c:v>
                </c:pt>
                <c:pt idx="24">
                  <c:v>PL North</c:v>
                </c:pt>
                <c:pt idx="26">
                  <c:v>IL Southwest *</c:v>
                </c:pt>
                <c:pt idx="27">
                  <c:v>IL Southeast *</c:v>
                </c:pt>
                <c:pt idx="28">
                  <c:v>IL Northeast</c:v>
                </c:pt>
                <c:pt idx="29">
                  <c:v>IL Northwest</c:v>
                </c:pt>
                <c:pt idx="31">
                  <c:v>Springfield *</c:v>
                </c:pt>
                <c:pt idx="32">
                  <c:v>Winnipeg River</c:v>
                </c:pt>
                <c:pt idx="33">
                  <c:v>Brokenhead *</c:v>
                </c:pt>
                <c:pt idx="34">
                  <c:v>Iron Rose *</c:v>
                </c:pt>
                <c:pt idx="35">
                  <c:v>Blue Water *</c:v>
                </c:pt>
                <c:pt idx="36">
                  <c:v>Northern Remote *</c:v>
                </c:pt>
                <c:pt idx="38">
                  <c:v>Thompson *</c:v>
                </c:pt>
                <c:pt idx="39">
                  <c:v>Oxford H &amp; Gods *</c:v>
                </c:pt>
                <c:pt idx="40">
                  <c:v>Cross Lake *</c:v>
                </c:pt>
                <c:pt idx="41">
                  <c:v>Lynn/Leaf/SIL *</c:v>
                </c:pt>
                <c:pt idx="42">
                  <c:v>Island Lake *</c:v>
                </c:pt>
                <c:pt idx="43">
                  <c:v>Tad/Broch/Lac Br *</c:v>
                </c:pt>
                <c:pt idx="44">
                  <c:v>Gillam/Fox Lake *</c:v>
                </c:pt>
                <c:pt idx="45">
                  <c:v>Thick Por/Pik/Wab *</c:v>
                </c:pt>
                <c:pt idx="46">
                  <c:v>Norway House *</c:v>
                </c:pt>
                <c:pt idx="47">
                  <c:v>Sha/York/Split/War *</c:v>
                </c:pt>
                <c:pt idx="48">
                  <c:v>Nelson House *</c:v>
                </c:pt>
                <c:pt idx="50">
                  <c:v>Churchill *</c:v>
                </c:pt>
                <c:pt idx="52">
                  <c:v>F Flon/Snow L/Cran *</c:v>
                </c:pt>
                <c:pt idx="53">
                  <c:v>The Pas/OCN/Kelsey *</c:v>
                </c:pt>
                <c:pt idx="54">
                  <c:v>Nor-Man Other *</c:v>
                </c:pt>
              </c:strCache>
            </c:strRef>
          </c:cat>
          <c:val>
            <c:numRef>
              <c:f>'Ordered data'!$B$20:$B$74</c:f>
              <c:numCache>
                <c:ptCount val="55"/>
                <c:pt idx="0">
                  <c:v>0.057948972115000004</c:v>
                </c:pt>
                <c:pt idx="1">
                  <c:v>0.057948972115000004</c:v>
                </c:pt>
                <c:pt idx="2">
                  <c:v>0.057948972115000004</c:v>
                </c:pt>
                <c:pt idx="3">
                  <c:v>0.057948972115000004</c:v>
                </c:pt>
                <c:pt idx="5">
                  <c:v>0.057948972115000004</c:v>
                </c:pt>
                <c:pt idx="6">
                  <c:v>0.057948972115000004</c:v>
                </c:pt>
                <c:pt idx="7">
                  <c:v>0.057948972115000004</c:v>
                </c:pt>
                <c:pt idx="9">
                  <c:v>0.057948972115000004</c:v>
                </c:pt>
                <c:pt idx="10">
                  <c:v>0.057948972115000004</c:v>
                </c:pt>
                <c:pt idx="11">
                  <c:v>0.057948972115000004</c:v>
                </c:pt>
                <c:pt idx="12">
                  <c:v>0.057948972115000004</c:v>
                </c:pt>
                <c:pt idx="14">
                  <c:v>0.057948972115000004</c:v>
                </c:pt>
                <c:pt idx="15">
                  <c:v>0.057948972115000004</c:v>
                </c:pt>
                <c:pt idx="16">
                  <c:v>0.057948972115000004</c:v>
                </c:pt>
                <c:pt idx="17">
                  <c:v>0.057948972115000004</c:v>
                </c:pt>
                <c:pt idx="18">
                  <c:v>0.057948972115000004</c:v>
                </c:pt>
                <c:pt idx="19">
                  <c:v>0.057948972115000004</c:v>
                </c:pt>
                <c:pt idx="21">
                  <c:v>0.057948972115000004</c:v>
                </c:pt>
                <c:pt idx="22">
                  <c:v>0.057948972115000004</c:v>
                </c:pt>
                <c:pt idx="23">
                  <c:v>0.057948972115000004</c:v>
                </c:pt>
                <c:pt idx="24">
                  <c:v>0.057948972115000004</c:v>
                </c:pt>
                <c:pt idx="26">
                  <c:v>0.057948972115000004</c:v>
                </c:pt>
                <c:pt idx="27">
                  <c:v>0.057948972115000004</c:v>
                </c:pt>
                <c:pt idx="28">
                  <c:v>0.057948972115000004</c:v>
                </c:pt>
                <c:pt idx="29">
                  <c:v>0.057948972115000004</c:v>
                </c:pt>
                <c:pt idx="31">
                  <c:v>0.057948972115000004</c:v>
                </c:pt>
                <c:pt idx="32">
                  <c:v>0.057948972115000004</c:v>
                </c:pt>
                <c:pt idx="33">
                  <c:v>0.057948972115000004</c:v>
                </c:pt>
                <c:pt idx="34">
                  <c:v>0.057948972115000004</c:v>
                </c:pt>
                <c:pt idx="35">
                  <c:v>0.057948972115000004</c:v>
                </c:pt>
                <c:pt idx="36">
                  <c:v>0.057948972115000004</c:v>
                </c:pt>
                <c:pt idx="38">
                  <c:v>0.057948972115000004</c:v>
                </c:pt>
                <c:pt idx="39">
                  <c:v>0.057948972115000004</c:v>
                </c:pt>
                <c:pt idx="40">
                  <c:v>0.057948972115000004</c:v>
                </c:pt>
                <c:pt idx="41">
                  <c:v>0.057948972115000004</c:v>
                </c:pt>
                <c:pt idx="42">
                  <c:v>0.057948972115000004</c:v>
                </c:pt>
                <c:pt idx="43">
                  <c:v>0.057948972115000004</c:v>
                </c:pt>
                <c:pt idx="44">
                  <c:v>0.057948972115000004</c:v>
                </c:pt>
                <c:pt idx="45">
                  <c:v>0.057948972115000004</c:v>
                </c:pt>
                <c:pt idx="46">
                  <c:v>0.057948972115000004</c:v>
                </c:pt>
                <c:pt idx="47">
                  <c:v>0.057948972115000004</c:v>
                </c:pt>
                <c:pt idx="48">
                  <c:v>0.057948972115000004</c:v>
                </c:pt>
                <c:pt idx="50">
                  <c:v>0.057948972115000004</c:v>
                </c:pt>
                <c:pt idx="52">
                  <c:v>0.057948972115000004</c:v>
                </c:pt>
                <c:pt idx="53">
                  <c:v>0.057948972115000004</c:v>
                </c:pt>
                <c:pt idx="54">
                  <c:v>0.057948972115000004</c:v>
                </c:pt>
              </c:numCache>
            </c:numRef>
          </c:val>
        </c:ser>
        <c:ser>
          <c:idx val="1"/>
          <c:order val="1"/>
          <c:tx>
            <c:strRef>
              <c:f>'Ordered data'!$C$19</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c:v>
                </c:pt>
                <c:pt idx="1">
                  <c:v>SE Central *</c:v>
                </c:pt>
                <c:pt idx="2">
                  <c:v>SE Western *</c:v>
                </c:pt>
                <c:pt idx="3">
                  <c:v>SE Southern *</c:v>
                </c:pt>
                <c:pt idx="5">
                  <c:v>Bdn West *</c:v>
                </c:pt>
                <c:pt idx="6">
                  <c:v>Bdn Rural *</c:v>
                </c:pt>
                <c:pt idx="7">
                  <c:v>Bdn East *</c:v>
                </c:pt>
                <c:pt idx="9">
                  <c:v>Cent East *</c:v>
                </c:pt>
                <c:pt idx="10">
                  <c:v>Cent Southwest *</c:v>
                </c:pt>
                <c:pt idx="11">
                  <c:v>Cent Midwest</c:v>
                </c:pt>
                <c:pt idx="12">
                  <c:v>Cent North</c:v>
                </c:pt>
                <c:pt idx="14">
                  <c:v>Assin East 2 *</c:v>
                </c:pt>
                <c:pt idx="15">
                  <c:v>Assin West 2 *</c:v>
                </c:pt>
                <c:pt idx="16">
                  <c:v>Assin West 1 *</c:v>
                </c:pt>
                <c:pt idx="17">
                  <c:v>Assin East 1 *</c:v>
                </c:pt>
                <c:pt idx="18">
                  <c:v>Assin North 2 </c:v>
                </c:pt>
                <c:pt idx="19">
                  <c:v>Assin North 1 *</c:v>
                </c:pt>
                <c:pt idx="21">
                  <c:v>PL West *</c:v>
                </c:pt>
                <c:pt idx="22">
                  <c:v>PL Central *</c:v>
                </c:pt>
                <c:pt idx="23">
                  <c:v>PL East</c:v>
                </c:pt>
                <c:pt idx="24">
                  <c:v>PL North</c:v>
                </c:pt>
                <c:pt idx="26">
                  <c:v>IL Southwest *</c:v>
                </c:pt>
                <c:pt idx="27">
                  <c:v>IL Southeast *</c:v>
                </c:pt>
                <c:pt idx="28">
                  <c:v>IL Northeast</c:v>
                </c:pt>
                <c:pt idx="29">
                  <c:v>IL Northwest</c:v>
                </c:pt>
                <c:pt idx="31">
                  <c:v>Springfield *</c:v>
                </c:pt>
                <c:pt idx="32">
                  <c:v>Winnipeg River</c:v>
                </c:pt>
                <c:pt idx="33">
                  <c:v>Brokenhead *</c:v>
                </c:pt>
                <c:pt idx="34">
                  <c:v>Iron Rose *</c:v>
                </c:pt>
                <c:pt idx="35">
                  <c:v>Blue Water *</c:v>
                </c:pt>
                <c:pt idx="36">
                  <c:v>Northern Remote *</c:v>
                </c:pt>
                <c:pt idx="38">
                  <c:v>Thompson *</c:v>
                </c:pt>
                <c:pt idx="39">
                  <c:v>Oxford H &amp; Gods *</c:v>
                </c:pt>
                <c:pt idx="40">
                  <c:v>Cross Lake *</c:v>
                </c:pt>
                <c:pt idx="41">
                  <c:v>Lynn/Leaf/SIL *</c:v>
                </c:pt>
                <c:pt idx="42">
                  <c:v>Island Lake *</c:v>
                </c:pt>
                <c:pt idx="43">
                  <c:v>Tad/Broch/Lac Br *</c:v>
                </c:pt>
                <c:pt idx="44">
                  <c:v>Gillam/Fox Lake *</c:v>
                </c:pt>
                <c:pt idx="45">
                  <c:v>Thick Por/Pik/Wab *</c:v>
                </c:pt>
                <c:pt idx="46">
                  <c:v>Norway House *</c:v>
                </c:pt>
                <c:pt idx="47">
                  <c:v>Sha/York/Split/War *</c:v>
                </c:pt>
                <c:pt idx="48">
                  <c:v>Nelson House *</c:v>
                </c:pt>
                <c:pt idx="50">
                  <c:v>Churchill *</c:v>
                </c:pt>
                <c:pt idx="52">
                  <c:v>F Flon/Snow L/Cran *</c:v>
                </c:pt>
                <c:pt idx="53">
                  <c:v>The Pas/OCN/Kelsey *</c:v>
                </c:pt>
                <c:pt idx="54">
                  <c:v>Nor-Man Other *</c:v>
                </c:pt>
              </c:strCache>
            </c:strRef>
          </c:cat>
          <c:val>
            <c:numRef>
              <c:f>'Ordered data'!$C$20:$C$74</c:f>
              <c:numCache>
                <c:ptCount val="55"/>
                <c:pt idx="0">
                  <c:v>0.05187269643799999</c:v>
                </c:pt>
                <c:pt idx="1">
                  <c:v>0.041141564963999996</c:v>
                </c:pt>
                <c:pt idx="2">
                  <c:v>0.04590882266600001</c:v>
                </c:pt>
                <c:pt idx="3">
                  <c:v>0.046492755886</c:v>
                </c:pt>
                <c:pt idx="5">
                  <c:v>0.051012367795</c:v>
                </c:pt>
                <c:pt idx="6">
                  <c:v>0.042319000446999995</c:v>
                </c:pt>
                <c:pt idx="7">
                  <c:v>0.077585563725</c:v>
                </c:pt>
                <c:pt idx="9">
                  <c:v>0.030561745834999998</c:v>
                </c:pt>
                <c:pt idx="10">
                  <c:v>0.028296495323</c:v>
                </c:pt>
                <c:pt idx="11">
                  <c:v>0.054845141595</c:v>
                </c:pt>
                <c:pt idx="12">
                  <c:v>0.055667369207</c:v>
                </c:pt>
                <c:pt idx="14">
                  <c:v>0.035193192917</c:v>
                </c:pt>
                <c:pt idx="15">
                  <c:v>0.042436403258</c:v>
                </c:pt>
                <c:pt idx="16">
                  <c:v>0.051041552648000005</c:v>
                </c:pt>
                <c:pt idx="17">
                  <c:v>0.039035555535</c:v>
                </c:pt>
                <c:pt idx="18">
                  <c:v>0.058618403477</c:v>
                </c:pt>
                <c:pt idx="19">
                  <c:v>0.06928808134</c:v>
                </c:pt>
                <c:pt idx="21">
                  <c:v>0.04336386036999999</c:v>
                </c:pt>
                <c:pt idx="22">
                  <c:v>0.049019471176</c:v>
                </c:pt>
                <c:pt idx="23">
                  <c:v>0.053774813860000006</c:v>
                </c:pt>
                <c:pt idx="24">
                  <c:v>0.054592406026000004</c:v>
                </c:pt>
                <c:pt idx="26">
                  <c:v>0.052386192325999996</c:v>
                </c:pt>
                <c:pt idx="27">
                  <c:v>0.048174545756000005</c:v>
                </c:pt>
                <c:pt idx="28">
                  <c:v>0.056693820848999994</c:v>
                </c:pt>
                <c:pt idx="29">
                  <c:v>0.060169556156</c:v>
                </c:pt>
                <c:pt idx="31">
                  <c:v>0.042212502794000004</c:v>
                </c:pt>
                <c:pt idx="32">
                  <c:v>0.051553940748</c:v>
                </c:pt>
                <c:pt idx="33">
                  <c:v>0.032163604888</c:v>
                </c:pt>
                <c:pt idx="34">
                  <c:v>0.039865477794</c:v>
                </c:pt>
                <c:pt idx="35">
                  <c:v>0.09273217453199999</c:v>
                </c:pt>
                <c:pt idx="36">
                  <c:v>0.11494666176999999</c:v>
                </c:pt>
                <c:pt idx="38">
                  <c:v>0.17230552195</c:v>
                </c:pt>
                <c:pt idx="39">
                  <c:v>0.20462958083</c:v>
                </c:pt>
                <c:pt idx="40">
                  <c:v>0.20691126919</c:v>
                </c:pt>
                <c:pt idx="41">
                  <c:v>0.22278638234999998</c:v>
                </c:pt>
                <c:pt idx="42">
                  <c:v>0.076682218786</c:v>
                </c:pt>
                <c:pt idx="43">
                  <c:v>0.27608750934</c:v>
                </c:pt>
                <c:pt idx="44">
                  <c:v>0.16287128985</c:v>
                </c:pt>
                <c:pt idx="45">
                  <c:v>0.22259087813</c:v>
                </c:pt>
                <c:pt idx="46">
                  <c:v>0.17053172503</c:v>
                </c:pt>
                <c:pt idx="47">
                  <c:v>0.28544778584999997</c:v>
                </c:pt>
                <c:pt idx="48">
                  <c:v>0.3923081293</c:v>
                </c:pt>
                <c:pt idx="50">
                  <c:v>0.15395330201000001</c:v>
                </c:pt>
                <c:pt idx="52">
                  <c:v>0.089527042119</c:v>
                </c:pt>
                <c:pt idx="53">
                  <c:v>0.074641341186</c:v>
                </c:pt>
                <c:pt idx="54">
                  <c:v>0.10729783101000001</c:v>
                </c:pt>
              </c:numCache>
            </c:numRef>
          </c:val>
        </c:ser>
        <c:gapWidth val="30"/>
        <c:axId val="65695801"/>
        <c:axId val="54391298"/>
      </c:barChart>
      <c:catAx>
        <c:axId val="65695801"/>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54391298"/>
        <c:crosses val="autoZero"/>
        <c:auto val="0"/>
        <c:lblOffset val="100"/>
        <c:noMultiLvlLbl val="0"/>
      </c:catAx>
      <c:valAx>
        <c:axId val="54391298"/>
        <c:scaling>
          <c:orientation val="minMax"/>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65695801"/>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0.8295</cdr:y>
    </cdr:from>
    <cdr:to>
      <cdr:x>1</cdr:x>
      <cdr:y>0.915</cdr:y>
    </cdr:to>
    <cdr:sp>
      <cdr:nvSpPr>
        <cdr:cNvPr id="1" name="TextBox 1"/>
        <cdr:cNvSpPr txBox="1">
          <a:spLocks noChangeArrowheads="1"/>
        </cdr:cNvSpPr>
      </cdr:nvSpPr>
      <cdr:spPr>
        <a:xfrm>
          <a:off x="847725" y="3781425"/>
          <a:ext cx="4848225"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t>
          </a:r>
          <a:r>
            <a:rPr lang="en-US" cap="none" sz="700" b="0" i="0" u="none" baseline="0">
              <a:latin typeface="Arial"/>
              <a:ea typeface="Arial"/>
              <a:cs typeface="Arial"/>
            </a:rPr>
            <a:t> indicates area's prevalence rate was statistically different from Manitoba average (administrative data)
</a:t>
          </a:r>
          <a:r>
            <a:rPr lang="en-US" cap="none" sz="700" b="0" i="0" u="none" baseline="0">
              <a:latin typeface="Arial"/>
              <a:ea typeface="Arial"/>
              <a:cs typeface="Arial"/>
            </a:rPr>
            <a:t>† indicates area's (CCHS data) prevalence rate was statistically different from Manitoba average (administrative data)</a:t>
          </a:r>
          <a:r>
            <a:rPr lang="en-US" cap="none" sz="700" b="0" i="0" u="none" baseline="0">
              <a:latin typeface="Arial"/>
              <a:ea typeface="Arial"/>
              <a:cs typeface="Arial"/>
            </a:rPr>
            <a:t>
's' indicates data suppressed due to small numbers
</a:t>
          </a:r>
        </a:p>
      </cdr:txBody>
    </cdr:sp>
  </cdr:relSizeAnchor>
  <cdr:relSizeAnchor xmlns:cdr="http://schemas.openxmlformats.org/drawingml/2006/chartDrawing">
    <cdr:from>
      <cdr:x>0.00175</cdr:x>
      <cdr:y>0.91675</cdr:y>
    </cdr:from>
    <cdr:to>
      <cdr:x>0.918</cdr:x>
      <cdr:y>0.99775</cdr:y>
    </cdr:to>
    <cdr:sp>
      <cdr:nvSpPr>
        <cdr:cNvPr id="2" name="TextBox 2"/>
        <cdr:cNvSpPr txBox="1">
          <a:spLocks noChangeArrowheads="1"/>
        </cdr:cNvSpPr>
      </cdr:nvSpPr>
      <cdr:spPr>
        <a:xfrm>
          <a:off x="9525" y="4181475"/>
          <a:ext cx="5229225" cy="371475"/>
        </a:xfrm>
        <a:prstGeom prst="rect">
          <a:avLst/>
        </a:prstGeom>
        <a:noFill/>
        <a:ln w="9525" cmpd="sng">
          <a:noFill/>
        </a:ln>
      </cdr:spPr>
      <cdr:txBody>
        <a:bodyPr vertOverflow="clip" wrap="square"/>
        <a:p>
          <a:pPr algn="l">
            <a:defRPr/>
          </a:pPr>
          <a:r>
            <a:rPr lang="en-US" cap="none" sz="700" b="1" i="0" u="sng" baseline="0">
              <a:latin typeface="Arial"/>
              <a:ea typeface="Arial"/>
              <a:cs typeface="Arial"/>
            </a:rPr>
            <a:t>Note</a:t>
          </a:r>
          <a:r>
            <a:rPr lang="en-US" cap="none" sz="700" b="1" i="0" u="none" baseline="0">
              <a:latin typeface="Arial"/>
              <a:ea typeface="Arial"/>
              <a:cs typeface="Arial"/>
            </a:rPr>
            <a:t>:</a:t>
          </a:r>
          <a:r>
            <a:rPr lang="en-US" cap="none" sz="700" b="0" i="0" u="none" baseline="0">
              <a:latin typeface="Arial"/>
              <a:ea typeface="Arial"/>
              <a:cs typeface="Arial"/>
            </a:rPr>
            <a:t> The administrative data treatment prevalence for substance abuse is given for all RHAs.  However, for the CCHS Cycle 1.1 data,  Statistics Canada aggregated Burntwood and Churchill RHAs, so the CCHS prevalence of alcohol dependence shown here for Burntwood RHA is actually for the combination of Burntwood and Churchill RHAs.</a:t>
          </a:r>
        </a:p>
      </cdr:txBody>
    </cdr:sp>
  </cdr:relSizeAnchor>
  <cdr:relSizeAnchor xmlns:cdr="http://schemas.openxmlformats.org/drawingml/2006/chartDrawing">
    <cdr:from>
      <cdr:x>0.1535</cdr:x>
      <cdr:y>0.015</cdr:y>
    </cdr:from>
    <cdr:to>
      <cdr:x>1</cdr:x>
      <cdr:y>0.15775</cdr:y>
    </cdr:to>
    <cdr:sp>
      <cdr:nvSpPr>
        <cdr:cNvPr id="3" name="TextBox 3"/>
        <cdr:cNvSpPr txBox="1">
          <a:spLocks noChangeArrowheads="1"/>
        </cdr:cNvSpPr>
      </cdr:nvSpPr>
      <cdr:spPr>
        <a:xfrm>
          <a:off x="866775" y="66675"/>
          <a:ext cx="4829175" cy="6477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0.03625</cdr:y>
    </cdr:from>
    <cdr:to>
      <cdr:x>1</cdr:x>
      <cdr:y>0.1685</cdr:y>
    </cdr:to>
    <cdr:sp>
      <cdr:nvSpPr>
        <cdr:cNvPr id="4" name="TextBox 4"/>
        <cdr:cNvSpPr txBox="1">
          <a:spLocks noChangeArrowheads="1"/>
        </cdr:cNvSpPr>
      </cdr:nvSpPr>
      <cdr:spPr>
        <a:xfrm>
          <a:off x="0" y="161925"/>
          <a:ext cx="5705475" cy="60007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2.7.5: Treatment Prevalence of Substance Abuse Compared to Alcohol Dependence Derived from CCHS Cycle 1.1 Data, by RHA</a:t>
          </a:r>
          <a:r>
            <a:rPr lang="en-US" cap="none" sz="1000" b="1" i="0" u="none" baseline="0">
              <a:latin typeface="Arial"/>
              <a:ea typeface="Arial"/>
              <a:cs typeface="Arial"/>
            </a:rPr>
            <a:t>
</a:t>
          </a:r>
          <a:r>
            <a:rPr lang="en-US" cap="none" sz="800" b="0" i="0" u="none" baseline="0">
              <a:latin typeface="Arial"/>
              <a:ea typeface="Arial"/>
              <a:cs typeface="Arial"/>
            </a:rPr>
            <a:t>Age- and sex-adjusted percentage of residents (aged 10 years +) with disorder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0.1475</cdr:x>
      <cdr:y>0.933</cdr:y>
    </cdr:from>
    <cdr:to>
      <cdr:x>0.99725</cdr:x>
      <cdr:y>1</cdr:y>
    </cdr:to>
    <cdr:sp>
      <cdr:nvSpPr>
        <cdr:cNvPr id="1" name="TextBox 2"/>
        <cdr:cNvSpPr txBox="1">
          <a:spLocks noChangeArrowheads="1"/>
        </cdr:cNvSpPr>
      </cdr:nvSpPr>
      <cdr:spPr>
        <a:xfrm>
          <a:off x="838200" y="4248150"/>
          <a:ext cx="4848225" cy="3048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t>
          </a:r>
          <a:r>
            <a:rPr lang="en-US" cap="none" sz="700" b="0" i="0" u="none" baseline="0">
              <a:latin typeface="Arial"/>
              <a:ea typeface="Arial"/>
              <a:cs typeface="Arial"/>
            </a:rPr>
            <a:t> indicates area's prevalence rate was statistically different from Manitoba average
's' indicates data suppressed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0.14275</cdr:x>
      <cdr:y>0.89625</cdr:y>
    </cdr:from>
    <cdr:to>
      <cdr:x>0.994</cdr:x>
      <cdr:y>0.99975</cdr:y>
    </cdr:to>
    <cdr:sp>
      <cdr:nvSpPr>
        <cdr:cNvPr id="1" name="TextBox 1"/>
        <cdr:cNvSpPr txBox="1">
          <a:spLocks noChangeArrowheads="1"/>
        </cdr:cNvSpPr>
      </cdr:nvSpPr>
      <cdr:spPr>
        <a:xfrm>
          <a:off x="809625" y="4086225"/>
          <a:ext cx="485775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0.14275</cdr:x>
      <cdr:y>0.89625</cdr:y>
    </cdr:from>
    <cdr:to>
      <cdr:x>0.994</cdr:x>
      <cdr:y>0.99975</cdr:y>
    </cdr:to>
    <cdr:sp>
      <cdr:nvSpPr>
        <cdr:cNvPr id="1" name="TextBox 1"/>
        <cdr:cNvSpPr txBox="1">
          <a:spLocks noChangeArrowheads="1"/>
        </cdr:cNvSpPr>
      </cdr:nvSpPr>
      <cdr:spPr>
        <a:xfrm>
          <a:off x="809625" y="4086225"/>
          <a:ext cx="485775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4"/>
  <sheetViews>
    <sheetView workbookViewId="0" topLeftCell="A1">
      <pane xSplit="1" ySplit="3" topLeftCell="B58" activePane="bottomRight" state="frozen"/>
      <selection pane="topLeft" activeCell="B1" sqref="B1"/>
      <selection pane="topRight" activeCell="C1" sqref="C1"/>
      <selection pane="bottomLeft" activeCell="B3" sqref="B3"/>
      <selection pane="bottomRight" activeCell="A4" sqref="A4"/>
    </sheetView>
  </sheetViews>
  <sheetFormatPr defaultColWidth="9.140625" defaultRowHeight="12.75"/>
  <cols>
    <col min="1" max="1" width="22.28125" style="0" customWidth="1"/>
    <col min="2" max="2" width="9.140625" style="7" customWidth="1"/>
    <col min="3" max="5" width="9.140625" style="8" customWidth="1"/>
    <col min="6" max="6" width="9.57421875" style="5" customWidth="1"/>
    <col min="7" max="8" width="9.140625" style="3" customWidth="1"/>
    <col min="9" max="9" width="6.7109375" style="5" customWidth="1"/>
    <col min="10" max="11" width="9.140625" style="3" customWidth="1"/>
    <col min="12" max="12" width="9.140625" style="6" customWidth="1"/>
    <col min="13" max="13" width="9.140625" style="13" customWidth="1"/>
  </cols>
  <sheetData>
    <row r="1" spans="3:13" ht="12.75">
      <c r="C1" s="8" t="s">
        <v>138</v>
      </c>
      <c r="F1" s="4"/>
      <c r="G1" s="2"/>
      <c r="H1" s="2"/>
      <c r="I1" s="4"/>
      <c r="J1" s="2"/>
      <c r="K1" s="2"/>
      <c r="L1" s="10"/>
      <c r="M1" s="12"/>
    </row>
    <row r="2" spans="3:13" ht="12.75">
      <c r="C2" s="8" t="s">
        <v>136</v>
      </c>
      <c r="F2" s="4" t="str">
        <f>sub_rate!E3</f>
        <v>pop</v>
      </c>
      <c r="G2" s="2" t="str">
        <f>sub_rate!F3</f>
        <v>ld_indiv</v>
      </c>
      <c r="H2" s="2" t="str">
        <f>sub_rate!H3</f>
        <v>ud_indiv</v>
      </c>
      <c r="I2" s="4" t="str">
        <f>sub_rate!I3</f>
        <v>o_indiv</v>
      </c>
      <c r="J2" s="2" t="str">
        <f>sub_rate!J3</f>
        <v>c_indiv</v>
      </c>
      <c r="K2" s="2" t="str">
        <f>sub_rate!K3</f>
        <v>sig</v>
      </c>
      <c r="L2" s="11" t="str">
        <f>sub_rate!L3</f>
        <v>sig hi?</v>
      </c>
      <c r="M2" s="12" t="str">
        <f>sub_rate!M3</f>
        <v>sig lo?</v>
      </c>
    </row>
    <row r="3" spans="2:4" ht="12.75">
      <c r="B3" s="9" t="s">
        <v>135</v>
      </c>
      <c r="C3" s="8" t="s">
        <v>189</v>
      </c>
      <c r="D3" s="8" t="s">
        <v>188</v>
      </c>
    </row>
    <row r="4" spans="1:14" ht="12.75">
      <c r="A4" t="s">
        <v>190</v>
      </c>
      <c r="B4" s="7">
        <f aca="true" t="shared" si="0" ref="B4:B13">C$18</f>
        <v>0.057948972115000004</v>
      </c>
      <c r="C4" s="8">
        <f>sub_rate!G4/100</f>
        <v>0.045906878968</v>
      </c>
      <c r="D4" s="9">
        <v>0.009993610370214116</v>
      </c>
      <c r="E4" s="9">
        <f>D$18</f>
        <v>0.021542094563388486</v>
      </c>
      <c r="F4" s="5">
        <f>sub_rate!E4</f>
        <v>45830</v>
      </c>
      <c r="G4" s="3">
        <f>sub_rate!F4</f>
        <v>4.3444568151</v>
      </c>
      <c r="H4" s="3">
        <f>sub_rate!H4</f>
        <v>4.8508746347</v>
      </c>
      <c r="I4" s="5">
        <f>sub_rate!I4</f>
        <v>2112</v>
      </c>
      <c r="J4" s="3">
        <f>sub_rate!J4</f>
        <v>4.6083351516</v>
      </c>
      <c r="K4" s="3" t="str">
        <f>sub_rate!K4</f>
        <v>*</v>
      </c>
      <c r="L4" s="6">
        <f>sub_rate!L4</f>
      </c>
      <c r="M4" s="13">
        <f>sub_rate!M4</f>
        <v>0.9440225768000001</v>
      </c>
      <c r="N4">
        <f>+D4/100</f>
        <v>9.993610370214117E-05</v>
      </c>
    </row>
    <row r="5" spans="1:14" ht="12.75">
      <c r="A5" t="s">
        <v>139</v>
      </c>
      <c r="B5" s="7">
        <f t="shared" si="0"/>
        <v>0.057948972115000004</v>
      </c>
      <c r="C5" s="8">
        <f>sub_rate!G5/100</f>
        <v>0.061541499301</v>
      </c>
      <c r="D5" s="9">
        <v>0.02597561198655314</v>
      </c>
      <c r="E5" s="9">
        <f aca="true" t="shared" si="1" ref="E5:E18">D$18</f>
        <v>0.021542094563388486</v>
      </c>
      <c r="F5" s="5">
        <f>sub_rate!E5</f>
        <v>43289</v>
      </c>
      <c r="G5" s="3">
        <f>sub_rate!F5</f>
        <v>5.8641527534</v>
      </c>
      <c r="H5" s="3">
        <f>sub_rate!H5</f>
        <v>6.4584882002</v>
      </c>
      <c r="I5" s="5">
        <f>sub_rate!I5</f>
        <v>2686</v>
      </c>
      <c r="J5" s="3">
        <f>sub_rate!J5</f>
        <v>6.2048095359</v>
      </c>
      <c r="K5" s="3" t="str">
        <f>sub_rate!K5</f>
        <v>*</v>
      </c>
      <c r="L5" s="6">
        <f>sub_rate!L5</f>
        <v>0.0692555418999996</v>
      </c>
      <c r="M5" s="13">
        <f>sub_rate!M5</f>
      </c>
      <c r="N5">
        <f aca="true" t="shared" si="2" ref="N5:N18">+D5/100</f>
        <v>0.0002597561198655314</v>
      </c>
    </row>
    <row r="6" spans="1:14" ht="12.75">
      <c r="A6" t="s">
        <v>140</v>
      </c>
      <c r="B6" s="7">
        <f t="shared" si="0"/>
        <v>0.057948972115000004</v>
      </c>
      <c r="C6" s="8">
        <f>sub_rate!G6/100</f>
        <v>0.043134794764000006</v>
      </c>
      <c r="D6" s="9">
        <v>0.019149551412022143</v>
      </c>
      <c r="E6" s="9">
        <f t="shared" si="1"/>
        <v>0.021542094563388486</v>
      </c>
      <c r="F6" s="5">
        <f>sub_rate!E6</f>
        <v>83248</v>
      </c>
      <c r="G6" s="3">
        <f>sub_rate!F6</f>
        <v>4.1344897898</v>
      </c>
      <c r="H6" s="3">
        <f>sub_rate!H6</f>
        <v>4.5002179565</v>
      </c>
      <c r="I6" s="5">
        <f>sub_rate!I6</f>
        <v>3556</v>
      </c>
      <c r="J6" s="3">
        <f>sub_rate!J6</f>
        <v>4.2715740919</v>
      </c>
      <c r="K6" s="3" t="str">
        <f>sub_rate!K6</f>
        <v>*</v>
      </c>
      <c r="L6" s="6">
        <f>sub_rate!L6</f>
      </c>
      <c r="M6" s="13">
        <f>sub_rate!M6</f>
        <v>1.2946792550000001</v>
      </c>
      <c r="N6">
        <f t="shared" si="2"/>
        <v>0.00019149551412022143</v>
      </c>
    </row>
    <row r="7" spans="1:14" ht="12.75">
      <c r="A7" t="s">
        <v>141</v>
      </c>
      <c r="B7" s="7">
        <f t="shared" si="0"/>
        <v>0.057948972115000004</v>
      </c>
      <c r="C7" s="8">
        <f>sub_rate!G7/100</f>
        <v>0.048996783925</v>
      </c>
      <c r="D7" s="9">
        <v>0.019017501847451827</v>
      </c>
      <c r="E7" s="9">
        <f t="shared" si="1"/>
        <v>0.021542094563388486</v>
      </c>
      <c r="F7" s="5">
        <f>sub_rate!E7</f>
        <v>65457</v>
      </c>
      <c r="G7" s="3">
        <f>sub_rate!F7</f>
        <v>4.680153427</v>
      </c>
      <c r="H7" s="3">
        <f>sub_rate!H7</f>
        <v>5.1295002876</v>
      </c>
      <c r="I7" s="5">
        <f>sub_rate!I7</f>
        <v>3062</v>
      </c>
      <c r="J7" s="3">
        <f>sub_rate!J7</f>
        <v>4.6778801351</v>
      </c>
      <c r="K7" s="3" t="str">
        <f>sub_rate!K7</f>
        <v>*</v>
      </c>
      <c r="L7" s="6">
        <f>sub_rate!L7</f>
      </c>
      <c r="M7" s="13">
        <f>sub_rate!M7</f>
        <v>0.6653969239000004</v>
      </c>
      <c r="N7">
        <f t="shared" si="2"/>
        <v>0.00019017501847451828</v>
      </c>
    </row>
    <row r="8" spans="1:14" ht="12.75">
      <c r="A8" t="s">
        <v>142</v>
      </c>
      <c r="B8" s="7">
        <f t="shared" si="0"/>
        <v>0.057948972115000004</v>
      </c>
      <c r="C8" s="8">
        <f>sub_rate!G8/100</f>
        <v>0.050990402712</v>
      </c>
      <c r="D8" s="9">
        <v>0.036749874125988666</v>
      </c>
      <c r="E8" s="9">
        <f t="shared" si="1"/>
        <v>0.021542094563388486</v>
      </c>
      <c r="F8" s="5">
        <f>sub_rate!E8</f>
        <v>40144</v>
      </c>
      <c r="G8" s="3">
        <f>sub_rate!F8</f>
        <v>4.815550799</v>
      </c>
      <c r="H8" s="3">
        <f>sub_rate!H8</f>
        <v>5.3992186507</v>
      </c>
      <c r="I8" s="5">
        <f>sub_rate!I8</f>
        <v>1951</v>
      </c>
      <c r="J8" s="3">
        <f>sub_rate!J8</f>
        <v>4.8600039857</v>
      </c>
      <c r="K8" s="3" t="str">
        <f>sub_rate!K8</f>
        <v>*</v>
      </c>
      <c r="L8" s="6">
        <f>sub_rate!L8</f>
      </c>
      <c r="M8" s="13">
        <f>sub_rate!M8</f>
        <v>0.3956785608000004</v>
      </c>
      <c r="N8">
        <f t="shared" si="2"/>
        <v>0.00036749874125988665</v>
      </c>
    </row>
    <row r="9" spans="1:14" ht="12.75">
      <c r="A9" t="s">
        <v>143</v>
      </c>
      <c r="B9" s="7">
        <f t="shared" si="0"/>
        <v>0.057948972115000004</v>
      </c>
      <c r="C9" s="8">
        <f>sub_rate!G9/100</f>
        <v>0.052606764383</v>
      </c>
      <c r="D9" s="9">
        <v>0.03629530283094042</v>
      </c>
      <c r="E9" s="9">
        <f t="shared" si="1"/>
        <v>0.021542094563388486</v>
      </c>
      <c r="F9" s="5">
        <f>sub_rate!E9</f>
        <v>66288</v>
      </c>
      <c r="G9" s="3">
        <f>sub_rate!F9</f>
        <v>5.0420161462</v>
      </c>
      <c r="H9" s="3">
        <f>sub_rate!H9</f>
        <v>5.4888195091</v>
      </c>
      <c r="I9" s="5">
        <f>sub_rate!I9</f>
        <v>3484</v>
      </c>
      <c r="J9" s="3">
        <f>sub_rate!J9</f>
        <v>5.2558532464</v>
      </c>
      <c r="K9" s="3" t="str">
        <f>sub_rate!K9</f>
        <v>*</v>
      </c>
      <c r="L9" s="6">
        <f>sub_rate!L9</f>
      </c>
      <c r="M9" s="13">
        <f>sub_rate!M9</f>
        <v>0.30607770240000054</v>
      </c>
      <c r="N9">
        <f t="shared" si="2"/>
        <v>0.0003629530283094042</v>
      </c>
    </row>
    <row r="10" spans="1:14" ht="12.75">
      <c r="A10" t="s">
        <v>126</v>
      </c>
      <c r="B10" s="7">
        <f t="shared" si="0"/>
        <v>0.057948972115000004</v>
      </c>
      <c r="C10" s="8">
        <f>sub_rate!G10/100</f>
        <v>0.057005507028</v>
      </c>
      <c r="D10" s="9">
        <v>0.02397518144807069</v>
      </c>
      <c r="E10" s="9">
        <f t="shared" si="1"/>
        <v>0.021542094563388486</v>
      </c>
      <c r="F10" s="5">
        <f>sub_rate!E10</f>
        <v>33951</v>
      </c>
      <c r="G10" s="3">
        <f>sub_rate!F10</f>
        <v>5.3865530558</v>
      </c>
      <c r="H10" s="3">
        <f>sub_rate!H10</f>
        <v>6.0328521745</v>
      </c>
      <c r="I10" s="5">
        <f>sub_rate!I10</f>
        <v>1946</v>
      </c>
      <c r="J10" s="3">
        <f>sub_rate!J10</f>
        <v>5.7317899325</v>
      </c>
      <c r="K10" s="3" t="str">
        <f>sub_rate!K10</f>
        <v> </v>
      </c>
      <c r="L10" s="6">
        <f>sub_rate!L10</f>
      </c>
      <c r="M10" s="13">
        <f>sub_rate!M10</f>
      </c>
      <c r="N10">
        <f t="shared" si="2"/>
        <v>0.0002397518144807069</v>
      </c>
    </row>
    <row r="11" spans="1:14" ht="12.75">
      <c r="A11" t="s">
        <v>144</v>
      </c>
      <c r="B11" s="7">
        <f t="shared" si="0"/>
        <v>0.057948972115000004</v>
      </c>
      <c r="C11" s="8">
        <f>sub_rate!G11/100</f>
        <v>0.18879166578</v>
      </c>
      <c r="D11" s="9">
        <v>0.026119962329556247</v>
      </c>
      <c r="E11" s="9">
        <f t="shared" si="1"/>
        <v>0.021542094563388486</v>
      </c>
      <c r="F11" s="5">
        <f>sub_rate!E11</f>
        <v>34052</v>
      </c>
      <c r="G11" s="3">
        <f>sub_rate!F11</f>
        <v>18.284685872</v>
      </c>
      <c r="H11" s="3">
        <f>sub_rate!H11</f>
        <v>19.492975333</v>
      </c>
      <c r="I11" s="5">
        <f>sub_rate!I11</f>
        <v>6756</v>
      </c>
      <c r="J11" s="3">
        <f>sub_rate!J11</f>
        <v>19.840244332</v>
      </c>
      <c r="K11" s="3" t="str">
        <f>sub_rate!K11</f>
        <v>*</v>
      </c>
      <c r="L11" s="6">
        <f>sub_rate!L11</f>
        <v>12.4897886605</v>
      </c>
      <c r="M11" s="13">
        <f>sub_rate!M11</f>
      </c>
      <c r="N11">
        <f t="shared" si="2"/>
        <v>0.00026119962329556245</v>
      </c>
    </row>
    <row r="12" spans="1:14" ht="12.75">
      <c r="A12" t="s">
        <v>145</v>
      </c>
      <c r="B12" s="7">
        <f t="shared" si="0"/>
        <v>0.057948972115000004</v>
      </c>
      <c r="C12" s="8">
        <f>sub_rate!G12/100</f>
        <v>0.15395330201000001</v>
      </c>
      <c r="E12" s="9">
        <f t="shared" si="1"/>
        <v>0.021542094563388486</v>
      </c>
      <c r="F12" s="5">
        <f>sub_rate!E12</f>
        <v>908</v>
      </c>
      <c r="G12" s="3">
        <f>sub_rate!F12</f>
        <v>12.358968719</v>
      </c>
      <c r="H12" s="3">
        <f>sub_rate!H12</f>
        <v>19.177667441</v>
      </c>
      <c r="I12" s="5">
        <f>sub_rate!I12</f>
        <v>134</v>
      </c>
      <c r="J12" s="3">
        <f>sub_rate!J12</f>
        <v>14.757709251</v>
      </c>
      <c r="K12" s="3" t="str">
        <f>sub_rate!K12</f>
        <v>*</v>
      </c>
      <c r="L12" s="6">
        <f>sub_rate!L12</f>
        <v>6.5640715075</v>
      </c>
      <c r="M12" s="13">
        <f>sub_rate!M12</f>
      </c>
      <c r="N12">
        <f t="shared" si="2"/>
        <v>0</v>
      </c>
    </row>
    <row r="13" spans="1:14" ht="12.75">
      <c r="A13" t="s">
        <v>146</v>
      </c>
      <c r="B13" s="7">
        <f t="shared" si="0"/>
        <v>0.057948972115000004</v>
      </c>
      <c r="C13" s="8">
        <f>sub_rate!G13/100</f>
        <v>0.086194002342</v>
      </c>
      <c r="D13" s="9">
        <v>0.040784692531413966</v>
      </c>
      <c r="E13" s="9">
        <f t="shared" si="1"/>
        <v>0.021542094563388486</v>
      </c>
      <c r="F13" s="5">
        <f>sub_rate!E13</f>
        <v>21421</v>
      </c>
      <c r="G13" s="3">
        <f>sub_rate!F13</f>
        <v>8.1364718146</v>
      </c>
      <c r="H13" s="3">
        <f>sub_rate!H13</f>
        <v>9.130992166</v>
      </c>
      <c r="I13" s="5">
        <f>sub_rate!I13</f>
        <v>1901</v>
      </c>
      <c r="J13" s="3">
        <f>sub_rate!J13</f>
        <v>8.874468979</v>
      </c>
      <c r="K13" s="3" t="str">
        <f>sub_rate!K13</f>
        <v>*</v>
      </c>
      <c r="L13" s="6">
        <f>sub_rate!L13</f>
        <v>2.3415746030999998</v>
      </c>
      <c r="M13" s="13">
        <f>sub_rate!M13</f>
      </c>
      <c r="N13">
        <f t="shared" si="2"/>
        <v>0.00040784692531413967</v>
      </c>
    </row>
    <row r="14" spans="1:14" ht="12.75">
      <c r="E14" s="9"/>
      <c r="N14">
        <f t="shared" si="2"/>
        <v>0</v>
      </c>
    </row>
    <row r="15" spans="1:14" ht="12.75">
      <c r="A15" t="s">
        <v>147</v>
      </c>
      <c r="B15" s="7">
        <f>C$18</f>
        <v>0.057948972115000004</v>
      </c>
      <c r="C15" s="8">
        <f>sub_rate!G14/100</f>
        <v>0.048788837124000006</v>
      </c>
      <c r="D15" s="9">
        <v>0.023466013445819747</v>
      </c>
      <c r="E15" s="9">
        <f t="shared" si="1"/>
        <v>0.021542094563388486</v>
      </c>
      <c r="F15" s="5">
        <f>sub_rate!E14</f>
        <v>334918</v>
      </c>
      <c r="G15" s="3">
        <f>sub_rate!F14</f>
        <v>4.7832302276</v>
      </c>
      <c r="H15" s="3">
        <f>sub_rate!H14</f>
        <v>4.9764500446</v>
      </c>
      <c r="I15" s="5">
        <f>sub_rate!I14</f>
        <v>16111</v>
      </c>
      <c r="J15" s="3">
        <f>sub_rate!J14</f>
        <v>4.81043121</v>
      </c>
      <c r="K15" s="3" t="str">
        <f>sub_rate!K14</f>
        <v>*</v>
      </c>
      <c r="L15" s="6">
        <f>sub_rate!L14</f>
      </c>
      <c r="M15" s="13">
        <f>sub_rate!M14</f>
        <v>0.8184471669000004</v>
      </c>
      <c r="N15">
        <f t="shared" si="2"/>
        <v>0.00023466013445819746</v>
      </c>
    </row>
    <row r="16" spans="1:14" ht="12.75">
      <c r="A16" t="s">
        <v>148</v>
      </c>
      <c r="B16" s="7">
        <f>C$18</f>
        <v>0.057948972115000004</v>
      </c>
      <c r="C16" s="8">
        <f>sub_rate!G15/100</f>
        <v>0.14765644539</v>
      </c>
      <c r="D16" s="9">
        <v>0.03238723780650575</v>
      </c>
      <c r="E16" s="9">
        <f t="shared" si="1"/>
        <v>0.021542094563388486</v>
      </c>
      <c r="F16" s="5">
        <f>sub_rate!E15</f>
        <v>56381</v>
      </c>
      <c r="G16" s="3">
        <f>sub_rate!F15</f>
        <v>14.370882095</v>
      </c>
      <c r="H16" s="3">
        <f>sub_rate!H15</f>
        <v>15.171250952</v>
      </c>
      <c r="I16" s="5">
        <f>sub_rate!I15</f>
        <v>8791</v>
      </c>
      <c r="J16" s="3">
        <f>sub_rate!J15</f>
        <v>15.592132101</v>
      </c>
      <c r="K16" s="3" t="str">
        <f>sub_rate!K15</f>
        <v>*</v>
      </c>
      <c r="L16" s="6">
        <f>sub_rate!L15</f>
        <v>8.5759848835</v>
      </c>
      <c r="M16" s="13">
        <f>sub_rate!M15</f>
      </c>
      <c r="N16">
        <f t="shared" si="2"/>
        <v>0.0003238723780650575</v>
      </c>
    </row>
    <row r="17" spans="1:14" ht="12.75">
      <c r="A17" t="s">
        <v>149</v>
      </c>
      <c r="B17" s="7">
        <f>C$18</f>
        <v>0.057948972115000004</v>
      </c>
      <c r="C17" s="8">
        <f>sub_rate!G16/100</f>
        <v>0.053841360527999996</v>
      </c>
      <c r="D17" s="9">
        <v>0.01886055361551753</v>
      </c>
      <c r="E17" s="9">
        <f t="shared" si="1"/>
        <v>0.021542094563388486</v>
      </c>
      <c r="F17" s="5">
        <f>sub_rate!E16</f>
        <v>594644</v>
      </c>
      <c r="G17" s="3">
        <f>sub_rate!F16</f>
        <v>5.3096821739</v>
      </c>
      <c r="H17" s="3">
        <f>sub_rate!H16</f>
        <v>5.4596339454</v>
      </c>
      <c r="I17" s="5">
        <f>sub_rate!I16</f>
        <v>32520</v>
      </c>
      <c r="J17" s="3">
        <f>sub_rate!J16</f>
        <v>5.4688183182</v>
      </c>
      <c r="K17" s="3" t="str">
        <f>sub_rate!K16</f>
        <v>*</v>
      </c>
      <c r="L17" s="6">
        <f>sub_rate!L16</f>
      </c>
      <c r="M17" s="13">
        <f>sub_rate!M16</f>
        <v>0.3352632661000001</v>
      </c>
      <c r="N17">
        <f t="shared" si="2"/>
        <v>0.00018860553615517533</v>
      </c>
    </row>
    <row r="18" spans="1:14" ht="12.75">
      <c r="A18" t="s">
        <v>24</v>
      </c>
      <c r="B18" s="7">
        <f>C$18</f>
        <v>0.057948972115000004</v>
      </c>
      <c r="C18" s="8">
        <f>sub_rate!G17/100</f>
        <v>0.057948972115000004</v>
      </c>
      <c r="D18" s="9">
        <v>0.021542094563388486</v>
      </c>
      <c r="E18" s="9">
        <f t="shared" si="1"/>
        <v>0.021542094563388486</v>
      </c>
      <c r="F18" s="5">
        <f>sub_rate!E17</f>
        <v>1029232</v>
      </c>
      <c r="G18" s="3">
        <f>sub_rate!F17</f>
        <v>5.7360899806</v>
      </c>
      <c r="H18" s="3">
        <f>sub_rate!H17</f>
        <v>5.8543073428</v>
      </c>
      <c r="I18" s="5">
        <f>sub_rate!I17</f>
        <v>60108</v>
      </c>
      <c r="J18" s="3">
        <f>sub_rate!J17</f>
        <v>5.8400827024</v>
      </c>
      <c r="K18" s="3" t="str">
        <f>sub_rate!K17</f>
        <v> </v>
      </c>
      <c r="L18" s="6">
        <f>sub_rate!L17</f>
      </c>
      <c r="M18" s="13">
        <f>sub_rate!M17</f>
      </c>
      <c r="N18">
        <f t="shared" si="2"/>
        <v>0.00021542094563388486</v>
      </c>
    </row>
    <row r="19" spans="2:3" ht="12.75">
      <c r="B19" s="9" t="s">
        <v>135</v>
      </c>
      <c r="C19" s="8" t="s">
        <v>125</v>
      </c>
    </row>
    <row r="20" spans="1:13" ht="12.75">
      <c r="A20" t="s">
        <v>150</v>
      </c>
      <c r="B20" s="7">
        <f>C$18</f>
        <v>0.057948972115000004</v>
      </c>
      <c r="C20" s="8">
        <f>sub_rate!G18/100</f>
        <v>0.05187269643799999</v>
      </c>
      <c r="F20" s="5">
        <f>sub_rate!E18</f>
        <v>13251</v>
      </c>
      <c r="G20" s="3">
        <f>sub_rate!F18</f>
        <v>4.7136695361</v>
      </c>
      <c r="H20" s="3">
        <f>sub_rate!H18</f>
        <v>5.7084541358</v>
      </c>
      <c r="I20" s="5">
        <f>sub_rate!I18</f>
        <v>700</v>
      </c>
      <c r="J20" s="3">
        <f>sub_rate!J18</f>
        <v>5.2826201796</v>
      </c>
      <c r="K20" s="3" t="str">
        <f>sub_rate!K18</f>
        <v>*</v>
      </c>
      <c r="L20" s="6">
        <f>sub_rate!L18</f>
      </c>
      <c r="M20" s="13">
        <f>sub_rate!M18</f>
        <v>0.0864430757000001</v>
      </c>
    </row>
    <row r="21" spans="1:13" ht="12.75">
      <c r="A21" t="s">
        <v>151</v>
      </c>
      <c r="B21" s="7">
        <f>C$18</f>
        <v>0.057948972115000004</v>
      </c>
      <c r="C21" s="8">
        <f>sub_rate!G19/100</f>
        <v>0.041141564963999996</v>
      </c>
      <c r="F21" s="5">
        <f>sub_rate!E19</f>
        <v>18260</v>
      </c>
      <c r="G21" s="3">
        <f>sub_rate!F19</f>
        <v>3.747703074</v>
      </c>
      <c r="H21" s="3">
        <f>sub_rate!H19</f>
        <v>4.5164420293</v>
      </c>
      <c r="I21" s="5">
        <f>sub_rate!I19</f>
        <v>759</v>
      </c>
      <c r="J21" s="3">
        <f>sub_rate!J19</f>
        <v>4.156626506</v>
      </c>
      <c r="K21" s="3" t="str">
        <f>sub_rate!K19</f>
        <v>*</v>
      </c>
      <c r="L21" s="6">
        <f>sub_rate!L19</f>
      </c>
      <c r="M21" s="13">
        <f>sub_rate!M19</f>
        <v>1.2784551822</v>
      </c>
    </row>
    <row r="22" spans="1:13" ht="12.75">
      <c r="A22" t="s">
        <v>152</v>
      </c>
      <c r="B22" s="7">
        <f>C$18</f>
        <v>0.057948972115000004</v>
      </c>
      <c r="C22" s="8">
        <f>sub_rate!G20/100</f>
        <v>0.04590882266600001</v>
      </c>
      <c r="F22" s="5">
        <f>sub_rate!E20</f>
        <v>9125</v>
      </c>
      <c r="G22" s="3">
        <f>sub_rate!F20</f>
        <v>4.0543524908</v>
      </c>
      <c r="H22" s="3">
        <f>sub_rate!H20</f>
        <v>5.1984133186</v>
      </c>
      <c r="I22" s="5">
        <f>sub_rate!I20</f>
        <v>420</v>
      </c>
      <c r="J22" s="3">
        <f>sub_rate!J20</f>
        <v>4.602739726</v>
      </c>
      <c r="K22" s="3" t="str">
        <f>sub_rate!K20</f>
        <v>*</v>
      </c>
      <c r="L22" s="6">
        <f>sub_rate!L20</f>
      </c>
      <c r="M22" s="13">
        <f>sub_rate!M20</f>
        <v>0.5964838929000003</v>
      </c>
    </row>
    <row r="23" spans="1:13" ht="12.75">
      <c r="A23" t="s">
        <v>153</v>
      </c>
      <c r="B23" s="7">
        <f>C$18</f>
        <v>0.057948972115000004</v>
      </c>
      <c r="C23" s="8">
        <f>sub_rate!G21/100</f>
        <v>0.046492755886</v>
      </c>
      <c r="F23" s="5">
        <f>sub_rate!E21</f>
        <v>5194</v>
      </c>
      <c r="G23" s="3">
        <f>sub_rate!F21</f>
        <v>3.9294801961</v>
      </c>
      <c r="H23" s="3">
        <f>sub_rate!H21</f>
        <v>5.5009218574</v>
      </c>
      <c r="I23" s="5">
        <f>sub_rate!I21</f>
        <v>233</v>
      </c>
      <c r="J23" s="3">
        <f>sub_rate!J21</f>
        <v>4.4859453215</v>
      </c>
      <c r="K23" s="3" t="str">
        <f>sub_rate!K21</f>
        <v>*</v>
      </c>
      <c r="L23" s="6">
        <f>sub_rate!L21</f>
      </c>
      <c r="M23" s="13">
        <f>sub_rate!M21</f>
        <v>0.29397535410000053</v>
      </c>
    </row>
    <row r="24" ht="12.75"/>
    <row r="25" spans="1:13" ht="12.75">
      <c r="A25" t="s">
        <v>154</v>
      </c>
      <c r="B25" s="7">
        <f>C$18</f>
        <v>0.057948972115000004</v>
      </c>
      <c r="C25" s="8">
        <f>sub_rate!G22/100</f>
        <v>0.051012367795</v>
      </c>
      <c r="F25" s="5">
        <f>sub_rate!E22</f>
        <v>19395</v>
      </c>
      <c r="G25" s="3">
        <f>sub_rate!F22</f>
        <v>4.7111178196</v>
      </c>
      <c r="H25" s="3">
        <f>sub_rate!H22</f>
        <v>5.5236607693</v>
      </c>
      <c r="I25" s="5">
        <f>sub_rate!I22</f>
        <v>993</v>
      </c>
      <c r="J25" s="3">
        <f>sub_rate!J22</f>
        <v>5.1198762568</v>
      </c>
      <c r="K25" s="3" t="str">
        <f>sub_rate!K22</f>
        <v>*</v>
      </c>
      <c r="L25" s="6">
        <f>sub_rate!L22</f>
      </c>
      <c r="M25" s="13">
        <f>sub_rate!M22</f>
        <v>0.2712364422000002</v>
      </c>
    </row>
    <row r="26" spans="1:13" ht="12.75">
      <c r="A26" t="s">
        <v>155</v>
      </c>
      <c r="B26" s="7">
        <f>C$18</f>
        <v>0.057948972115000004</v>
      </c>
      <c r="C26" s="8">
        <f>sub_rate!G23/100</f>
        <v>0.042319000446999995</v>
      </c>
      <c r="F26" s="5">
        <f>sub_rate!E23</f>
        <v>4842</v>
      </c>
      <c r="G26" s="3">
        <f>sub_rate!F23</f>
        <v>3.5441050222</v>
      </c>
      <c r="H26" s="3">
        <f>sub_rate!H23</f>
        <v>5.0531736154</v>
      </c>
      <c r="I26" s="5">
        <f>sub_rate!I23</f>
        <v>210</v>
      </c>
      <c r="J26" s="3">
        <f>sub_rate!J23</f>
        <v>4.3370508055</v>
      </c>
      <c r="K26" s="3" t="str">
        <f>sub_rate!K23</f>
        <v>*</v>
      </c>
      <c r="L26" s="6">
        <f>sub_rate!L23</f>
      </c>
      <c r="M26" s="13">
        <f>sub_rate!M23</f>
        <v>0.7417235960999999</v>
      </c>
    </row>
    <row r="27" spans="1:13" ht="12.75">
      <c r="A27" t="s">
        <v>156</v>
      </c>
      <c r="B27" s="7">
        <f>C$18</f>
        <v>0.057948972115000004</v>
      </c>
      <c r="C27" s="8">
        <f>sub_rate!G24/100</f>
        <v>0.077585563725</v>
      </c>
      <c r="F27" s="5">
        <f>sub_rate!E24</f>
        <v>19052</v>
      </c>
      <c r="G27" s="3">
        <f>sub_rate!F24</f>
        <v>7.271368922</v>
      </c>
      <c r="H27" s="3">
        <f>sub_rate!H24</f>
        <v>8.2783857663</v>
      </c>
      <c r="I27" s="5">
        <f>sub_rate!I24</f>
        <v>1483</v>
      </c>
      <c r="J27" s="3">
        <f>sub_rate!J24</f>
        <v>7.7839596893</v>
      </c>
      <c r="K27" s="3" t="str">
        <f>sub_rate!K24</f>
        <v>*</v>
      </c>
      <c r="L27" s="6">
        <f>sub_rate!L24</f>
        <v>1.4764717104999994</v>
      </c>
      <c r="M27" s="13">
        <f>sub_rate!M24</f>
      </c>
    </row>
    <row r="28" ht="12.75"/>
    <row r="29" spans="1:13" ht="12.75">
      <c r="A29" t="s">
        <v>157</v>
      </c>
      <c r="B29" s="7">
        <f>C$18</f>
        <v>0.057948972115000004</v>
      </c>
      <c r="C29" s="8">
        <f>sub_rate!G25/100</f>
        <v>0.030561745834999998</v>
      </c>
      <c r="F29" s="5">
        <f>sub_rate!E25</f>
        <v>17700</v>
      </c>
      <c r="G29" s="3">
        <f>sub_rate!F25</f>
        <v>2.7383126825</v>
      </c>
      <c r="H29" s="3">
        <f>sub_rate!H25</f>
        <v>3.4109337274</v>
      </c>
      <c r="I29" s="5">
        <f>sub_rate!I25</f>
        <v>540</v>
      </c>
      <c r="J29" s="3">
        <f>sub_rate!J25</f>
        <v>3.0508474576</v>
      </c>
      <c r="K29" s="3" t="str">
        <f>sub_rate!K25</f>
        <v>*</v>
      </c>
      <c r="L29" s="6">
        <f>sub_rate!L25</f>
      </c>
      <c r="M29" s="13">
        <f>sub_rate!M25</f>
        <v>2.3839634841000006</v>
      </c>
    </row>
    <row r="30" spans="1:13" ht="12.75">
      <c r="A30" t="s">
        <v>158</v>
      </c>
      <c r="B30" s="7">
        <f>C$18</f>
        <v>0.057948972115000004</v>
      </c>
      <c r="C30" s="8">
        <f>sub_rate!G26/100</f>
        <v>0.028296495323</v>
      </c>
      <c r="F30" s="5">
        <f>sub_rate!E26</f>
        <v>21456</v>
      </c>
      <c r="G30" s="3">
        <f>sub_rate!F26</f>
        <v>2.5483771306</v>
      </c>
      <c r="H30" s="3">
        <f>sub_rate!H26</f>
        <v>3.1419668538</v>
      </c>
      <c r="I30" s="5">
        <f>sub_rate!I26</f>
        <v>598</v>
      </c>
      <c r="J30" s="3">
        <f>sub_rate!J26</f>
        <v>2.7870991797</v>
      </c>
      <c r="K30" s="3" t="str">
        <f>sub_rate!K26</f>
        <v>*</v>
      </c>
      <c r="L30" s="6">
        <f>sub_rate!L26</f>
      </c>
      <c r="M30" s="13">
        <f>sub_rate!M26</f>
        <v>2.6529303577000003</v>
      </c>
    </row>
    <row r="31" spans="1:13" ht="12.75">
      <c r="A31" t="s">
        <v>127</v>
      </c>
      <c r="B31" s="7">
        <f>C$18</f>
        <v>0.057948972115000004</v>
      </c>
      <c r="C31" s="8">
        <f>sub_rate!G27/100</f>
        <v>0.054845141595</v>
      </c>
      <c r="F31" s="5">
        <f>sub_rate!E27</f>
        <v>12303</v>
      </c>
      <c r="G31" s="3">
        <f>sub_rate!F27</f>
        <v>4.9679205119</v>
      </c>
      <c r="H31" s="3">
        <f>sub_rate!H27</f>
        <v>6.0548262586</v>
      </c>
      <c r="I31" s="5">
        <f>sub_rate!I27</f>
        <v>649</v>
      </c>
      <c r="J31" s="3">
        <f>sub_rate!J27</f>
        <v>5.2751361457</v>
      </c>
      <c r="K31" s="3" t="str">
        <f>sub_rate!K27</f>
        <v> </v>
      </c>
      <c r="L31" s="6">
        <f>sub_rate!L27</f>
      </c>
      <c r="M31" s="13">
        <f>sub_rate!M27</f>
      </c>
    </row>
    <row r="32" spans="1:13" ht="12.75">
      <c r="A32" t="s">
        <v>128</v>
      </c>
      <c r="B32" s="7">
        <f>C$18</f>
        <v>0.057948972115000004</v>
      </c>
      <c r="C32" s="8">
        <f>sub_rate!G28/100</f>
        <v>0.055667369207</v>
      </c>
      <c r="F32" s="5">
        <f>sub_rate!E28</f>
        <v>31789</v>
      </c>
      <c r="G32" s="3">
        <f>sub_rate!F28</f>
        <v>5.2448616352</v>
      </c>
      <c r="H32" s="3">
        <f>sub_rate!H28</f>
        <v>5.9083655775</v>
      </c>
      <c r="I32" s="5">
        <f>sub_rate!I28</f>
        <v>1769</v>
      </c>
      <c r="J32" s="3">
        <f>sub_rate!J28</f>
        <v>5.5648180188</v>
      </c>
      <c r="K32" s="3" t="str">
        <f>sub_rate!K28</f>
        <v> </v>
      </c>
      <c r="L32" s="6">
        <f>sub_rate!L28</f>
      </c>
      <c r="M32" s="13">
        <f>sub_rate!M28</f>
      </c>
    </row>
    <row r="33" ht="12.75"/>
    <row r="34" spans="1:13" ht="12.75">
      <c r="A34" t="s">
        <v>159</v>
      </c>
      <c r="B34" s="7">
        <f aca="true" t="shared" si="3" ref="B34:B39">C$18</f>
        <v>0.057948972115000004</v>
      </c>
      <c r="C34" s="8">
        <f>sub_rate!G29/100</f>
        <v>0.035193192917</v>
      </c>
      <c r="F34" s="5">
        <f>sub_rate!E29</f>
        <v>12117</v>
      </c>
      <c r="G34" s="3">
        <f>sub_rate!F29</f>
        <v>3.1002346602</v>
      </c>
      <c r="H34" s="3">
        <f>sub_rate!H29</f>
        <v>3.9950550956</v>
      </c>
      <c r="I34" s="5">
        <f>sub_rate!I29</f>
        <v>408</v>
      </c>
      <c r="J34" s="3">
        <f>sub_rate!J29</f>
        <v>3.3671700916</v>
      </c>
      <c r="K34" s="3" t="str">
        <f>sub_rate!K29</f>
        <v>*</v>
      </c>
      <c r="L34" s="6">
        <f>sub_rate!L29</f>
      </c>
      <c r="M34" s="13">
        <f>sub_rate!M29</f>
        <v>1.7998421159000002</v>
      </c>
    </row>
    <row r="35" spans="1:13" ht="12.75">
      <c r="A35" t="s">
        <v>160</v>
      </c>
      <c r="B35" s="7">
        <f t="shared" si="3"/>
        <v>0.057948972115000004</v>
      </c>
      <c r="C35" s="8">
        <f>sub_rate!G30/100</f>
        <v>0.042436403258</v>
      </c>
      <c r="F35" s="5">
        <f>sub_rate!E30</f>
        <v>13643</v>
      </c>
      <c r="G35" s="3">
        <f>sub_rate!F30</f>
        <v>3.8100164753</v>
      </c>
      <c r="H35" s="3">
        <f>sub_rate!H30</f>
        <v>4.7266155755</v>
      </c>
      <c r="I35" s="5">
        <f>sub_rate!I30</f>
        <v>552</v>
      </c>
      <c r="J35" s="3">
        <f>sub_rate!J30</f>
        <v>4.0460309316</v>
      </c>
      <c r="K35" s="3" t="str">
        <f>sub_rate!K30</f>
        <v>*</v>
      </c>
      <c r="L35" s="6">
        <f>sub_rate!L30</f>
      </c>
      <c r="M35" s="13">
        <f>sub_rate!M30</f>
        <v>1.068281636</v>
      </c>
    </row>
    <row r="36" spans="1:13" ht="12.75">
      <c r="A36" t="s">
        <v>161</v>
      </c>
      <c r="B36" s="7">
        <f t="shared" si="3"/>
        <v>0.057948972115000004</v>
      </c>
      <c r="C36" s="8">
        <f>sub_rate!G31/100</f>
        <v>0.051041552648000005</v>
      </c>
      <c r="F36" s="5">
        <f>sub_rate!E31</f>
        <v>8524</v>
      </c>
      <c r="G36" s="3">
        <f>sub_rate!F31</f>
        <v>4.5026147751</v>
      </c>
      <c r="H36" s="3">
        <f>sub_rate!H31</f>
        <v>5.7860603824</v>
      </c>
      <c r="I36" s="5">
        <f>sub_rate!I31</f>
        <v>409</v>
      </c>
      <c r="J36" s="3">
        <f>sub_rate!J31</f>
        <v>4.7982167996</v>
      </c>
      <c r="K36" s="3" t="str">
        <f>sub_rate!K31</f>
        <v>*</v>
      </c>
      <c r="L36" s="6">
        <f>sub_rate!L31</f>
      </c>
      <c r="M36" s="13">
        <f>sub_rate!M31</f>
        <v>0.00883682910000072</v>
      </c>
    </row>
    <row r="37" spans="1:13" ht="12.75">
      <c r="A37" t="s">
        <v>162</v>
      </c>
      <c r="B37" s="7">
        <f t="shared" si="3"/>
        <v>0.057948972115000004</v>
      </c>
      <c r="C37" s="8">
        <f>sub_rate!G32/100</f>
        <v>0.039035555535</v>
      </c>
      <c r="F37" s="5">
        <f>sub_rate!E32</f>
        <v>9686</v>
      </c>
      <c r="G37" s="3">
        <f>sub_rate!F32</f>
        <v>3.4137537734</v>
      </c>
      <c r="H37" s="3">
        <f>sub_rate!H32</f>
        <v>4.4636335749</v>
      </c>
      <c r="I37" s="5">
        <f>sub_rate!I32</f>
        <v>360</v>
      </c>
      <c r="J37" s="3">
        <f>sub_rate!J32</f>
        <v>3.716704522</v>
      </c>
      <c r="K37" s="3" t="str">
        <f>sub_rate!K32</f>
        <v>*</v>
      </c>
      <c r="L37" s="6">
        <f>sub_rate!L32</f>
      </c>
      <c r="M37" s="13">
        <f>sub_rate!M32</f>
        <v>1.3312636366000001</v>
      </c>
    </row>
    <row r="38" spans="1:13" ht="12.75">
      <c r="A38" t="s">
        <v>187</v>
      </c>
      <c r="B38" s="7">
        <f t="shared" si="3"/>
        <v>0.057948972115000004</v>
      </c>
      <c r="C38" s="8">
        <f>sub_rate!G33/100</f>
        <v>0.058618403477</v>
      </c>
      <c r="F38" s="5">
        <f>sub_rate!E33</f>
        <v>9299</v>
      </c>
      <c r="G38" s="3">
        <f>sub_rate!F33</f>
        <v>5.250128006</v>
      </c>
      <c r="H38" s="3">
        <f>sub_rate!H33</f>
        <v>6.5448256162</v>
      </c>
      <c r="I38" s="5">
        <f>sub_rate!I33</f>
        <v>529</v>
      </c>
      <c r="J38" s="3">
        <f>sub_rate!J33</f>
        <v>5.6887837402</v>
      </c>
      <c r="K38" s="3" t="str">
        <f>sub_rate!K33</f>
        <v> </v>
      </c>
      <c r="L38" s="6">
        <f>sub_rate!L33</f>
      </c>
      <c r="M38" s="14">
        <f>sub_rate!M33</f>
      </c>
    </row>
    <row r="39" spans="1:13" ht="12.75">
      <c r="A39" t="s">
        <v>163</v>
      </c>
      <c r="B39" s="7">
        <f t="shared" si="3"/>
        <v>0.057948972115000004</v>
      </c>
      <c r="C39" s="8">
        <f>sub_rate!G34/100</f>
        <v>0.06928808134</v>
      </c>
      <c r="F39" s="5">
        <f>sub_rate!E34</f>
        <v>12188</v>
      </c>
      <c r="G39" s="3">
        <f>sub_rate!F34</f>
        <v>6.3404751334</v>
      </c>
      <c r="H39" s="3">
        <f>sub_rate!H34</f>
        <v>7.5717325828</v>
      </c>
      <c r="I39" s="5">
        <f>sub_rate!I34</f>
        <v>804</v>
      </c>
      <c r="J39" s="3">
        <f>sub_rate!J34</f>
        <v>6.596652445</v>
      </c>
      <c r="K39" s="3" t="str">
        <f>sub_rate!K34</f>
        <v>*</v>
      </c>
      <c r="L39" s="6">
        <f>sub_rate!L34</f>
        <v>0.5455779218999997</v>
      </c>
      <c r="M39" s="14">
        <f>sub_rate!M34</f>
      </c>
    </row>
    <row r="40" ht="12.75"/>
    <row r="41" spans="1:13" ht="12.75">
      <c r="A41" t="s">
        <v>164</v>
      </c>
      <c r="B41" s="7">
        <f>C$18</f>
        <v>0.057948972115000004</v>
      </c>
      <c r="C41" s="8">
        <f>sub_rate!G35/100</f>
        <v>0.04336386036999999</v>
      </c>
      <c r="F41" s="5">
        <f>sub_rate!E35</f>
        <v>5619</v>
      </c>
      <c r="G41" s="3">
        <f>sub_rate!F35</f>
        <v>3.6616223513</v>
      </c>
      <c r="H41" s="3">
        <f>sub_rate!H35</f>
        <v>5.1354951596</v>
      </c>
      <c r="I41" s="5">
        <f>sub_rate!I35</f>
        <v>230</v>
      </c>
      <c r="J41" s="3">
        <f>sub_rate!J35</f>
        <v>4.0932550276</v>
      </c>
      <c r="K41" s="3" t="str">
        <f>sub_rate!K35</f>
        <v>*</v>
      </c>
      <c r="L41" s="6">
        <f>sub_rate!L35</f>
      </c>
      <c r="M41" s="13">
        <f>sub_rate!M35</f>
        <v>0.6594020519000008</v>
      </c>
    </row>
    <row r="42" spans="1:13" ht="12.75">
      <c r="A42" t="s">
        <v>165</v>
      </c>
      <c r="B42" s="7">
        <f>C$18</f>
        <v>0.057948972115000004</v>
      </c>
      <c r="C42" s="8">
        <f>sub_rate!G36/100</f>
        <v>0.049019471176</v>
      </c>
      <c r="F42" s="5">
        <f>sub_rate!E36</f>
        <v>13900</v>
      </c>
      <c r="G42" s="3">
        <f>sub_rate!F36</f>
        <v>4.4256206827</v>
      </c>
      <c r="H42" s="3">
        <f>sub_rate!H36</f>
        <v>5.429540231</v>
      </c>
      <c r="I42" s="5">
        <f>sub_rate!I36</f>
        <v>620</v>
      </c>
      <c r="J42" s="3">
        <f>sub_rate!J36</f>
        <v>4.4604316547</v>
      </c>
      <c r="K42" s="3" t="str">
        <f>sub_rate!K36</f>
        <v>*</v>
      </c>
      <c r="L42" s="6">
        <f>sub_rate!L36</f>
      </c>
      <c r="M42" s="13">
        <f>sub_rate!M36</f>
        <v>0.36535698050000054</v>
      </c>
    </row>
    <row r="43" spans="1:13" ht="12.75">
      <c r="A43" t="s">
        <v>41</v>
      </c>
      <c r="B43" s="7">
        <f>C$18</f>
        <v>0.057948972115000004</v>
      </c>
      <c r="C43" s="8">
        <f>sub_rate!G37/100</f>
        <v>0.053774813860000006</v>
      </c>
      <c r="F43" s="5">
        <f>sub_rate!E37</f>
        <v>6948</v>
      </c>
      <c r="G43" s="3">
        <f>sub_rate!F37</f>
        <v>4.7170923382</v>
      </c>
      <c r="H43" s="3">
        <f>sub_rate!H37</f>
        <v>6.1303243575</v>
      </c>
      <c r="I43" s="5">
        <f>sub_rate!I37</f>
        <v>368</v>
      </c>
      <c r="J43" s="3">
        <f>sub_rate!J37</f>
        <v>5.296488198</v>
      </c>
      <c r="K43" s="3" t="str">
        <f>sub_rate!K37</f>
        <v> </v>
      </c>
      <c r="L43" s="6">
        <f>sub_rate!L37</f>
      </c>
      <c r="M43" s="13">
        <f>sub_rate!M37</f>
      </c>
    </row>
    <row r="44" spans="1:13" ht="12.75">
      <c r="A44" t="s">
        <v>42</v>
      </c>
      <c r="B44" s="7">
        <f>C$18</f>
        <v>0.057948972115000004</v>
      </c>
      <c r="C44" s="8">
        <f>sub_rate!G38/100</f>
        <v>0.054592406026000004</v>
      </c>
      <c r="F44" s="5">
        <f>sub_rate!E38</f>
        <v>13677</v>
      </c>
      <c r="G44" s="3">
        <f>sub_rate!F38</f>
        <v>4.9750501605</v>
      </c>
      <c r="H44" s="3">
        <f>sub_rate!H38</f>
        <v>5.9905542648</v>
      </c>
      <c r="I44" s="5">
        <f>sub_rate!I38</f>
        <v>733</v>
      </c>
      <c r="J44" s="3">
        <f>sub_rate!J38</f>
        <v>5.3593624333</v>
      </c>
      <c r="K44" s="3" t="str">
        <f>sub_rate!K38</f>
        <v> </v>
      </c>
      <c r="L44" s="6">
        <f>sub_rate!L38</f>
      </c>
      <c r="M44" s="13">
        <f>sub_rate!M38</f>
      </c>
    </row>
    <row r="45" ht="12.75"/>
    <row r="46" spans="1:13" ht="12.75">
      <c r="A46" t="s">
        <v>166</v>
      </c>
      <c r="B46" s="7">
        <f>C$18</f>
        <v>0.057948972115000004</v>
      </c>
      <c r="C46" s="8">
        <f>sub_rate!G39/100</f>
        <v>0.052386192325999996</v>
      </c>
      <c r="F46" s="5">
        <f>sub_rate!E39</f>
        <v>16645</v>
      </c>
      <c r="G46" s="3">
        <f>sub_rate!F39</f>
        <v>4.8129136646</v>
      </c>
      <c r="H46" s="3">
        <f>sub_rate!H39</f>
        <v>5.7019787548</v>
      </c>
      <c r="I46" s="5">
        <f>sub_rate!I39</f>
        <v>875</v>
      </c>
      <c r="J46" s="3">
        <f>sub_rate!J39</f>
        <v>5.256833884</v>
      </c>
      <c r="K46" s="3" t="str">
        <f>sub_rate!K39</f>
        <v>*</v>
      </c>
      <c r="L46" s="6">
        <f>sub_rate!L39</f>
      </c>
      <c r="M46" s="13">
        <f>sub_rate!M39</f>
        <v>0.09291845670000054</v>
      </c>
    </row>
    <row r="47" spans="1:13" ht="12.75">
      <c r="A47" t="s">
        <v>167</v>
      </c>
      <c r="B47" s="7">
        <f>C$18</f>
        <v>0.057948972115000004</v>
      </c>
      <c r="C47" s="8">
        <f>sub_rate!G40/100</f>
        <v>0.048174545756000005</v>
      </c>
      <c r="F47" s="5">
        <f>sub_rate!E40</f>
        <v>26070</v>
      </c>
      <c r="G47" s="3">
        <f>sub_rate!F40</f>
        <v>4.4900163209</v>
      </c>
      <c r="H47" s="3">
        <f>sub_rate!H40</f>
        <v>5.1687715431</v>
      </c>
      <c r="I47" s="5">
        <f>sub_rate!I40</f>
        <v>1273</v>
      </c>
      <c r="J47" s="3">
        <f>sub_rate!J40</f>
        <v>4.8830072881</v>
      </c>
      <c r="K47" s="3" t="str">
        <f>sub_rate!K40</f>
        <v>*</v>
      </c>
      <c r="L47" s="6">
        <f>sub_rate!L40</f>
      </c>
      <c r="M47" s="13">
        <f>sub_rate!M40</f>
        <v>0.6261256684000003</v>
      </c>
    </row>
    <row r="48" spans="1:13" ht="12.75">
      <c r="A48" t="s">
        <v>48</v>
      </c>
      <c r="B48" s="7">
        <f>C$18</f>
        <v>0.057948972115000004</v>
      </c>
      <c r="C48" s="8">
        <f>sub_rate!G41/100</f>
        <v>0.056693820848999994</v>
      </c>
      <c r="F48" s="5">
        <f>sub_rate!E41</f>
        <v>15458</v>
      </c>
      <c r="G48" s="3">
        <f>sub_rate!F41</f>
        <v>5.2002093684</v>
      </c>
      <c r="H48" s="3">
        <f>sub_rate!H41</f>
        <v>6.1808844506</v>
      </c>
      <c r="I48" s="5">
        <f>sub_rate!I41</f>
        <v>856</v>
      </c>
      <c r="J48" s="3">
        <f>sub_rate!J41</f>
        <v>5.5375857161</v>
      </c>
      <c r="K48" s="3" t="str">
        <f>sub_rate!K41</f>
        <v> </v>
      </c>
      <c r="L48" s="6">
        <f>sub_rate!L41</f>
      </c>
      <c r="M48" s="13">
        <f>sub_rate!M41</f>
      </c>
    </row>
    <row r="49" spans="1:13" ht="12.75">
      <c r="A49" t="s">
        <v>50</v>
      </c>
      <c r="B49" s="7">
        <f>C$18</f>
        <v>0.057948972115000004</v>
      </c>
      <c r="C49" s="8">
        <f>sub_rate!G42/100</f>
        <v>0.060169556156</v>
      </c>
      <c r="F49" s="5">
        <f>sub_rate!E42</f>
        <v>8115</v>
      </c>
      <c r="G49" s="3">
        <f>sub_rate!F42</f>
        <v>5.3661312102</v>
      </c>
      <c r="H49" s="3">
        <f>sub_rate!H42</f>
        <v>6.7467144322</v>
      </c>
      <c r="I49" s="5">
        <f>sub_rate!I42</f>
        <v>480</v>
      </c>
      <c r="J49" s="3">
        <f>sub_rate!J42</f>
        <v>5.9149722736</v>
      </c>
      <c r="K49" s="3" t="str">
        <f>sub_rate!K42</f>
        <v> </v>
      </c>
      <c r="L49" s="6">
        <f>sub_rate!L42</f>
      </c>
      <c r="M49" s="13">
        <f>sub_rate!M42</f>
      </c>
    </row>
    <row r="50" ht="12.75"/>
    <row r="51" spans="1:13" ht="12.75">
      <c r="A51" t="s">
        <v>168</v>
      </c>
      <c r="B51" s="7">
        <f aca="true" t="shared" si="4" ref="B51:B56">C$18</f>
        <v>0.057948972115000004</v>
      </c>
      <c r="C51" s="8">
        <f>sub_rate!G43/100</f>
        <v>0.042212502794000004</v>
      </c>
      <c r="F51" s="5">
        <f>sub_rate!E43</f>
        <v>10339</v>
      </c>
      <c r="G51" s="3">
        <f>sub_rate!F43</f>
        <v>3.7368390068</v>
      </c>
      <c r="H51" s="3">
        <f>sub_rate!H43</f>
        <v>4.7684564118</v>
      </c>
      <c r="I51" s="5">
        <f>sub_rate!I43</f>
        <v>443</v>
      </c>
      <c r="J51" s="3">
        <f>sub_rate!J43</f>
        <v>4.2847470742</v>
      </c>
      <c r="K51" s="3" t="str">
        <f>sub_rate!K43</f>
        <v>*</v>
      </c>
      <c r="L51" s="6">
        <f>sub_rate!L43</f>
      </c>
      <c r="M51" s="13">
        <f>sub_rate!M43</f>
        <v>1.0264407997000005</v>
      </c>
    </row>
    <row r="52" spans="1:13" ht="12.75">
      <c r="A52" t="s">
        <v>54</v>
      </c>
      <c r="B52" s="7">
        <f t="shared" si="4"/>
        <v>0.057948972115000004</v>
      </c>
      <c r="C52" s="8">
        <f>sub_rate!G44/100</f>
        <v>0.051553940748</v>
      </c>
      <c r="F52" s="5">
        <f>sub_rate!E44</f>
        <v>5295</v>
      </c>
      <c r="G52" s="3">
        <f>sub_rate!F44</f>
        <v>4.4076801128</v>
      </c>
      <c r="H52" s="3">
        <f>sub_rate!H44</f>
        <v>6.0299494033</v>
      </c>
      <c r="I52" s="5">
        <f>sub_rate!I44</f>
        <v>264</v>
      </c>
      <c r="J52" s="3">
        <f>sub_rate!J44</f>
        <v>4.9858356941</v>
      </c>
      <c r="K52" s="3" t="str">
        <f>sub_rate!K44</f>
        <v> </v>
      </c>
      <c r="L52" s="6">
        <f>sub_rate!L44</f>
      </c>
      <c r="M52" s="13">
        <f>sub_rate!M44</f>
      </c>
    </row>
    <row r="53" spans="1:13" ht="12.75">
      <c r="A53" t="s">
        <v>169</v>
      </c>
      <c r="B53" s="7">
        <f t="shared" si="4"/>
        <v>0.057948972115000004</v>
      </c>
      <c r="C53" s="8">
        <f>sub_rate!G45/100</f>
        <v>0.032163604888</v>
      </c>
      <c r="F53" s="5">
        <f>sub_rate!E45</f>
        <v>6335</v>
      </c>
      <c r="G53" s="3">
        <f>sub_rate!F45</f>
        <v>2.6893762065</v>
      </c>
      <c r="H53" s="3">
        <f>sub_rate!H45</f>
        <v>3.8466075399</v>
      </c>
      <c r="I53" s="5">
        <f>sub_rate!I45</f>
        <v>202</v>
      </c>
      <c r="J53" s="3">
        <f>sub_rate!J45</f>
        <v>3.1886345699</v>
      </c>
      <c r="K53" s="3" t="str">
        <f>sub_rate!K45</f>
        <v>*</v>
      </c>
      <c r="L53" s="6">
        <f>sub_rate!L45</f>
      </c>
      <c r="M53" s="13">
        <f>sub_rate!M45</f>
        <v>1.9482896716000004</v>
      </c>
    </row>
    <row r="54" spans="1:13" ht="12.75">
      <c r="A54" t="s">
        <v>170</v>
      </c>
      <c r="B54" s="7">
        <f t="shared" si="4"/>
        <v>0.057948972115000004</v>
      </c>
      <c r="C54" s="8">
        <f>sub_rate!G46/100</f>
        <v>0.039865477794</v>
      </c>
      <c r="F54" s="5">
        <f>sub_rate!E46</f>
        <v>2866</v>
      </c>
      <c r="G54" s="3">
        <f>sub_rate!F46</f>
        <v>3.1355992262</v>
      </c>
      <c r="H54" s="3">
        <f>sub_rate!H46</f>
        <v>5.0684293658</v>
      </c>
      <c r="I54" s="5">
        <f>sub_rate!I46</f>
        <v>115</v>
      </c>
      <c r="J54" s="3">
        <f>sub_rate!J46</f>
        <v>4.0125610607</v>
      </c>
      <c r="K54" s="3" t="str">
        <f>sub_rate!K46</f>
        <v>*</v>
      </c>
      <c r="L54" s="6">
        <f>sub_rate!L46</f>
      </c>
      <c r="M54" s="13">
        <f>sub_rate!M46</f>
        <v>0.7264678457000002</v>
      </c>
    </row>
    <row r="55" spans="1:13" ht="12.75">
      <c r="A55" t="s">
        <v>171</v>
      </c>
      <c r="B55" s="7">
        <f t="shared" si="4"/>
        <v>0.057948972115000004</v>
      </c>
      <c r="C55" s="8">
        <f>sub_rate!G47/100</f>
        <v>0.09273217453199999</v>
      </c>
      <c r="F55" s="5">
        <f>sub_rate!E47</f>
        <v>6711</v>
      </c>
      <c r="G55" s="3">
        <f>sub_rate!F47</f>
        <v>8.4051133528</v>
      </c>
      <c r="H55" s="3">
        <f>sub_rate!H47</f>
        <v>10.230981823</v>
      </c>
      <c r="I55" s="5">
        <f>sub_rate!I47</f>
        <v>622</v>
      </c>
      <c r="J55" s="3">
        <f>sub_rate!J47</f>
        <v>9.2683653703</v>
      </c>
      <c r="K55" s="3" t="str">
        <f>sub_rate!K47</f>
        <v>*</v>
      </c>
      <c r="L55" s="6">
        <f>sub_rate!L47</f>
        <v>2.6102161413000005</v>
      </c>
      <c r="M55" s="13">
        <f>sub_rate!M47</f>
      </c>
    </row>
    <row r="56" spans="1:13" ht="12.75">
      <c r="A56" t="s">
        <v>172</v>
      </c>
      <c r="B56" s="7">
        <f t="shared" si="4"/>
        <v>0.057948972115000004</v>
      </c>
      <c r="C56" s="8">
        <f>sub_rate!G48/100</f>
        <v>0.11494666176999999</v>
      </c>
      <c r="F56" s="5">
        <f>sub_rate!E48</f>
        <v>2405</v>
      </c>
      <c r="G56" s="3">
        <f>sub_rate!F48</f>
        <v>9.8087073599</v>
      </c>
      <c r="H56" s="3">
        <f>sub_rate!H48</f>
        <v>13.470414161</v>
      </c>
      <c r="I56" s="5">
        <f>sub_rate!I48</f>
        <v>300</v>
      </c>
      <c r="J56" s="3">
        <f>sub_rate!J48</f>
        <v>12.474012474</v>
      </c>
      <c r="K56" s="3" t="str">
        <f>sub_rate!K48</f>
        <v>*</v>
      </c>
      <c r="L56" s="6">
        <f>sub_rate!L48</f>
        <v>4.013810148399999</v>
      </c>
      <c r="M56" s="13">
        <f>sub_rate!M48</f>
      </c>
    </row>
    <row r="57" ht="12.75"/>
    <row r="58" spans="1:13" ht="12.75">
      <c r="A58" t="s">
        <v>173</v>
      </c>
      <c r="B58" s="7">
        <f aca="true" t="shared" si="5" ref="B58:B68">C$18</f>
        <v>0.057948972115000004</v>
      </c>
      <c r="C58" s="8">
        <f>sub_rate!G49/100</f>
        <v>0.17230552195</v>
      </c>
      <c r="F58" s="5">
        <f>sub_rate!E49</f>
        <v>12170</v>
      </c>
      <c r="G58" s="3">
        <f>sub_rate!F49</f>
        <v>16.245144238</v>
      </c>
      <c r="H58" s="3">
        <f>sub_rate!H49</f>
        <v>18.275733634</v>
      </c>
      <c r="I58" s="5">
        <f>sub_rate!I49</f>
        <v>2178</v>
      </c>
      <c r="J58" s="3">
        <f>sub_rate!J49</f>
        <v>17.896466721</v>
      </c>
      <c r="K58" s="3" t="str">
        <f>sub_rate!K49</f>
        <v>*</v>
      </c>
      <c r="L58" s="6">
        <f>sub_rate!L49</f>
        <v>10.450247026500001</v>
      </c>
      <c r="M58" s="13">
        <f>sub_rate!M49</f>
      </c>
    </row>
    <row r="59" spans="1:13" ht="12.75">
      <c r="A59" t="s">
        <v>174</v>
      </c>
      <c r="B59" s="7">
        <f t="shared" si="5"/>
        <v>0.057948972115000004</v>
      </c>
      <c r="C59" s="8">
        <f>sub_rate!G50/100</f>
        <v>0.20462958083</v>
      </c>
      <c r="F59" s="5">
        <f>sub_rate!E50</f>
        <v>2287</v>
      </c>
      <c r="G59" s="3">
        <f>sub_rate!F50</f>
        <v>18.343153134</v>
      </c>
      <c r="H59" s="3">
        <f>sub_rate!H50</f>
        <v>22.827735801</v>
      </c>
      <c r="I59" s="5">
        <f>sub_rate!I50</f>
        <v>554</v>
      </c>
      <c r="J59" s="3">
        <f>sub_rate!J50</f>
        <v>24.223874071</v>
      </c>
      <c r="K59" s="3" t="str">
        <f>sub_rate!K50</f>
        <v>*</v>
      </c>
      <c r="L59" s="6">
        <f>sub_rate!L50</f>
        <v>12.548255922500001</v>
      </c>
      <c r="M59" s="13">
        <f>sub_rate!M50</f>
      </c>
    </row>
    <row r="60" spans="1:13" ht="12.75">
      <c r="A60" t="s">
        <v>175</v>
      </c>
      <c r="B60" s="7">
        <f t="shared" si="5"/>
        <v>0.057948972115000004</v>
      </c>
      <c r="C60" s="8">
        <f>sub_rate!G51/100</f>
        <v>0.20691126919</v>
      </c>
      <c r="F60" s="5">
        <f>sub_rate!E51</f>
        <v>2673</v>
      </c>
      <c r="G60" s="3">
        <f>sub_rate!F51</f>
        <v>18.612984063</v>
      </c>
      <c r="H60" s="3">
        <f>sub_rate!H51</f>
        <v>23.001294779</v>
      </c>
      <c r="I60" s="5">
        <f>sub_rate!I51</f>
        <v>589</v>
      </c>
      <c r="J60" s="3">
        <f>sub_rate!J51</f>
        <v>22.03516648</v>
      </c>
      <c r="K60" s="3" t="str">
        <f>sub_rate!K51</f>
        <v>*</v>
      </c>
      <c r="L60" s="6">
        <f>sub_rate!L51</f>
        <v>12.818086851499999</v>
      </c>
      <c r="M60" s="13">
        <f>sub_rate!M51</f>
      </c>
    </row>
    <row r="61" spans="1:13" ht="12.75">
      <c r="A61" t="s">
        <v>176</v>
      </c>
      <c r="B61" s="7">
        <f t="shared" si="5"/>
        <v>0.057948972115000004</v>
      </c>
      <c r="C61" s="8">
        <f>sub_rate!G52/100</f>
        <v>0.22278638234999998</v>
      </c>
      <c r="F61" s="5">
        <f>sub_rate!E52</f>
        <v>2724</v>
      </c>
      <c r="G61" s="3">
        <f>sub_rate!F52</f>
        <v>20.162036776</v>
      </c>
      <c r="H61" s="3">
        <f>sub_rate!H52</f>
        <v>24.617439554</v>
      </c>
      <c r="I61" s="5">
        <f>sub_rate!I52</f>
        <v>632</v>
      </c>
      <c r="J61" s="3">
        <f>sub_rate!J52</f>
        <v>23.201174743</v>
      </c>
      <c r="K61" s="3" t="str">
        <f>sub_rate!K52</f>
        <v>*</v>
      </c>
      <c r="L61" s="6">
        <f>sub_rate!L52</f>
        <v>14.3671395645</v>
      </c>
      <c r="M61" s="13">
        <f>sub_rate!M52</f>
      </c>
    </row>
    <row r="62" spans="1:13" ht="12.75">
      <c r="A62" t="s">
        <v>177</v>
      </c>
      <c r="B62" s="7">
        <f t="shared" si="5"/>
        <v>0.057948972115000004</v>
      </c>
      <c r="C62" s="8">
        <f>sub_rate!G53/100</f>
        <v>0.076682218786</v>
      </c>
      <c r="F62" s="5">
        <f>sub_rate!E53</f>
        <v>4553</v>
      </c>
      <c r="G62" s="3">
        <f>sub_rate!F53</f>
        <v>6.6113011872</v>
      </c>
      <c r="H62" s="3">
        <f>sub_rate!H53</f>
        <v>8.8941080001</v>
      </c>
      <c r="I62" s="5">
        <f>sub_rate!I53</f>
        <v>406</v>
      </c>
      <c r="J62" s="3">
        <f>sub_rate!J53</f>
        <v>8.9171974522</v>
      </c>
      <c r="K62" s="3" t="str">
        <f>sub_rate!K53</f>
        <v>*</v>
      </c>
      <c r="L62" s="6">
        <f>sub_rate!L53</f>
        <v>0.8164039756999992</v>
      </c>
      <c r="M62" s="13">
        <f>sub_rate!M53</f>
      </c>
    </row>
    <row r="63" spans="1:13" ht="12.75">
      <c r="A63" t="s">
        <v>178</v>
      </c>
      <c r="B63" s="7">
        <f t="shared" si="5"/>
        <v>0.057948972115000004</v>
      </c>
      <c r="C63" s="8">
        <f>sub_rate!G54/100</f>
        <v>0.27608750934</v>
      </c>
      <c r="F63" s="5">
        <f>sub_rate!E54</f>
        <v>1149</v>
      </c>
      <c r="G63" s="3">
        <f>sub_rate!F54</f>
        <v>24.046191133</v>
      </c>
      <c r="H63" s="3">
        <f>sub_rate!H54</f>
        <v>31.699121242</v>
      </c>
      <c r="I63" s="5">
        <f>sub_rate!I54</f>
        <v>315</v>
      </c>
      <c r="J63" s="3">
        <f>sub_rate!J54</f>
        <v>27.415143603</v>
      </c>
      <c r="K63" s="3" t="str">
        <f>sub_rate!K54</f>
        <v>*</v>
      </c>
      <c r="L63" s="6">
        <f>sub_rate!L54</f>
        <v>18.2512939215</v>
      </c>
      <c r="M63" s="13">
        <f>sub_rate!M54</f>
      </c>
    </row>
    <row r="64" spans="1:13" ht="12.75">
      <c r="A64" t="s">
        <v>179</v>
      </c>
      <c r="B64" s="7">
        <f t="shared" si="5"/>
        <v>0.057948972115000004</v>
      </c>
      <c r="C64" s="8">
        <f>sub_rate!G55/100</f>
        <v>0.16287128985</v>
      </c>
      <c r="F64" s="5">
        <f>sub_rate!E55</f>
        <v>1189</v>
      </c>
      <c r="G64" s="3">
        <f>sub_rate!F55</f>
        <v>13.11430728</v>
      </c>
      <c r="H64" s="3">
        <f>sub_rate!H55</f>
        <v>20.227570157</v>
      </c>
      <c r="I64" s="5">
        <f>sub_rate!I55</f>
        <v>177</v>
      </c>
      <c r="J64" s="3">
        <f>sub_rate!J55</f>
        <v>14.886459209</v>
      </c>
      <c r="K64" s="3" t="str">
        <f>sub_rate!K55</f>
        <v>*</v>
      </c>
      <c r="L64" s="6">
        <f>sub_rate!L55</f>
        <v>7.3194100685</v>
      </c>
      <c r="M64" s="13">
        <f>sub_rate!M55</f>
      </c>
    </row>
    <row r="65" spans="1:13" ht="12.75">
      <c r="A65" t="s">
        <v>180</v>
      </c>
      <c r="B65" s="7">
        <f t="shared" si="5"/>
        <v>0.057948972115000004</v>
      </c>
      <c r="C65" s="8">
        <f>sub_rate!G56/100</f>
        <v>0.22259087813</v>
      </c>
      <c r="F65" s="5">
        <f>sub_rate!E56</f>
        <v>762</v>
      </c>
      <c r="G65" s="3">
        <f>sub_rate!F56</f>
        <v>18.531593837</v>
      </c>
      <c r="H65" s="3">
        <f>sub_rate!H56</f>
        <v>26.73633982</v>
      </c>
      <c r="I65" s="5">
        <f>sub_rate!I56</f>
        <v>175</v>
      </c>
      <c r="J65" s="3">
        <f>sub_rate!J56</f>
        <v>22.965879265</v>
      </c>
      <c r="K65" s="3" t="str">
        <f>sub_rate!K56</f>
        <v>*</v>
      </c>
      <c r="L65" s="6">
        <f>sub_rate!L56</f>
        <v>12.736696625499999</v>
      </c>
      <c r="M65" s="13">
        <f>sub_rate!M56</f>
      </c>
    </row>
    <row r="66" spans="1:13" ht="12.75">
      <c r="A66" t="s">
        <v>181</v>
      </c>
      <c r="B66" s="7">
        <f t="shared" si="5"/>
        <v>0.057948972115000004</v>
      </c>
      <c r="C66" s="8">
        <f>sub_rate!G57/100</f>
        <v>0.17053172503</v>
      </c>
      <c r="F66" s="5">
        <f>sub_rate!E57</f>
        <v>3196</v>
      </c>
      <c r="G66" s="3">
        <f>sub_rate!F57</f>
        <v>15.276310654</v>
      </c>
      <c r="H66" s="3">
        <f>sub_rate!H57</f>
        <v>19.036709779</v>
      </c>
      <c r="I66" s="5">
        <f>sub_rate!I57</f>
        <v>563</v>
      </c>
      <c r="J66" s="3">
        <f>sub_rate!J57</f>
        <v>17.615769712</v>
      </c>
      <c r="K66" s="3" t="str">
        <f>sub_rate!K57</f>
        <v>*</v>
      </c>
      <c r="L66" s="6">
        <f>sub_rate!L57</f>
        <v>9.4814134425</v>
      </c>
      <c r="M66" s="13">
        <f>sub_rate!M57</f>
      </c>
    </row>
    <row r="67" spans="1:13" ht="12.75">
      <c r="A67" t="s">
        <v>182</v>
      </c>
      <c r="B67" s="7">
        <f t="shared" si="5"/>
        <v>0.057948972115000004</v>
      </c>
      <c r="C67" s="8">
        <f>sub_rate!G58/100</f>
        <v>0.28544778584999997</v>
      </c>
      <c r="F67" s="5">
        <f>sub_rate!E58</f>
        <v>2023</v>
      </c>
      <c r="G67" s="3">
        <f>sub_rate!F58</f>
        <v>25.84041936</v>
      </c>
      <c r="H67" s="3">
        <f>sub_rate!H58</f>
        <v>31.532165677</v>
      </c>
      <c r="I67" s="5">
        <f>sub_rate!I58</f>
        <v>633</v>
      </c>
      <c r="J67" s="3">
        <f>sub_rate!J58</f>
        <v>31.290163124</v>
      </c>
      <c r="K67" s="3" t="str">
        <f>sub_rate!K58</f>
        <v>*</v>
      </c>
      <c r="L67" s="6">
        <f>sub_rate!L58</f>
        <v>20.045522148499998</v>
      </c>
      <c r="M67" s="13">
        <f>sub_rate!M58</f>
      </c>
    </row>
    <row r="68" spans="1:13" ht="12.75">
      <c r="A68" t="s">
        <v>183</v>
      </c>
      <c r="B68" s="7">
        <f t="shared" si="5"/>
        <v>0.057948972115000004</v>
      </c>
      <c r="C68" s="8">
        <f>sub_rate!G59/100</f>
        <v>0.3923081293</v>
      </c>
      <c r="F68" s="5">
        <f>sub_rate!E59</f>
        <v>1326</v>
      </c>
      <c r="G68" s="3">
        <f>sub_rate!F59</f>
        <v>35.554067993</v>
      </c>
      <c r="H68" s="3">
        <f>sub_rate!H59</f>
        <v>43.287780274</v>
      </c>
      <c r="I68" s="5">
        <f>sub_rate!I59</f>
        <v>534</v>
      </c>
      <c r="J68" s="3">
        <f>sub_rate!J59</f>
        <v>40.271493213</v>
      </c>
      <c r="K68" s="3" t="str">
        <f>sub_rate!K59</f>
        <v>*</v>
      </c>
      <c r="L68" s="6">
        <f>sub_rate!L59</f>
        <v>29.759170781499996</v>
      </c>
      <c r="M68" s="13">
        <f>sub_rate!M59</f>
      </c>
    </row>
    <row r="69" ht="12.75"/>
    <row r="70" spans="1:13" ht="12.75">
      <c r="A70" t="s">
        <v>145</v>
      </c>
      <c r="B70" s="7">
        <f>C$18</f>
        <v>0.057948972115000004</v>
      </c>
      <c r="C70" s="8">
        <f>sub_rate!G60/100</f>
        <v>0.15395330201000001</v>
      </c>
      <c r="F70" s="5">
        <f>sub_rate!E60</f>
        <v>908</v>
      </c>
      <c r="G70" s="3">
        <f>sub_rate!F60</f>
        <v>12.358968719</v>
      </c>
      <c r="H70" s="3">
        <f>sub_rate!H60</f>
        <v>19.177667441</v>
      </c>
      <c r="I70" s="5">
        <f>sub_rate!I60</f>
        <v>134</v>
      </c>
      <c r="J70" s="3">
        <f>sub_rate!J60</f>
        <v>14.757709251</v>
      </c>
      <c r="K70" s="3" t="str">
        <f>sub_rate!K60</f>
        <v>*</v>
      </c>
      <c r="L70" s="6">
        <f>sub_rate!L60</f>
        <v>6.5640715075</v>
      </c>
      <c r="M70" s="13">
        <f>sub_rate!M60</f>
      </c>
    </row>
    <row r="71" ht="12.75"/>
    <row r="72" spans="1:13" ht="12.75">
      <c r="A72" t="s">
        <v>184</v>
      </c>
      <c r="B72" s="7">
        <f>C$18</f>
        <v>0.057948972115000004</v>
      </c>
      <c r="C72" s="8">
        <f>sub_rate!G61/100</f>
        <v>0.089527042119</v>
      </c>
      <c r="F72" s="5">
        <f>sub_rate!E61</f>
        <v>8202</v>
      </c>
      <c r="G72" s="3">
        <f>sub_rate!F61</f>
        <v>8.1850384811</v>
      </c>
      <c r="H72" s="3">
        <f>sub_rate!H61</f>
        <v>9.7923684648</v>
      </c>
      <c r="I72" s="5">
        <f>sub_rate!I61</f>
        <v>752</v>
      </c>
      <c r="J72" s="3">
        <f>sub_rate!J61</f>
        <v>9.1684954889</v>
      </c>
      <c r="K72" s="3" t="str">
        <f>sub_rate!K61</f>
        <v>*</v>
      </c>
      <c r="L72" s="6">
        <f>sub_rate!L61</f>
        <v>2.390141269599999</v>
      </c>
      <c r="M72" s="13">
        <f>sub_rate!M61</f>
      </c>
    </row>
    <row r="73" spans="1:13" ht="12.75">
      <c r="A73" t="s">
        <v>185</v>
      </c>
      <c r="B73" s="7">
        <f>C$18</f>
        <v>0.057948972115000004</v>
      </c>
      <c r="C73" s="8">
        <f>sub_rate!G62/100</f>
        <v>0.074641341186</v>
      </c>
      <c r="F73" s="5">
        <f>sub_rate!E62</f>
        <v>9409</v>
      </c>
      <c r="G73" s="3">
        <f>sub_rate!F62</f>
        <v>6.7907377087</v>
      </c>
      <c r="H73" s="3">
        <f>sub_rate!H62</f>
        <v>8.2043071799</v>
      </c>
      <c r="I73" s="5">
        <f>sub_rate!I62</f>
        <v>727</v>
      </c>
      <c r="J73" s="3">
        <f>sub_rate!J62</f>
        <v>7.7266447019</v>
      </c>
      <c r="K73" s="3" t="str">
        <f>sub_rate!K62</f>
        <v>*</v>
      </c>
      <c r="L73" s="6">
        <f>sub_rate!L62</f>
        <v>0.9958404971999997</v>
      </c>
      <c r="M73" s="13">
        <f>sub_rate!M62</f>
      </c>
    </row>
    <row r="74" spans="1:13" ht="12.75">
      <c r="A74" t="s">
        <v>186</v>
      </c>
      <c r="B74" s="7">
        <f>C$18</f>
        <v>0.057948972115000004</v>
      </c>
      <c r="C74" s="8">
        <f>sub_rate!G63/100</f>
        <v>0.10729783101000001</v>
      </c>
      <c r="F74" s="5">
        <f>sub_rate!E63</f>
        <v>3810</v>
      </c>
      <c r="G74" s="3">
        <f>sub_rate!F63</f>
        <v>9.401191464</v>
      </c>
      <c r="H74" s="3">
        <f>sub_rate!H63</f>
        <v>12.246133463</v>
      </c>
      <c r="I74" s="5">
        <f>sub_rate!I63</f>
        <v>422</v>
      </c>
      <c r="J74" s="3">
        <f>sub_rate!J63</f>
        <v>11.076115486</v>
      </c>
      <c r="K74" s="3" t="str">
        <f>sub_rate!K63</f>
        <v>*</v>
      </c>
      <c r="L74" s="6">
        <f>sub_rate!L63</f>
        <v>3.6062942524999997</v>
      </c>
      <c r="M74" s="13">
        <f>sub_rate!M63</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98"/>
  <sheetViews>
    <sheetView tabSelected="1" workbookViewId="0" topLeftCell="A49">
      <selection activeCell="A2" sqref="A2:IV2"/>
    </sheetView>
  </sheetViews>
  <sheetFormatPr defaultColWidth="9.140625" defaultRowHeight="12.75"/>
  <cols>
    <col min="2" max="2" width="8.421875" style="0" customWidth="1"/>
    <col min="4" max="4" width="20.57421875" style="0" customWidth="1"/>
    <col min="12" max="13" width="9.140625" style="3" customWidth="1"/>
  </cols>
  <sheetData>
    <row r="1" ht="12.75">
      <c r="B1" t="s">
        <v>137</v>
      </c>
    </row>
    <row r="3" spans="1:13" ht="12.75">
      <c r="A3" t="s">
        <v>0</v>
      </c>
      <c r="B3" t="s">
        <v>1</v>
      </c>
      <c r="C3" t="s">
        <v>2</v>
      </c>
      <c r="D3" t="s">
        <v>3</v>
      </c>
      <c r="E3" t="s">
        <v>4</v>
      </c>
      <c r="F3" t="s">
        <v>129</v>
      </c>
      <c r="G3" t="s">
        <v>130</v>
      </c>
      <c r="H3" t="s">
        <v>131</v>
      </c>
      <c r="I3" t="s">
        <v>132</v>
      </c>
      <c r="J3" t="s">
        <v>133</v>
      </c>
      <c r="K3" t="s">
        <v>134</v>
      </c>
      <c r="L3" s="3" t="s">
        <v>92</v>
      </c>
      <c r="M3" s="3" t="s">
        <v>93</v>
      </c>
    </row>
    <row r="4" spans="1:13" ht="12.75">
      <c r="A4" t="s">
        <v>5</v>
      </c>
      <c r="B4" t="s">
        <v>6</v>
      </c>
      <c r="C4" t="s">
        <v>6</v>
      </c>
      <c r="D4" t="s">
        <v>115</v>
      </c>
      <c r="E4">
        <v>45830</v>
      </c>
      <c r="F4">
        <v>4.3444568151</v>
      </c>
      <c r="G4">
        <v>4.5906878968</v>
      </c>
      <c r="H4">
        <v>4.8508746347</v>
      </c>
      <c r="I4">
        <v>2112</v>
      </c>
      <c r="J4">
        <v>4.6083351516</v>
      </c>
      <c r="K4" t="s">
        <v>124</v>
      </c>
      <c r="L4" s="3">
        <f aca="true" t="shared" si="0" ref="L4:L32">IF(F4&gt;G$17,F4-G$17,"")</f>
      </c>
      <c r="M4" s="3">
        <f aca="true" t="shared" si="1" ref="M4:M32">IF(H4&lt;G$17,G$17-H4,"")</f>
        <v>0.9440225768000001</v>
      </c>
    </row>
    <row r="5" spans="1:13" ht="12.75">
      <c r="A5" t="s">
        <v>7</v>
      </c>
      <c r="B5" t="s">
        <v>6</v>
      </c>
      <c r="C5" t="s">
        <v>6</v>
      </c>
      <c r="D5" t="s">
        <v>116</v>
      </c>
      <c r="E5">
        <v>43289</v>
      </c>
      <c r="F5">
        <v>5.8641527534</v>
      </c>
      <c r="G5">
        <v>6.1541499301</v>
      </c>
      <c r="H5">
        <v>6.4584882002</v>
      </c>
      <c r="I5">
        <v>2686</v>
      </c>
      <c r="J5">
        <v>6.2048095359</v>
      </c>
      <c r="K5" t="s">
        <v>124</v>
      </c>
      <c r="L5" s="3">
        <f t="shared" si="0"/>
        <v>0.0692555418999996</v>
      </c>
      <c r="M5" s="3">
        <f t="shared" si="1"/>
      </c>
    </row>
    <row r="6" spans="1:13" ht="12.75">
      <c r="A6" t="s">
        <v>8</v>
      </c>
      <c r="B6" t="s">
        <v>6</v>
      </c>
      <c r="C6" t="s">
        <v>6</v>
      </c>
      <c r="D6" t="s">
        <v>117</v>
      </c>
      <c r="E6">
        <v>83248</v>
      </c>
      <c r="F6">
        <v>4.1344897898</v>
      </c>
      <c r="G6">
        <v>4.3134794764</v>
      </c>
      <c r="H6">
        <v>4.5002179565</v>
      </c>
      <c r="I6">
        <v>3556</v>
      </c>
      <c r="J6">
        <v>4.2715740919</v>
      </c>
      <c r="K6" t="s">
        <v>124</v>
      </c>
      <c r="L6" s="3">
        <f t="shared" si="0"/>
      </c>
      <c r="M6" s="3">
        <f t="shared" si="1"/>
        <v>1.2946792550000001</v>
      </c>
    </row>
    <row r="7" spans="1:13" ht="12.75">
      <c r="A7" t="s">
        <v>9</v>
      </c>
      <c r="B7" t="s">
        <v>6</v>
      </c>
      <c r="C7" t="s">
        <v>6</v>
      </c>
      <c r="D7" t="s">
        <v>94</v>
      </c>
      <c r="E7">
        <v>65457</v>
      </c>
      <c r="F7">
        <v>4.680153427</v>
      </c>
      <c r="G7">
        <v>4.8996783925</v>
      </c>
      <c r="H7">
        <v>5.1295002876</v>
      </c>
      <c r="I7">
        <v>3062</v>
      </c>
      <c r="J7">
        <v>4.6778801351</v>
      </c>
      <c r="K7" t="s">
        <v>124</v>
      </c>
      <c r="L7" s="3">
        <f t="shared" si="0"/>
      </c>
      <c r="M7" s="3">
        <f t="shared" si="1"/>
        <v>0.6653969239000004</v>
      </c>
    </row>
    <row r="8" spans="1:13" ht="12.75">
      <c r="A8" t="s">
        <v>10</v>
      </c>
      <c r="B8" t="s">
        <v>6</v>
      </c>
      <c r="C8" t="s">
        <v>6</v>
      </c>
      <c r="D8" t="s">
        <v>118</v>
      </c>
      <c r="E8">
        <v>40144</v>
      </c>
      <c r="F8">
        <v>4.815550799</v>
      </c>
      <c r="G8">
        <v>5.0990402712</v>
      </c>
      <c r="H8">
        <v>5.3992186507</v>
      </c>
      <c r="I8">
        <v>1951</v>
      </c>
      <c r="J8">
        <v>4.8600039857</v>
      </c>
      <c r="K8" t="s">
        <v>124</v>
      </c>
      <c r="L8" s="3">
        <f t="shared" si="0"/>
      </c>
      <c r="M8" s="3">
        <f t="shared" si="1"/>
        <v>0.3956785608000004</v>
      </c>
    </row>
    <row r="9" spans="1:13" ht="12.75">
      <c r="A9" t="s">
        <v>11</v>
      </c>
      <c r="B9" t="s">
        <v>6</v>
      </c>
      <c r="C9" t="s">
        <v>6</v>
      </c>
      <c r="D9" t="s">
        <v>119</v>
      </c>
      <c r="E9">
        <v>66288</v>
      </c>
      <c r="F9">
        <v>5.0420161462</v>
      </c>
      <c r="G9">
        <v>5.2606764383</v>
      </c>
      <c r="H9">
        <v>5.4888195091</v>
      </c>
      <c r="I9">
        <v>3484</v>
      </c>
      <c r="J9">
        <v>5.2558532464</v>
      </c>
      <c r="K9" t="s">
        <v>124</v>
      </c>
      <c r="L9" s="3">
        <f t="shared" si="0"/>
      </c>
      <c r="M9" s="3">
        <f t="shared" si="1"/>
        <v>0.30607770240000054</v>
      </c>
    </row>
    <row r="10" spans="1:13" ht="12.75">
      <c r="A10" t="s">
        <v>12</v>
      </c>
      <c r="B10" t="s">
        <v>6</v>
      </c>
      <c r="C10" t="s">
        <v>6</v>
      </c>
      <c r="D10" t="s">
        <v>120</v>
      </c>
      <c r="E10">
        <v>33951</v>
      </c>
      <c r="F10">
        <v>5.3865530558</v>
      </c>
      <c r="G10">
        <v>5.7005507028</v>
      </c>
      <c r="H10">
        <v>6.0328521745</v>
      </c>
      <c r="I10">
        <v>1946</v>
      </c>
      <c r="J10">
        <v>5.7317899325</v>
      </c>
      <c r="K10" t="s">
        <v>6</v>
      </c>
      <c r="L10" s="3">
        <f t="shared" si="0"/>
      </c>
      <c r="M10" s="3">
        <f t="shared" si="1"/>
      </c>
    </row>
    <row r="11" spans="1:13" ht="12.75">
      <c r="A11" t="s">
        <v>13</v>
      </c>
      <c r="B11" t="s">
        <v>6</v>
      </c>
      <c r="C11" t="s">
        <v>6</v>
      </c>
      <c r="D11" t="s">
        <v>121</v>
      </c>
      <c r="E11">
        <v>34052</v>
      </c>
      <c r="F11">
        <v>18.284685872</v>
      </c>
      <c r="G11">
        <v>18.879166578</v>
      </c>
      <c r="H11">
        <v>19.492975333</v>
      </c>
      <c r="I11">
        <v>6756</v>
      </c>
      <c r="J11">
        <v>19.840244332</v>
      </c>
      <c r="K11" t="s">
        <v>124</v>
      </c>
      <c r="L11" s="3">
        <f t="shared" si="0"/>
        <v>12.4897886605</v>
      </c>
      <c r="M11" s="3">
        <f t="shared" si="1"/>
      </c>
    </row>
    <row r="12" spans="1:13" ht="12.75">
      <c r="A12" t="s">
        <v>14</v>
      </c>
      <c r="B12" t="s">
        <v>6</v>
      </c>
      <c r="D12" t="s">
        <v>122</v>
      </c>
      <c r="E12">
        <v>908</v>
      </c>
      <c r="F12">
        <v>12.358968719</v>
      </c>
      <c r="G12">
        <v>15.395330201</v>
      </c>
      <c r="H12">
        <v>19.177667441</v>
      </c>
      <c r="I12">
        <v>134</v>
      </c>
      <c r="J12">
        <v>14.757709251</v>
      </c>
      <c r="K12" t="s">
        <v>124</v>
      </c>
      <c r="L12" s="3">
        <f t="shared" si="0"/>
        <v>6.5640715075</v>
      </c>
      <c r="M12" s="3">
        <f t="shared" si="1"/>
      </c>
    </row>
    <row r="13" spans="1:13" ht="12.75">
      <c r="A13" t="s">
        <v>16</v>
      </c>
      <c r="B13" t="s">
        <v>6</v>
      </c>
      <c r="C13" t="s">
        <v>6</v>
      </c>
      <c r="D13" t="s">
        <v>123</v>
      </c>
      <c r="E13">
        <v>21421</v>
      </c>
      <c r="F13">
        <v>8.1364718146</v>
      </c>
      <c r="G13">
        <v>8.6194002342</v>
      </c>
      <c r="H13">
        <v>9.130992166</v>
      </c>
      <c r="I13">
        <v>1901</v>
      </c>
      <c r="J13">
        <v>8.874468979</v>
      </c>
      <c r="K13" t="s">
        <v>124</v>
      </c>
      <c r="L13" s="3">
        <f t="shared" si="0"/>
        <v>2.3415746030999998</v>
      </c>
      <c r="M13" s="3">
        <f t="shared" si="1"/>
      </c>
    </row>
    <row r="14" spans="1:13" ht="12.75">
      <c r="A14" t="s">
        <v>6</v>
      </c>
      <c r="B14" t="s">
        <v>17</v>
      </c>
      <c r="C14" t="s">
        <v>6</v>
      </c>
      <c r="D14" t="s">
        <v>18</v>
      </c>
      <c r="E14">
        <v>334918</v>
      </c>
      <c r="F14">
        <v>4.7832302276</v>
      </c>
      <c r="G14">
        <v>4.8788837124</v>
      </c>
      <c r="H14">
        <v>4.9764500446</v>
      </c>
      <c r="I14">
        <v>16111</v>
      </c>
      <c r="J14">
        <v>4.81043121</v>
      </c>
      <c r="K14" t="s">
        <v>124</v>
      </c>
      <c r="L14" s="3">
        <f t="shared" si="0"/>
      </c>
      <c r="M14" s="3">
        <f t="shared" si="1"/>
        <v>0.8184471669000004</v>
      </c>
    </row>
    <row r="15" spans="1:13" ht="12.75">
      <c r="A15" t="s">
        <v>6</v>
      </c>
      <c r="B15" t="s">
        <v>19</v>
      </c>
      <c r="C15" t="s">
        <v>6</v>
      </c>
      <c r="D15" t="s">
        <v>20</v>
      </c>
      <c r="E15">
        <v>56381</v>
      </c>
      <c r="F15">
        <v>14.370882095</v>
      </c>
      <c r="G15">
        <v>14.765644539</v>
      </c>
      <c r="H15">
        <v>15.171250952</v>
      </c>
      <c r="I15">
        <v>8791</v>
      </c>
      <c r="J15">
        <v>15.592132101</v>
      </c>
      <c r="K15" t="s">
        <v>124</v>
      </c>
      <c r="L15" s="3">
        <f t="shared" si="0"/>
        <v>8.5759848835</v>
      </c>
      <c r="M15" s="3">
        <f t="shared" si="1"/>
      </c>
    </row>
    <row r="16" spans="1:13" ht="12.75">
      <c r="A16" t="s">
        <v>6</v>
      </c>
      <c r="B16" t="s">
        <v>21</v>
      </c>
      <c r="C16" t="s">
        <v>6</v>
      </c>
      <c r="D16" t="s">
        <v>22</v>
      </c>
      <c r="E16">
        <v>594644</v>
      </c>
      <c r="F16">
        <v>5.3096821739</v>
      </c>
      <c r="G16">
        <v>5.3841360528</v>
      </c>
      <c r="H16">
        <v>5.4596339454</v>
      </c>
      <c r="I16">
        <v>32520</v>
      </c>
      <c r="J16">
        <v>5.4688183182</v>
      </c>
      <c r="K16" t="s">
        <v>124</v>
      </c>
      <c r="L16" s="3">
        <f t="shared" si="0"/>
      </c>
      <c r="M16" s="3">
        <f t="shared" si="1"/>
        <v>0.3352632661000001</v>
      </c>
    </row>
    <row r="17" spans="1:13" ht="12.75">
      <c r="A17" t="s">
        <v>6</v>
      </c>
      <c r="B17" t="s">
        <v>23</v>
      </c>
      <c r="C17" t="s">
        <v>6</v>
      </c>
      <c r="D17" t="s">
        <v>24</v>
      </c>
      <c r="E17">
        <v>1029232</v>
      </c>
      <c r="F17">
        <v>5.7360899806</v>
      </c>
      <c r="G17">
        <v>5.7948972115</v>
      </c>
      <c r="H17">
        <v>5.8543073428</v>
      </c>
      <c r="I17">
        <v>60108</v>
      </c>
      <c r="J17">
        <v>5.8400827024</v>
      </c>
      <c r="K17" t="s">
        <v>6</v>
      </c>
      <c r="L17" s="3">
        <f t="shared" si="0"/>
      </c>
      <c r="M17" s="3">
        <f t="shared" si="1"/>
      </c>
    </row>
    <row r="18" spans="1:13" ht="12.75">
      <c r="A18" t="s">
        <v>6</v>
      </c>
      <c r="B18" t="s">
        <v>6</v>
      </c>
      <c r="C18" t="s">
        <v>25</v>
      </c>
      <c r="D18" t="s">
        <v>26</v>
      </c>
      <c r="E18">
        <v>13251</v>
      </c>
      <c r="F18">
        <v>4.7136695361</v>
      </c>
      <c r="G18">
        <v>5.1872696438</v>
      </c>
      <c r="H18">
        <v>5.7084541358</v>
      </c>
      <c r="I18">
        <v>700</v>
      </c>
      <c r="J18">
        <v>5.2826201796</v>
      </c>
      <c r="K18" t="s">
        <v>124</v>
      </c>
      <c r="L18" s="3">
        <f t="shared" si="0"/>
      </c>
      <c r="M18" s="3">
        <f t="shared" si="1"/>
        <v>0.0864430757000001</v>
      </c>
    </row>
    <row r="19" spans="1:13" ht="12.75">
      <c r="A19" t="s">
        <v>6</v>
      </c>
      <c r="B19" t="s">
        <v>6</v>
      </c>
      <c r="C19" t="s">
        <v>27</v>
      </c>
      <c r="D19" t="s">
        <v>28</v>
      </c>
      <c r="E19">
        <v>18260</v>
      </c>
      <c r="F19">
        <v>3.747703074</v>
      </c>
      <c r="G19">
        <v>4.1141564964</v>
      </c>
      <c r="H19">
        <v>4.5164420293</v>
      </c>
      <c r="I19">
        <v>759</v>
      </c>
      <c r="J19">
        <v>4.156626506</v>
      </c>
      <c r="K19" t="s">
        <v>124</v>
      </c>
      <c r="L19" s="3">
        <f t="shared" si="0"/>
      </c>
      <c r="M19" s="3">
        <f t="shared" si="1"/>
        <v>1.2784551822</v>
      </c>
    </row>
    <row r="20" spans="1:13" ht="12.75">
      <c r="A20" t="s">
        <v>6</v>
      </c>
      <c r="B20" t="s">
        <v>6</v>
      </c>
      <c r="C20" t="s">
        <v>29</v>
      </c>
      <c r="D20" t="s">
        <v>30</v>
      </c>
      <c r="E20">
        <v>9125</v>
      </c>
      <c r="F20">
        <v>4.0543524908</v>
      </c>
      <c r="G20">
        <v>4.5908822666</v>
      </c>
      <c r="H20">
        <v>5.1984133186</v>
      </c>
      <c r="I20">
        <v>420</v>
      </c>
      <c r="J20">
        <v>4.602739726</v>
      </c>
      <c r="K20" t="s">
        <v>124</v>
      </c>
      <c r="L20" s="3">
        <f t="shared" si="0"/>
      </c>
      <c r="M20" s="3">
        <f t="shared" si="1"/>
        <v>0.5964838929000003</v>
      </c>
    </row>
    <row r="21" spans="1:13" ht="12.75">
      <c r="A21" t="s">
        <v>6</v>
      </c>
      <c r="B21" t="s">
        <v>6</v>
      </c>
      <c r="C21" t="s">
        <v>31</v>
      </c>
      <c r="D21" t="s">
        <v>32</v>
      </c>
      <c r="E21">
        <v>5194</v>
      </c>
      <c r="F21">
        <v>3.9294801961</v>
      </c>
      <c r="G21">
        <v>4.6492755886</v>
      </c>
      <c r="H21">
        <v>5.5009218574</v>
      </c>
      <c r="I21">
        <v>233</v>
      </c>
      <c r="J21">
        <v>4.4859453215</v>
      </c>
      <c r="K21" t="s">
        <v>124</v>
      </c>
      <c r="L21" s="3">
        <f t="shared" si="0"/>
      </c>
      <c r="M21" s="3">
        <f t="shared" si="1"/>
        <v>0.29397535410000053</v>
      </c>
    </row>
    <row r="22" spans="1:13" ht="12.75">
      <c r="A22" t="s">
        <v>6</v>
      </c>
      <c r="B22" t="s">
        <v>6</v>
      </c>
      <c r="C22" t="s">
        <v>33</v>
      </c>
      <c r="D22" t="s">
        <v>34</v>
      </c>
      <c r="E22">
        <v>19395</v>
      </c>
      <c r="F22">
        <v>4.7111178196</v>
      </c>
      <c r="G22">
        <v>5.1012367795</v>
      </c>
      <c r="H22">
        <v>5.5236607693</v>
      </c>
      <c r="I22">
        <v>993</v>
      </c>
      <c r="J22">
        <v>5.1198762568</v>
      </c>
      <c r="K22" t="s">
        <v>124</v>
      </c>
      <c r="L22" s="3">
        <f t="shared" si="0"/>
      </c>
      <c r="M22" s="3">
        <f t="shared" si="1"/>
        <v>0.2712364422000002</v>
      </c>
    </row>
    <row r="23" spans="1:13" ht="12.75">
      <c r="A23" t="s">
        <v>6</v>
      </c>
      <c r="B23" t="s">
        <v>6</v>
      </c>
      <c r="C23" t="s">
        <v>35</v>
      </c>
      <c r="D23" t="s">
        <v>36</v>
      </c>
      <c r="E23">
        <v>4842</v>
      </c>
      <c r="F23">
        <v>3.5441050222</v>
      </c>
      <c r="G23">
        <v>4.2319000447</v>
      </c>
      <c r="H23">
        <v>5.0531736154</v>
      </c>
      <c r="I23">
        <v>210</v>
      </c>
      <c r="J23">
        <v>4.3370508055</v>
      </c>
      <c r="K23" t="s">
        <v>124</v>
      </c>
      <c r="L23" s="3">
        <f t="shared" si="0"/>
      </c>
      <c r="M23" s="3">
        <f t="shared" si="1"/>
        <v>0.7417235960999999</v>
      </c>
    </row>
    <row r="24" spans="1:13" ht="12.75">
      <c r="A24" t="s">
        <v>6</v>
      </c>
      <c r="B24" t="s">
        <v>6</v>
      </c>
      <c r="C24" t="s">
        <v>37</v>
      </c>
      <c r="D24" t="s">
        <v>38</v>
      </c>
      <c r="E24">
        <v>19052</v>
      </c>
      <c r="F24">
        <v>7.271368922</v>
      </c>
      <c r="G24">
        <v>7.7585563725</v>
      </c>
      <c r="H24">
        <v>8.2783857663</v>
      </c>
      <c r="I24">
        <v>1483</v>
      </c>
      <c r="J24">
        <v>7.7839596893</v>
      </c>
      <c r="K24" t="s">
        <v>124</v>
      </c>
      <c r="L24" s="3">
        <f t="shared" si="0"/>
        <v>1.4764717104999994</v>
      </c>
      <c r="M24" s="3">
        <f t="shared" si="1"/>
      </c>
    </row>
    <row r="25" spans="1:13" ht="12.75">
      <c r="A25" t="s">
        <v>6</v>
      </c>
      <c r="B25" t="s">
        <v>6</v>
      </c>
      <c r="C25" t="s">
        <v>95</v>
      </c>
      <c r="D25" t="s">
        <v>96</v>
      </c>
      <c r="E25">
        <v>17700</v>
      </c>
      <c r="F25">
        <v>2.7383126825</v>
      </c>
      <c r="G25">
        <v>3.0561745835</v>
      </c>
      <c r="H25">
        <v>3.4109337274</v>
      </c>
      <c r="I25">
        <v>540</v>
      </c>
      <c r="J25">
        <v>3.0508474576</v>
      </c>
      <c r="K25" t="s">
        <v>124</v>
      </c>
      <c r="L25" s="3">
        <f>IF(F25&gt;G$17,F25-G$17,"")</f>
      </c>
      <c r="M25" s="3">
        <f>IF(H25&lt;G$17,G$17-H25,"")</f>
        <v>2.3839634841000006</v>
      </c>
    </row>
    <row r="26" spans="1:13" ht="12.75">
      <c r="A26" t="s">
        <v>6</v>
      </c>
      <c r="B26" t="s">
        <v>6</v>
      </c>
      <c r="C26" t="s">
        <v>97</v>
      </c>
      <c r="D26" t="s">
        <v>98</v>
      </c>
      <c r="E26">
        <v>21456</v>
      </c>
      <c r="F26">
        <v>2.5483771306</v>
      </c>
      <c r="G26">
        <v>2.8296495323</v>
      </c>
      <c r="H26">
        <v>3.1419668538</v>
      </c>
      <c r="I26">
        <v>598</v>
      </c>
      <c r="J26">
        <v>2.7870991797</v>
      </c>
      <c r="K26" t="s">
        <v>124</v>
      </c>
      <c r="L26" s="3">
        <f>IF(F26&gt;G$17,F26-G$17,"")</f>
      </c>
      <c r="M26" s="3">
        <f>IF(H26&lt;G$17,G$17-H26,"")</f>
        <v>2.6529303577000003</v>
      </c>
    </row>
    <row r="27" spans="1:13" ht="12.75">
      <c r="A27" t="s">
        <v>6</v>
      </c>
      <c r="B27" t="s">
        <v>6</v>
      </c>
      <c r="C27" t="s">
        <v>99</v>
      </c>
      <c r="D27" t="s">
        <v>100</v>
      </c>
      <c r="E27">
        <v>12303</v>
      </c>
      <c r="F27">
        <v>4.9679205119</v>
      </c>
      <c r="G27">
        <v>5.4845141595</v>
      </c>
      <c r="H27">
        <v>6.0548262586</v>
      </c>
      <c r="I27">
        <v>649</v>
      </c>
      <c r="J27">
        <v>5.2751361457</v>
      </c>
      <c r="K27" t="s">
        <v>6</v>
      </c>
      <c r="L27" s="3">
        <f>IF(F27&gt;G$17,F27-G$17,"")</f>
      </c>
      <c r="M27" s="3">
        <f>IF(H27&lt;G$17,G$17-H27,"")</f>
      </c>
    </row>
    <row r="28" spans="1:13" ht="12.75">
      <c r="A28" t="s">
        <v>6</v>
      </c>
      <c r="B28" t="s">
        <v>6</v>
      </c>
      <c r="C28" t="s">
        <v>101</v>
      </c>
      <c r="D28" t="s">
        <v>102</v>
      </c>
      <c r="E28">
        <v>31789</v>
      </c>
      <c r="F28">
        <v>5.2448616352</v>
      </c>
      <c r="G28">
        <v>5.5667369207</v>
      </c>
      <c r="H28">
        <v>5.9083655775</v>
      </c>
      <c r="I28">
        <v>1769</v>
      </c>
      <c r="J28">
        <v>5.5648180188</v>
      </c>
      <c r="K28" t="s">
        <v>6</v>
      </c>
      <c r="L28" s="3">
        <f>IF(F28&gt;G$17,F28-G$17,"")</f>
      </c>
      <c r="M28" s="3">
        <f>IF(H28&lt;G$17,G$17-H28,"")</f>
      </c>
    </row>
    <row r="29" spans="1:13" ht="12.75">
      <c r="A29" t="s">
        <v>6</v>
      </c>
      <c r="B29" t="s">
        <v>6</v>
      </c>
      <c r="C29" t="s">
        <v>103</v>
      </c>
      <c r="D29" t="s">
        <v>104</v>
      </c>
      <c r="E29">
        <v>12117</v>
      </c>
      <c r="F29">
        <v>3.1002346602</v>
      </c>
      <c r="G29">
        <v>3.5193192917</v>
      </c>
      <c r="H29">
        <v>3.9950550956</v>
      </c>
      <c r="I29">
        <v>408</v>
      </c>
      <c r="J29">
        <v>3.3671700916</v>
      </c>
      <c r="K29" t="s">
        <v>124</v>
      </c>
      <c r="L29" s="3">
        <f t="shared" si="0"/>
      </c>
      <c r="M29" s="3">
        <f t="shared" si="1"/>
        <v>1.7998421159000002</v>
      </c>
    </row>
    <row r="30" spans="1:13" ht="12.75">
      <c r="A30" t="s">
        <v>6</v>
      </c>
      <c r="B30" t="s">
        <v>6</v>
      </c>
      <c r="C30" t="s">
        <v>107</v>
      </c>
      <c r="D30" t="s">
        <v>108</v>
      </c>
      <c r="E30">
        <v>13643</v>
      </c>
      <c r="F30">
        <v>3.8100164753</v>
      </c>
      <c r="G30">
        <v>4.2436403258</v>
      </c>
      <c r="H30">
        <v>4.7266155755</v>
      </c>
      <c r="I30">
        <v>552</v>
      </c>
      <c r="J30">
        <v>4.0460309316</v>
      </c>
      <c r="K30" t="s">
        <v>124</v>
      </c>
      <c r="L30" s="3">
        <f>IF(F30&gt;G$17,F30-G$17,"")</f>
      </c>
      <c r="M30" s="3">
        <f>IF(H30&lt;G$17,G$17-H30,"")</f>
        <v>1.068281636</v>
      </c>
    </row>
    <row r="31" spans="1:13" ht="12.75">
      <c r="A31" t="s">
        <v>6</v>
      </c>
      <c r="B31" t="s">
        <v>6</v>
      </c>
      <c r="C31" t="s">
        <v>105</v>
      </c>
      <c r="D31" t="s">
        <v>106</v>
      </c>
      <c r="E31">
        <v>8524</v>
      </c>
      <c r="F31">
        <v>4.5026147751</v>
      </c>
      <c r="G31">
        <v>5.1041552648</v>
      </c>
      <c r="H31">
        <v>5.7860603824</v>
      </c>
      <c r="I31">
        <v>409</v>
      </c>
      <c r="J31">
        <v>4.7982167996</v>
      </c>
      <c r="K31" t="s">
        <v>124</v>
      </c>
      <c r="L31" s="3">
        <f t="shared" si="0"/>
      </c>
      <c r="M31" s="3">
        <f t="shared" si="1"/>
        <v>0.00883682910000072</v>
      </c>
    </row>
    <row r="32" spans="1:13" ht="12.75">
      <c r="A32" t="s">
        <v>6</v>
      </c>
      <c r="B32" t="s">
        <v>6</v>
      </c>
      <c r="C32" t="s">
        <v>109</v>
      </c>
      <c r="D32" t="s">
        <v>110</v>
      </c>
      <c r="E32">
        <v>9686</v>
      </c>
      <c r="F32">
        <v>3.4137537734</v>
      </c>
      <c r="G32">
        <v>3.9035555535</v>
      </c>
      <c r="H32">
        <v>4.4636335749</v>
      </c>
      <c r="I32">
        <v>360</v>
      </c>
      <c r="J32">
        <v>3.716704522</v>
      </c>
      <c r="K32" t="s">
        <v>124</v>
      </c>
      <c r="L32" s="3">
        <f t="shared" si="0"/>
      </c>
      <c r="M32" s="3">
        <f t="shared" si="1"/>
        <v>1.3312636366000001</v>
      </c>
    </row>
    <row r="33" spans="3:13" ht="12.75">
      <c r="C33" t="s">
        <v>111</v>
      </c>
      <c r="D33" t="s">
        <v>112</v>
      </c>
      <c r="E33">
        <v>9299</v>
      </c>
      <c r="F33">
        <v>5.250128006</v>
      </c>
      <c r="G33">
        <v>5.8618403477</v>
      </c>
      <c r="H33">
        <v>6.5448256162</v>
      </c>
      <c r="I33">
        <v>529</v>
      </c>
      <c r="J33">
        <v>5.6887837402</v>
      </c>
      <c r="K33" t="s">
        <v>6</v>
      </c>
      <c r="L33" s="3">
        <f>IF(F33&gt;G$17,F33-G$17,"")</f>
      </c>
      <c r="M33" s="3">
        <f>IF(H33&lt;G$17,G$17-H33,"")</f>
      </c>
    </row>
    <row r="34" spans="3:13" ht="12.75">
      <c r="C34" t="s">
        <v>113</v>
      </c>
      <c r="D34" t="s">
        <v>114</v>
      </c>
      <c r="E34">
        <v>12188</v>
      </c>
      <c r="F34">
        <v>6.3404751334</v>
      </c>
      <c r="G34">
        <v>6.928808134</v>
      </c>
      <c r="H34">
        <v>7.5717325828</v>
      </c>
      <c r="I34">
        <v>804</v>
      </c>
      <c r="J34">
        <v>6.596652445</v>
      </c>
      <c r="K34" t="s">
        <v>124</v>
      </c>
      <c r="L34" s="3">
        <f>IF(F34&gt;G$17,F34-G$17,"")</f>
        <v>0.5455779218999997</v>
      </c>
      <c r="M34" s="3">
        <f>IF(H34&lt;G$17,G$17-H34,"")</f>
      </c>
    </row>
    <row r="35" spans="1:13" ht="12.75">
      <c r="A35" t="s">
        <v>6</v>
      </c>
      <c r="B35" t="s">
        <v>6</v>
      </c>
      <c r="C35" s="1">
        <v>230000</v>
      </c>
      <c r="D35" t="s">
        <v>39</v>
      </c>
      <c r="E35">
        <v>5619</v>
      </c>
      <c r="F35">
        <v>3.6616223513</v>
      </c>
      <c r="G35">
        <v>4.336386037</v>
      </c>
      <c r="H35">
        <v>5.1354951596</v>
      </c>
      <c r="I35">
        <v>230</v>
      </c>
      <c r="J35">
        <v>4.0932550276</v>
      </c>
      <c r="K35" t="s">
        <v>124</v>
      </c>
      <c r="L35" s="3">
        <f aca="true" t="shared" si="2" ref="L35:L63">IF(F35&gt;G$17,F35-G$17,"")</f>
      </c>
      <c r="M35" s="3">
        <f aca="true" t="shared" si="3" ref="M35:M63">IF(H35&lt;G$17,G$17-H35,"")</f>
        <v>0.6594020519000008</v>
      </c>
    </row>
    <row r="36" spans="1:13" ht="12.75">
      <c r="A36" t="s">
        <v>6</v>
      </c>
      <c r="B36" t="s">
        <v>6</v>
      </c>
      <c r="C36" s="1">
        <v>240</v>
      </c>
      <c r="D36" t="s">
        <v>40</v>
      </c>
      <c r="E36">
        <v>13900</v>
      </c>
      <c r="F36">
        <v>4.4256206827</v>
      </c>
      <c r="G36">
        <v>4.9019471176</v>
      </c>
      <c r="H36">
        <v>5.429540231</v>
      </c>
      <c r="I36">
        <v>620</v>
      </c>
      <c r="J36">
        <v>4.4604316547</v>
      </c>
      <c r="K36" t="s">
        <v>124</v>
      </c>
      <c r="L36" s="3">
        <f t="shared" si="2"/>
      </c>
      <c r="M36" s="3">
        <f t="shared" si="3"/>
        <v>0.36535698050000054</v>
      </c>
    </row>
    <row r="37" spans="1:13" ht="12.75">
      <c r="A37" t="s">
        <v>6</v>
      </c>
      <c r="B37" t="s">
        <v>6</v>
      </c>
      <c r="C37" s="1">
        <v>2500</v>
      </c>
      <c r="D37" t="s">
        <v>41</v>
      </c>
      <c r="E37">
        <v>6948</v>
      </c>
      <c r="F37">
        <v>4.7170923382</v>
      </c>
      <c r="G37">
        <v>5.377481386</v>
      </c>
      <c r="H37">
        <v>6.1303243575</v>
      </c>
      <c r="I37">
        <v>368</v>
      </c>
      <c r="J37">
        <v>5.296488198</v>
      </c>
      <c r="K37" t="s">
        <v>6</v>
      </c>
      <c r="L37" s="3">
        <f t="shared" si="2"/>
      </c>
      <c r="M37" s="3">
        <f t="shared" si="3"/>
      </c>
    </row>
    <row r="38" spans="1:13" ht="12.75">
      <c r="A38" t="s">
        <v>6</v>
      </c>
      <c r="B38" t="s">
        <v>6</v>
      </c>
      <c r="C38" s="1">
        <v>26000</v>
      </c>
      <c r="D38" t="s">
        <v>42</v>
      </c>
      <c r="E38">
        <v>13677</v>
      </c>
      <c r="F38">
        <v>4.9750501605</v>
      </c>
      <c r="G38">
        <v>5.4592406026</v>
      </c>
      <c r="H38">
        <v>5.9905542648</v>
      </c>
      <c r="I38">
        <v>733</v>
      </c>
      <c r="J38">
        <v>5.3593624333</v>
      </c>
      <c r="K38" t="s">
        <v>6</v>
      </c>
      <c r="L38" s="3">
        <f t="shared" si="2"/>
      </c>
      <c r="M38" s="3">
        <f t="shared" si="3"/>
      </c>
    </row>
    <row r="39" spans="1:13" ht="12.75">
      <c r="A39" t="s">
        <v>6</v>
      </c>
      <c r="B39" t="s">
        <v>6</v>
      </c>
      <c r="C39" t="s">
        <v>43</v>
      </c>
      <c r="D39" t="s">
        <v>44</v>
      </c>
      <c r="E39">
        <v>16645</v>
      </c>
      <c r="F39">
        <v>4.8129136646</v>
      </c>
      <c r="G39">
        <v>5.2386192326</v>
      </c>
      <c r="H39">
        <v>5.7019787548</v>
      </c>
      <c r="I39">
        <v>875</v>
      </c>
      <c r="J39">
        <v>5.256833884</v>
      </c>
      <c r="K39" t="s">
        <v>124</v>
      </c>
      <c r="L39" s="3">
        <f t="shared" si="2"/>
      </c>
      <c r="M39" s="3">
        <f t="shared" si="3"/>
        <v>0.09291845670000054</v>
      </c>
    </row>
    <row r="40" spans="1:13" ht="12.75">
      <c r="A40" t="s">
        <v>6</v>
      </c>
      <c r="B40" t="s">
        <v>6</v>
      </c>
      <c r="C40" t="s">
        <v>45</v>
      </c>
      <c r="D40" t="s">
        <v>46</v>
      </c>
      <c r="E40">
        <v>26070</v>
      </c>
      <c r="F40">
        <v>4.4900163209</v>
      </c>
      <c r="G40">
        <v>4.8174545756</v>
      </c>
      <c r="H40">
        <v>5.1687715431</v>
      </c>
      <c r="I40">
        <v>1273</v>
      </c>
      <c r="J40">
        <v>4.8830072881</v>
      </c>
      <c r="K40" t="s">
        <v>124</v>
      </c>
      <c r="L40" s="3">
        <f t="shared" si="2"/>
      </c>
      <c r="M40" s="3">
        <f t="shared" si="3"/>
        <v>0.6261256684000003</v>
      </c>
    </row>
    <row r="41" spans="1:13" ht="12.75">
      <c r="A41" t="s">
        <v>6</v>
      </c>
      <c r="B41" t="s">
        <v>6</v>
      </c>
      <c r="C41" t="s">
        <v>47</v>
      </c>
      <c r="D41" t="s">
        <v>48</v>
      </c>
      <c r="E41">
        <v>15458</v>
      </c>
      <c r="F41">
        <v>5.2002093684</v>
      </c>
      <c r="G41">
        <v>5.6693820849</v>
      </c>
      <c r="H41">
        <v>6.1808844506</v>
      </c>
      <c r="I41">
        <v>856</v>
      </c>
      <c r="J41">
        <v>5.5375857161</v>
      </c>
      <c r="K41" t="s">
        <v>6</v>
      </c>
      <c r="L41" s="3">
        <f t="shared" si="2"/>
      </c>
      <c r="M41" s="3">
        <f t="shared" si="3"/>
      </c>
    </row>
    <row r="42" spans="1:13" ht="12.75">
      <c r="A42" t="s">
        <v>6</v>
      </c>
      <c r="B42" t="s">
        <v>6</v>
      </c>
      <c r="C42" t="s">
        <v>49</v>
      </c>
      <c r="D42" t="s">
        <v>50</v>
      </c>
      <c r="E42">
        <v>8115</v>
      </c>
      <c r="F42">
        <v>5.3661312102</v>
      </c>
      <c r="G42">
        <v>6.0169556156</v>
      </c>
      <c r="H42">
        <v>6.7467144322</v>
      </c>
      <c r="I42">
        <v>480</v>
      </c>
      <c r="J42">
        <v>5.9149722736</v>
      </c>
      <c r="K42" t="s">
        <v>6</v>
      </c>
      <c r="L42" s="3">
        <f t="shared" si="2"/>
      </c>
      <c r="M42" s="3">
        <f t="shared" si="3"/>
      </c>
    </row>
    <row r="43" spans="1:13" ht="12.75">
      <c r="A43" t="s">
        <v>6</v>
      </c>
      <c r="B43" t="s">
        <v>6</v>
      </c>
      <c r="C43" t="s">
        <v>51</v>
      </c>
      <c r="D43" t="s">
        <v>52</v>
      </c>
      <c r="E43">
        <v>10339</v>
      </c>
      <c r="F43">
        <v>3.7368390068</v>
      </c>
      <c r="G43">
        <v>4.2212502794</v>
      </c>
      <c r="H43">
        <v>4.7684564118</v>
      </c>
      <c r="I43">
        <v>443</v>
      </c>
      <c r="J43">
        <v>4.2847470742</v>
      </c>
      <c r="K43" t="s">
        <v>124</v>
      </c>
      <c r="L43" s="3">
        <f t="shared" si="2"/>
      </c>
      <c r="M43" s="3">
        <f t="shared" si="3"/>
        <v>1.0264407997000005</v>
      </c>
    </row>
    <row r="44" spans="1:13" ht="12.75">
      <c r="A44" t="s">
        <v>6</v>
      </c>
      <c r="B44" t="s">
        <v>6</v>
      </c>
      <c r="C44" t="s">
        <v>53</v>
      </c>
      <c r="D44" t="s">
        <v>54</v>
      </c>
      <c r="E44">
        <v>5295</v>
      </c>
      <c r="F44">
        <v>4.4076801128</v>
      </c>
      <c r="G44">
        <v>5.1553940748</v>
      </c>
      <c r="H44">
        <v>6.0299494033</v>
      </c>
      <c r="I44">
        <v>264</v>
      </c>
      <c r="J44">
        <v>4.9858356941</v>
      </c>
      <c r="K44" t="s">
        <v>6</v>
      </c>
      <c r="L44" s="3">
        <f t="shared" si="2"/>
      </c>
      <c r="M44" s="3">
        <f t="shared" si="3"/>
      </c>
    </row>
    <row r="45" spans="1:13" ht="12.75">
      <c r="A45" t="s">
        <v>6</v>
      </c>
      <c r="B45" t="s">
        <v>6</v>
      </c>
      <c r="C45" t="s">
        <v>55</v>
      </c>
      <c r="D45" t="s">
        <v>56</v>
      </c>
      <c r="E45">
        <v>6335</v>
      </c>
      <c r="F45">
        <v>2.6893762065</v>
      </c>
      <c r="G45">
        <v>3.2163604888</v>
      </c>
      <c r="H45">
        <v>3.8466075399</v>
      </c>
      <c r="I45">
        <v>202</v>
      </c>
      <c r="J45">
        <v>3.1886345699</v>
      </c>
      <c r="K45" t="s">
        <v>124</v>
      </c>
      <c r="L45" s="3">
        <f t="shared" si="2"/>
      </c>
      <c r="M45" s="3">
        <f t="shared" si="3"/>
        <v>1.9482896716000004</v>
      </c>
    </row>
    <row r="46" spans="1:13" ht="12.75">
      <c r="A46" t="s">
        <v>6</v>
      </c>
      <c r="B46" t="s">
        <v>6</v>
      </c>
      <c r="C46" t="s">
        <v>57</v>
      </c>
      <c r="D46" t="s">
        <v>58</v>
      </c>
      <c r="E46">
        <v>2866</v>
      </c>
      <c r="F46">
        <v>3.1355992262</v>
      </c>
      <c r="G46">
        <v>3.9865477794</v>
      </c>
      <c r="H46">
        <v>5.0684293658</v>
      </c>
      <c r="I46">
        <v>115</v>
      </c>
      <c r="J46">
        <v>4.0125610607</v>
      </c>
      <c r="K46" t="s">
        <v>124</v>
      </c>
      <c r="L46" s="3">
        <f t="shared" si="2"/>
      </c>
      <c r="M46" s="3">
        <f t="shared" si="3"/>
        <v>0.7264678457000002</v>
      </c>
    </row>
    <row r="47" spans="1:13" ht="12.75">
      <c r="A47" t="s">
        <v>6</v>
      </c>
      <c r="B47" t="s">
        <v>6</v>
      </c>
      <c r="C47" t="s">
        <v>59</v>
      </c>
      <c r="D47" t="s">
        <v>60</v>
      </c>
      <c r="E47">
        <v>6711</v>
      </c>
      <c r="F47">
        <v>8.4051133528</v>
      </c>
      <c r="G47">
        <v>9.2732174532</v>
      </c>
      <c r="H47">
        <v>10.230981823</v>
      </c>
      <c r="I47">
        <v>622</v>
      </c>
      <c r="J47">
        <v>9.2683653703</v>
      </c>
      <c r="K47" t="s">
        <v>124</v>
      </c>
      <c r="L47" s="3">
        <f t="shared" si="2"/>
        <v>2.6102161413000005</v>
      </c>
      <c r="M47" s="3">
        <f t="shared" si="3"/>
      </c>
    </row>
    <row r="48" spans="1:13" ht="12.75">
      <c r="A48" t="s">
        <v>6</v>
      </c>
      <c r="B48" t="s">
        <v>6</v>
      </c>
      <c r="C48" t="s">
        <v>61</v>
      </c>
      <c r="D48" t="s">
        <v>62</v>
      </c>
      <c r="E48">
        <v>2405</v>
      </c>
      <c r="F48">
        <v>9.8087073599</v>
      </c>
      <c r="G48">
        <v>11.494666177</v>
      </c>
      <c r="H48">
        <v>13.470414161</v>
      </c>
      <c r="I48">
        <v>300</v>
      </c>
      <c r="J48">
        <v>12.474012474</v>
      </c>
      <c r="K48" t="s">
        <v>124</v>
      </c>
      <c r="L48" s="3">
        <f t="shared" si="2"/>
        <v>4.013810148399999</v>
      </c>
      <c r="M48" s="3">
        <f t="shared" si="3"/>
      </c>
    </row>
    <row r="49" spans="1:13" ht="12.75">
      <c r="A49" t="s">
        <v>6</v>
      </c>
      <c r="B49" t="s">
        <v>6</v>
      </c>
      <c r="C49" t="s">
        <v>63</v>
      </c>
      <c r="D49" t="s">
        <v>64</v>
      </c>
      <c r="E49">
        <v>12170</v>
      </c>
      <c r="F49">
        <v>16.245144238</v>
      </c>
      <c r="G49">
        <v>17.230552195</v>
      </c>
      <c r="H49">
        <v>18.275733634</v>
      </c>
      <c r="I49">
        <v>2178</v>
      </c>
      <c r="J49">
        <v>17.896466721</v>
      </c>
      <c r="K49" t="s">
        <v>124</v>
      </c>
      <c r="L49" s="3">
        <f t="shared" si="2"/>
        <v>10.450247026500001</v>
      </c>
      <c r="M49" s="3">
        <f t="shared" si="3"/>
      </c>
    </row>
    <row r="50" spans="1:13" ht="12.75">
      <c r="A50" t="s">
        <v>6</v>
      </c>
      <c r="B50" t="s">
        <v>6</v>
      </c>
      <c r="C50" t="s">
        <v>65</v>
      </c>
      <c r="D50" t="s">
        <v>66</v>
      </c>
      <c r="E50">
        <v>2287</v>
      </c>
      <c r="F50">
        <v>18.343153134</v>
      </c>
      <c r="G50">
        <v>20.462958083</v>
      </c>
      <c r="H50">
        <v>22.827735801</v>
      </c>
      <c r="I50">
        <v>554</v>
      </c>
      <c r="J50">
        <v>24.223874071</v>
      </c>
      <c r="K50" t="s">
        <v>124</v>
      </c>
      <c r="L50" s="3">
        <f t="shared" si="2"/>
        <v>12.548255922500001</v>
      </c>
      <c r="M50" s="3">
        <f t="shared" si="3"/>
      </c>
    </row>
    <row r="51" spans="1:13" ht="12.75">
      <c r="A51" t="s">
        <v>6</v>
      </c>
      <c r="B51" t="s">
        <v>6</v>
      </c>
      <c r="C51" t="s">
        <v>67</v>
      </c>
      <c r="D51" t="s">
        <v>68</v>
      </c>
      <c r="E51">
        <v>2673</v>
      </c>
      <c r="F51">
        <v>18.612984063</v>
      </c>
      <c r="G51">
        <v>20.691126919</v>
      </c>
      <c r="H51">
        <v>23.001294779</v>
      </c>
      <c r="I51">
        <v>589</v>
      </c>
      <c r="J51">
        <v>22.03516648</v>
      </c>
      <c r="K51" t="s">
        <v>124</v>
      </c>
      <c r="L51" s="3">
        <f t="shared" si="2"/>
        <v>12.818086851499999</v>
      </c>
      <c r="M51" s="3">
        <f t="shared" si="3"/>
      </c>
    </row>
    <row r="52" spans="1:13" ht="12.75">
      <c r="A52" t="s">
        <v>6</v>
      </c>
      <c r="B52" t="s">
        <v>6</v>
      </c>
      <c r="C52" t="s">
        <v>69</v>
      </c>
      <c r="D52" t="s">
        <v>70</v>
      </c>
      <c r="E52">
        <v>2724</v>
      </c>
      <c r="F52">
        <v>20.162036776</v>
      </c>
      <c r="G52">
        <v>22.278638235</v>
      </c>
      <c r="H52">
        <v>24.617439554</v>
      </c>
      <c r="I52">
        <v>632</v>
      </c>
      <c r="J52">
        <v>23.201174743</v>
      </c>
      <c r="K52" t="s">
        <v>124</v>
      </c>
      <c r="L52" s="3">
        <f t="shared" si="2"/>
        <v>14.3671395645</v>
      </c>
      <c r="M52" s="3">
        <f t="shared" si="3"/>
      </c>
    </row>
    <row r="53" spans="1:13" ht="12.75">
      <c r="A53" t="s">
        <v>6</v>
      </c>
      <c r="B53" t="s">
        <v>6</v>
      </c>
      <c r="C53" t="s">
        <v>71</v>
      </c>
      <c r="D53" t="s">
        <v>72</v>
      </c>
      <c r="E53">
        <v>4553</v>
      </c>
      <c r="F53">
        <v>6.6113011872</v>
      </c>
      <c r="G53">
        <v>7.6682218786</v>
      </c>
      <c r="H53">
        <v>8.8941080001</v>
      </c>
      <c r="I53">
        <v>406</v>
      </c>
      <c r="J53">
        <v>8.9171974522</v>
      </c>
      <c r="K53" t="s">
        <v>124</v>
      </c>
      <c r="L53" s="3">
        <f t="shared" si="2"/>
        <v>0.8164039756999992</v>
      </c>
      <c r="M53" s="3">
        <f t="shared" si="3"/>
      </c>
    </row>
    <row r="54" spans="1:13" ht="12.75">
      <c r="A54" t="s">
        <v>6</v>
      </c>
      <c r="B54" t="s">
        <v>6</v>
      </c>
      <c r="C54" t="s">
        <v>73</v>
      </c>
      <c r="D54" t="s">
        <v>74</v>
      </c>
      <c r="E54">
        <v>1149</v>
      </c>
      <c r="F54">
        <v>24.046191133</v>
      </c>
      <c r="G54">
        <v>27.608750934</v>
      </c>
      <c r="H54">
        <v>31.699121242</v>
      </c>
      <c r="I54">
        <v>315</v>
      </c>
      <c r="J54">
        <v>27.415143603</v>
      </c>
      <c r="K54" t="s">
        <v>124</v>
      </c>
      <c r="L54" s="3">
        <f t="shared" si="2"/>
        <v>18.2512939215</v>
      </c>
      <c r="M54" s="3">
        <f t="shared" si="3"/>
      </c>
    </row>
    <row r="55" spans="1:13" ht="12.75">
      <c r="A55" t="s">
        <v>6</v>
      </c>
      <c r="B55" t="s">
        <v>6</v>
      </c>
      <c r="C55" t="s">
        <v>75</v>
      </c>
      <c r="D55" t="s">
        <v>76</v>
      </c>
      <c r="E55">
        <v>1189</v>
      </c>
      <c r="F55">
        <v>13.11430728</v>
      </c>
      <c r="G55">
        <v>16.287128985</v>
      </c>
      <c r="H55">
        <v>20.227570157</v>
      </c>
      <c r="I55">
        <v>177</v>
      </c>
      <c r="J55">
        <v>14.886459209</v>
      </c>
      <c r="K55" t="s">
        <v>124</v>
      </c>
      <c r="L55" s="3">
        <f t="shared" si="2"/>
        <v>7.3194100685</v>
      </c>
      <c r="M55" s="3">
        <f t="shared" si="3"/>
      </c>
    </row>
    <row r="56" spans="1:13" ht="12.75">
      <c r="A56" t="s">
        <v>6</v>
      </c>
      <c r="B56" t="s">
        <v>6</v>
      </c>
      <c r="C56" t="s">
        <v>77</v>
      </c>
      <c r="D56" t="s">
        <v>78</v>
      </c>
      <c r="E56">
        <v>762</v>
      </c>
      <c r="F56">
        <v>18.531593837</v>
      </c>
      <c r="G56">
        <v>22.259087813</v>
      </c>
      <c r="H56">
        <v>26.73633982</v>
      </c>
      <c r="I56">
        <v>175</v>
      </c>
      <c r="J56">
        <v>22.965879265</v>
      </c>
      <c r="K56" t="s">
        <v>124</v>
      </c>
      <c r="L56" s="3">
        <f t="shared" si="2"/>
        <v>12.736696625499999</v>
      </c>
      <c r="M56" s="3">
        <f t="shared" si="3"/>
      </c>
    </row>
    <row r="57" spans="1:13" ht="12.75">
      <c r="A57" t="s">
        <v>6</v>
      </c>
      <c r="B57" t="s">
        <v>6</v>
      </c>
      <c r="C57" t="s">
        <v>79</v>
      </c>
      <c r="D57" t="s">
        <v>80</v>
      </c>
      <c r="E57">
        <v>3196</v>
      </c>
      <c r="F57">
        <v>15.276310654</v>
      </c>
      <c r="G57">
        <v>17.053172503</v>
      </c>
      <c r="H57">
        <v>19.036709779</v>
      </c>
      <c r="I57">
        <v>563</v>
      </c>
      <c r="J57">
        <v>17.615769712</v>
      </c>
      <c r="K57" t="s">
        <v>124</v>
      </c>
      <c r="L57" s="3">
        <f t="shared" si="2"/>
        <v>9.4814134425</v>
      </c>
      <c r="M57" s="3">
        <f t="shared" si="3"/>
      </c>
    </row>
    <row r="58" spans="1:13" ht="12.75">
      <c r="A58" t="s">
        <v>6</v>
      </c>
      <c r="B58" t="s">
        <v>6</v>
      </c>
      <c r="C58" t="s">
        <v>81</v>
      </c>
      <c r="D58" t="s">
        <v>82</v>
      </c>
      <c r="E58">
        <v>2023</v>
      </c>
      <c r="F58">
        <v>25.84041936</v>
      </c>
      <c r="G58">
        <v>28.544778585</v>
      </c>
      <c r="H58">
        <v>31.532165677</v>
      </c>
      <c r="I58">
        <v>633</v>
      </c>
      <c r="J58">
        <v>31.290163124</v>
      </c>
      <c r="K58" t="s">
        <v>124</v>
      </c>
      <c r="L58" s="3">
        <f t="shared" si="2"/>
        <v>20.045522148499998</v>
      </c>
      <c r="M58" s="3">
        <f t="shared" si="3"/>
      </c>
    </row>
    <row r="59" spans="1:13" ht="12.75">
      <c r="A59" t="s">
        <v>6</v>
      </c>
      <c r="B59" t="s">
        <v>6</v>
      </c>
      <c r="C59" t="s">
        <v>83</v>
      </c>
      <c r="D59" t="s">
        <v>84</v>
      </c>
      <c r="E59">
        <v>1326</v>
      </c>
      <c r="F59">
        <v>35.554067993</v>
      </c>
      <c r="G59">
        <v>39.23081293</v>
      </c>
      <c r="H59">
        <v>43.287780274</v>
      </c>
      <c r="I59">
        <v>534</v>
      </c>
      <c r="J59">
        <v>40.271493213</v>
      </c>
      <c r="K59" t="s">
        <v>124</v>
      </c>
      <c r="L59" s="3">
        <f t="shared" si="2"/>
        <v>29.759170781499996</v>
      </c>
      <c r="M59" s="3">
        <f t="shared" si="3"/>
      </c>
    </row>
    <row r="60" spans="1:13" ht="12.75">
      <c r="A60" t="s">
        <v>6</v>
      </c>
      <c r="B60" t="s">
        <v>6</v>
      </c>
      <c r="C60" t="s">
        <v>85</v>
      </c>
      <c r="D60" t="s">
        <v>15</v>
      </c>
      <c r="E60">
        <v>908</v>
      </c>
      <c r="F60">
        <v>12.358968719</v>
      </c>
      <c r="G60">
        <v>15.395330201</v>
      </c>
      <c r="H60">
        <v>19.177667441</v>
      </c>
      <c r="I60">
        <v>134</v>
      </c>
      <c r="J60">
        <v>14.757709251</v>
      </c>
      <c r="K60" t="s">
        <v>124</v>
      </c>
      <c r="L60" s="3">
        <f t="shared" si="2"/>
        <v>6.5640715075</v>
      </c>
      <c r="M60" s="3">
        <f t="shared" si="3"/>
      </c>
    </row>
    <row r="61" spans="1:13" ht="12.75">
      <c r="A61" t="s">
        <v>6</v>
      </c>
      <c r="B61" t="s">
        <v>6</v>
      </c>
      <c r="C61" t="s">
        <v>86</v>
      </c>
      <c r="D61" t="s">
        <v>87</v>
      </c>
      <c r="E61">
        <v>8202</v>
      </c>
      <c r="F61">
        <v>8.1850384811</v>
      </c>
      <c r="G61">
        <v>8.9527042119</v>
      </c>
      <c r="H61">
        <v>9.7923684648</v>
      </c>
      <c r="I61">
        <v>752</v>
      </c>
      <c r="J61">
        <v>9.1684954889</v>
      </c>
      <c r="K61" t="s">
        <v>124</v>
      </c>
      <c r="L61" s="3">
        <f t="shared" si="2"/>
        <v>2.390141269599999</v>
      </c>
      <c r="M61" s="3">
        <f t="shared" si="3"/>
      </c>
    </row>
    <row r="62" spans="1:13" ht="12.75">
      <c r="A62" t="s">
        <v>6</v>
      </c>
      <c r="B62" t="s">
        <v>6</v>
      </c>
      <c r="C62" t="s">
        <v>88</v>
      </c>
      <c r="D62" t="s">
        <v>89</v>
      </c>
      <c r="E62">
        <v>9409</v>
      </c>
      <c r="F62">
        <v>6.7907377087</v>
      </c>
      <c r="G62">
        <v>7.4641341186</v>
      </c>
      <c r="H62">
        <v>8.2043071799</v>
      </c>
      <c r="I62">
        <v>727</v>
      </c>
      <c r="J62">
        <v>7.7266447019</v>
      </c>
      <c r="K62" t="s">
        <v>124</v>
      </c>
      <c r="L62" s="3">
        <f t="shared" si="2"/>
        <v>0.9958404971999997</v>
      </c>
      <c r="M62" s="3">
        <f t="shared" si="3"/>
      </c>
    </row>
    <row r="63" spans="1:13" ht="12.75">
      <c r="A63" t="s">
        <v>6</v>
      </c>
      <c r="B63" t="s">
        <v>6</v>
      </c>
      <c r="C63" t="s">
        <v>90</v>
      </c>
      <c r="D63" t="s">
        <v>91</v>
      </c>
      <c r="E63">
        <v>3810</v>
      </c>
      <c r="F63">
        <v>9.401191464</v>
      </c>
      <c r="G63">
        <v>10.729783101</v>
      </c>
      <c r="H63">
        <v>12.246133463</v>
      </c>
      <c r="I63">
        <v>422</v>
      </c>
      <c r="J63">
        <v>11.076115486</v>
      </c>
      <c r="K63" t="s">
        <v>124</v>
      </c>
      <c r="L63" s="3">
        <f t="shared" si="2"/>
        <v>3.6062942524999997</v>
      </c>
      <c r="M63" s="3">
        <f t="shared" si="3"/>
      </c>
    </row>
    <row r="95" ht="12.75">
      <c r="C95" s="1"/>
    </row>
    <row r="96" ht="12.75">
      <c r="C96" s="1"/>
    </row>
    <row r="97" ht="12.75">
      <c r="C97" s="1"/>
    </row>
    <row r="98" ht="12.75">
      <c r="C98"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2004-09-10T17:43:50Z</cp:lastPrinted>
  <dcterms:created xsi:type="dcterms:W3CDTF">2002-03-11T20:47:31Z</dcterms:created>
  <dcterms:modified xsi:type="dcterms:W3CDTF">2004-12-16T16:27:11Z</dcterms:modified>
  <cp:category/>
  <cp:version/>
  <cp:contentType/>
  <cp:contentStatus/>
</cp:coreProperties>
</file>