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0"/>
  </bookViews>
  <sheets>
    <sheet name="RHAs" sheetId="1" r:id="rId1"/>
    <sheet name="RHAs (3)" sheetId="2" state="hidden" r:id="rId2"/>
    <sheet name="RHAs (4)" sheetId="3" state="hidden" r:id="rId3"/>
    <sheet name="District " sheetId="4" r:id="rId4"/>
    <sheet name="Ordered data" sheetId="5" r:id="rId5"/>
    <sheet name="females_sep_cum_rates2" sheetId="6" r:id="rId6"/>
  </sheets>
  <definedNames>
    <definedName name="_xlnm.Print_Area" localSheetId="5">'females_sep_cum_rates2'!$D$4:$D$63</definedName>
  </definedNames>
  <calcPr fullCalcOnLoad="1"/>
</workbook>
</file>

<file path=xl/sharedStrings.xml><?xml version="1.0" encoding="utf-8"?>
<sst xmlns="http://schemas.openxmlformats.org/spreadsheetml/2006/main" count="823" uniqueCount="205">
  <si>
    <t>rha_pmr</t>
  </si>
  <si>
    <t>region</t>
  </si>
  <si>
    <t>rhaD_pmr</t>
  </si>
  <si>
    <t>regionl</t>
  </si>
  <si>
    <t>pop</t>
  </si>
  <si>
    <t>t2</t>
  </si>
  <si>
    <t>prob</t>
  </si>
  <si>
    <t>signif</t>
  </si>
  <si>
    <t>01.BS</t>
  </si>
  <si>
    <t xml:space="preserve"> </t>
  </si>
  <si>
    <t>03.G</t>
  </si>
  <si>
    <t>04.A</t>
  </si>
  <si>
    <t>05.GM</t>
  </si>
  <si>
    <t>06.E</t>
  </si>
  <si>
    <t>07.C</t>
  </si>
  <si>
    <t>08.BN</t>
  </si>
  <si>
    <t>09.FB</t>
  </si>
  <si>
    <t>10.FC</t>
  </si>
  <si>
    <t>Churchill</t>
  </si>
  <si>
    <t>11.D</t>
  </si>
  <si>
    <t>1.RS</t>
  </si>
  <si>
    <t>Rural South</t>
  </si>
  <si>
    <t>2.RN</t>
  </si>
  <si>
    <t>North</t>
  </si>
  <si>
    <t>3.WP</t>
  </si>
  <si>
    <t>Winnipeg</t>
  </si>
  <si>
    <t>Z</t>
  </si>
  <si>
    <t>Manitoba</t>
  </si>
  <si>
    <t>01.BS2</t>
  </si>
  <si>
    <t>SE Northern</t>
  </si>
  <si>
    <t>02.BS1</t>
  </si>
  <si>
    <t>SE Central</t>
  </si>
  <si>
    <t>03.BS4</t>
  </si>
  <si>
    <t>SE Western</t>
  </si>
  <si>
    <t>04.BS3</t>
  </si>
  <si>
    <t>SE Southern</t>
  </si>
  <si>
    <t>08.G2W</t>
  </si>
  <si>
    <t>Bdn West</t>
  </si>
  <si>
    <t>09.G1</t>
  </si>
  <si>
    <t>Bdn Rural</t>
  </si>
  <si>
    <t>10.G2E</t>
  </si>
  <si>
    <t>Bdn East</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</si>
  <si>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</si>
  <si>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</si>
  <si>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</si>
  <si>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</si>
  <si>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</si>
  <si>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</si>
  <si>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</si>
  <si>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</si>
  <si>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</si>
  <si>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</si>
  <si>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</si>
  <si>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</si>
  <si>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</si>
  <si>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</si>
  <si>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</si>
  <si>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</si>
  <si>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</si>
  <si>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</si>
  <si>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</si>
  <si>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</si>
  <si>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</si>
  <si>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</si>
  <si>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</si>
  <si>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</si>
  <si>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</si>
  <si>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</si>
  <si>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</si>
  <si>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</si>
  <si>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</si>
  <si>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</si>
  <si>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</si>
  <si>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</si>
  <si>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</si>
  <si>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</si>
  <si>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</si>
  <si>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</si>
  <si>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</si>
  <si>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</si>
  <si>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</si>
  <si>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</si>
  <si>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</si>
  <si>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</si>
  <si>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</si>
  <si>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</si>
  <si>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</si>
  <si>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</si>
  <si>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</si>
  <si>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</si>
  <si>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</si>
  <si>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</si>
  <si>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</si>
  <si>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</si>
  <si>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</si>
  <si>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</si>
  <si>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</si>
  <si>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Assiniboine</t>
  </si>
  <si>
    <t>08: A4</t>
  </si>
  <si>
    <t>A4-40 East</t>
  </si>
  <si>
    <t>09: A3</t>
  </si>
  <si>
    <t>A3-40 SouthWest</t>
  </si>
  <si>
    <t>10: A2</t>
  </si>
  <si>
    <t>A2-40 Midwest</t>
  </si>
  <si>
    <t>11: A1</t>
  </si>
  <si>
    <t>A1-40 North</t>
  </si>
  <si>
    <t>12:GA22</t>
  </si>
  <si>
    <t>GA22-45 East 2</t>
  </si>
  <si>
    <t>13:GA31</t>
  </si>
  <si>
    <t>GA31-45 West 1</t>
  </si>
  <si>
    <t>14:GA32</t>
  </si>
  <si>
    <t>GA32-45 West 2</t>
  </si>
  <si>
    <t>15:GA21</t>
  </si>
  <si>
    <t>GA21-45 East 1</t>
  </si>
  <si>
    <t>16:GA12</t>
  </si>
  <si>
    <t>GA12-45 North 2</t>
  </si>
  <si>
    <t>17:GA11</t>
  </si>
  <si>
    <t>GA11-45 North 1</t>
  </si>
  <si>
    <t xml:space="preserve">South Eastman </t>
  </si>
  <si>
    <t xml:space="preserve">Brandon </t>
  </si>
  <si>
    <t xml:space="preserve">Central </t>
  </si>
  <si>
    <t xml:space="preserve">Parkland </t>
  </si>
  <si>
    <t xml:space="preserve">Interlake </t>
  </si>
  <si>
    <t xml:space="preserve">North Eastman </t>
  </si>
  <si>
    <t xml:space="preserve">Burntwood </t>
  </si>
  <si>
    <t xml:space="preserve">Churchill </t>
  </si>
  <si>
    <t xml:space="preserve">Nor-Man </t>
  </si>
  <si>
    <t>status</t>
  </si>
  <si>
    <t>with</t>
  </si>
  <si>
    <t>without</t>
  </si>
  <si>
    <t>with condition</t>
  </si>
  <si>
    <t>without condition</t>
  </si>
  <si>
    <t>Mb Avg with</t>
  </si>
  <si>
    <t>Mb Avg without</t>
  </si>
  <si>
    <t>ld_sep</t>
  </si>
  <si>
    <t>d_sep</t>
  </si>
  <si>
    <t>ud_sep</t>
  </si>
  <si>
    <t>o_sep</t>
  </si>
  <si>
    <t>c_sep</t>
  </si>
  <si>
    <t>*</t>
  </si>
  <si>
    <t>South Eastman (0,d)</t>
  </si>
  <si>
    <t>Central (1,0,d)</t>
  </si>
  <si>
    <t>Assiniboine (1,0,d)</t>
  </si>
  <si>
    <t>Parkland (1,0,d)</t>
  </si>
  <si>
    <t>North Eastman (1,0,d)</t>
  </si>
  <si>
    <t>Burntwood (1,0,d)</t>
  </si>
  <si>
    <t>Nor-Man (1,0,d)</t>
  </si>
  <si>
    <t>Rural South (1,0,d)</t>
  </si>
  <si>
    <t>North (1,0,d)</t>
  </si>
  <si>
    <t>Winnipeg (1,0,d)</t>
  </si>
  <si>
    <t>Manitoba (d)</t>
  </si>
  <si>
    <t>SE Northern (d)</t>
  </si>
  <si>
    <t>SE Western (d)</t>
  </si>
  <si>
    <t>SE Southern (1,0,d)</t>
  </si>
  <si>
    <t>Bdn Rural (d)</t>
  </si>
  <si>
    <t>Cent Southwest (1,0,d)</t>
  </si>
  <si>
    <t>Cent Midwest (1,0,d)</t>
  </si>
  <si>
    <t>Cent North (1,0,d)</t>
  </si>
  <si>
    <t>Assin East 2 (1,0,d)</t>
  </si>
  <si>
    <t>Assin West 2 (1,0,d)</t>
  </si>
  <si>
    <t>Assin West 1 (1,0,d)</t>
  </si>
  <si>
    <t>Assin East 1 (1,0,d)</t>
  </si>
  <si>
    <t>Assin North 2 (d)</t>
  </si>
  <si>
    <t>Assin North 1 (d)</t>
  </si>
  <si>
    <t>PL West (1,0,d)</t>
  </si>
  <si>
    <t>PL Central (1,0,d)</t>
  </si>
  <si>
    <t>PL East (1,0,d)</t>
  </si>
  <si>
    <t>PL North (1,0,d)</t>
  </si>
  <si>
    <t>IL Southwest (d)</t>
  </si>
  <si>
    <t>IL Southeast (1,d)</t>
  </si>
  <si>
    <t>IL Northeast (1,0,d)</t>
  </si>
  <si>
    <t>IL Northwest (1,0,d)</t>
  </si>
  <si>
    <t>Springfield (1,0,d)</t>
  </si>
  <si>
    <t>Winnipeg River (d)</t>
  </si>
  <si>
    <t>Brokenhead (d)</t>
  </si>
  <si>
    <t>Iron Rose (d)</t>
  </si>
  <si>
    <t>Blue Water (1,0,d)</t>
  </si>
  <si>
    <t>Northern Remote (1,0,d)</t>
  </si>
  <si>
    <t>Oxford H &amp; Gods (1,0,d)</t>
  </si>
  <si>
    <t>Cross Lake (1,0,d)</t>
  </si>
  <si>
    <t>Lynn/Leaf/SIL (1,d)</t>
  </si>
  <si>
    <t>Island Lake (1,0,d)</t>
  </si>
  <si>
    <t>Gillam/Fox Lake (1,0,d)</t>
  </si>
  <si>
    <t>Thick Por/Pik/Wab (1,d)</t>
  </si>
  <si>
    <t>Norway House (1,0,d)</t>
  </si>
  <si>
    <t>Sha/York/Split/War (1,0,d)</t>
  </si>
  <si>
    <t>Nelson House (1,d)</t>
  </si>
  <si>
    <t>Nor-Man Other (1,0,d)</t>
  </si>
  <si>
    <t>Cent East (d)</t>
  </si>
  <si>
    <t xml:space="preserve">Females:Age Ajusted Rates of Hospital Separations for our cohort with any of(anx,dep,pers,schizo,subs) and those without per 1000 </t>
  </si>
  <si>
    <t>w Cum F</t>
  </si>
  <si>
    <t>wo Cum F</t>
  </si>
  <si>
    <t>Brandon (0,d)</t>
  </si>
  <si>
    <t>Interlake (0,d)</t>
  </si>
  <si>
    <t>Churchill (1,0,d)</t>
  </si>
  <si>
    <t>Bdn West (1,0,d)</t>
  </si>
  <si>
    <t>Thompson (1,d)</t>
  </si>
  <si>
    <t>Tad/Broch/Lac Br (1,0,d)</t>
  </si>
  <si>
    <t>F Flon/Snow L/Cran (1,d)</t>
  </si>
  <si>
    <t>The Pas/OCN/Kelsey (1,0,d)</t>
  </si>
  <si>
    <t>SE Central (d)</t>
  </si>
  <si>
    <t>Bdn East (d)</t>
  </si>
  <si>
    <t>Churchill (0,d)</t>
  </si>
  <si>
    <t>with disorder</t>
  </si>
  <si>
    <t>no disorder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</si>
</sst>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10">
    <font>
      <sz val="10"/>
      <name val="Arial"/>
      <family val="0"/>
    </font>
    <font>
      <b/>
      <sz val="10"/>
      <name val="Arial"/>
      <family val="2"/>
    </font>
    <font>
      <b/>
      <sz val="12"/>
      <name val="Arial"/>
      <family val="2"/>
    </font>
    <font>
      <b/>
      <sz val="5"/>
      <name val="Arial"/>
      <family val="2"/>
    </font>
    <font>
      <sz val="9"/>
      <name val="Arial"/>
      <family val="2"/>
    </font>
    <font>
      <sz val="8"/>
      <name val="Arial"/>
      <family val="2"/>
    </font>
    <font>
      <sz val="7"/>
      <name val="Arial"/>
      <family val="2"/>
    </font>
    <font>
      <sz val="11"/>
      <name val="Arial"/>
      <family val="2"/>
    </font>
    <font>
      <i/>
      <sz val="7"/>
      <name val="Arial"/>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1" fontId="0" fillId="0" borderId="0" xfId="0" applyNumberFormat="1" applyFont="1" applyAlignment="1" quotePrefix="1">
      <alignment horizontal="center"/>
    </xf>
    <xf numFmtId="1" fontId="0" fillId="0" borderId="0" xfId="0" applyNumberFormat="1" applyFont="1" applyAlignment="1" quotePrefix="1">
      <alignment/>
    </xf>
    <xf numFmtId="0" fontId="0" fillId="0" borderId="0" xfId="0" applyFont="1" applyAlignment="1" quotePrefix="1">
      <alignment horizontal="center"/>
    </xf>
    <xf numFmtId="0" fontId="0" fillId="0" borderId="0" xfId="0" applyFont="1" applyAlignment="1">
      <alignment horizontal="center"/>
    </xf>
    <xf numFmtId="0" fontId="0" fillId="0" borderId="0" xfId="0" applyFont="1" applyAlignment="1">
      <alignment/>
    </xf>
    <xf numFmtId="2" fontId="0" fillId="0" borderId="0" xfId="0" applyNumberFormat="1" applyFont="1" applyAlignment="1">
      <alignment horizontal="center"/>
    </xf>
    <xf numFmtId="175" fontId="0" fillId="0" borderId="0" xfId="0" applyNumberFormat="1" applyFont="1" applyAlignment="1">
      <alignment horizontal="center"/>
    </xf>
    <xf numFmtId="175" fontId="0" fillId="0" borderId="0" xfId="0" applyNumberFormat="1" applyAlignment="1">
      <alignment/>
    </xf>
    <xf numFmtId="1" fontId="0" fillId="0" borderId="0" xfId="0" applyNumberFormat="1" applyFont="1" applyAlignment="1">
      <alignment horizontal="center"/>
    </xf>
    <xf numFmtId="17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875"/>
          <c:w val="1"/>
          <c:h val="0.7447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 disorder</c:name>
            <c:spPr>
              <a:ln w="38100">
                <a:solidFill>
                  <a:srgbClr val="C0C0C0"/>
                </a:solidFill>
              </a:ln>
            </c:spPr>
            <c:trendlineType val="linear"/>
            <c:forward val="0.5"/>
            <c:backward val="0.5"/>
            <c:dispEq val="0"/>
            <c:dispRSqr val="0"/>
          </c:trendline>
          <c:cat>
            <c:strRef>
              <c:f>'Ordered data'!$A$4:$A$18</c:f>
              <c:strCache>
                <c:ptCount val="15"/>
                <c:pt idx="0">
                  <c:v>South Eastman (0,d)</c:v>
                </c:pt>
                <c:pt idx="1">
                  <c:v>Brandon (0,d)</c:v>
                </c:pt>
                <c:pt idx="2">
                  <c:v>Central (1,0,d)</c:v>
                </c:pt>
                <c:pt idx="3">
                  <c:v>Assiniboine (1,0,d)</c:v>
                </c:pt>
                <c:pt idx="4">
                  <c:v>Parkland (1,0,d)</c:v>
                </c:pt>
                <c:pt idx="5">
                  <c:v>Interlake (0,d)</c:v>
                </c:pt>
                <c:pt idx="6">
                  <c:v>North Eastman (1,0,d)</c:v>
                </c:pt>
                <c:pt idx="7">
                  <c:v>Burntwood (1,0,d)</c:v>
                </c:pt>
                <c:pt idx="8">
                  <c:v>Churchill (1,0,d)</c:v>
                </c:pt>
                <c:pt idx="9">
                  <c:v>Nor-Man (1,0,d)</c:v>
                </c:pt>
                <c:pt idx="11">
                  <c:v>Rural South (1,0,d)</c:v>
                </c:pt>
                <c:pt idx="12">
                  <c:v>North (1,0,d)</c:v>
                </c:pt>
                <c:pt idx="13">
                  <c:v>Winnipeg (1,0,d)</c:v>
                </c:pt>
                <c:pt idx="14">
                  <c:v>Manitoba (d)</c:v>
                </c:pt>
              </c:strCache>
            </c:strRef>
          </c:cat>
          <c:val>
            <c:numRef>
              <c:f>'Ordered data'!$B$4:$B$18</c:f>
              <c:numCache>
                <c:ptCount val="15"/>
                <c:pt idx="0">
                  <c:v>300.793</c:v>
                </c:pt>
                <c:pt idx="1">
                  <c:v>300.793</c:v>
                </c:pt>
                <c:pt idx="2">
                  <c:v>300.793</c:v>
                </c:pt>
                <c:pt idx="3">
                  <c:v>300.793</c:v>
                </c:pt>
                <c:pt idx="4">
                  <c:v>300.793</c:v>
                </c:pt>
                <c:pt idx="5">
                  <c:v>300.793</c:v>
                </c:pt>
                <c:pt idx="6">
                  <c:v>300.793</c:v>
                </c:pt>
                <c:pt idx="7">
                  <c:v>300.793</c:v>
                </c:pt>
                <c:pt idx="8">
                  <c:v>300.793</c:v>
                </c:pt>
                <c:pt idx="9">
                  <c:v>300.793</c:v>
                </c:pt>
                <c:pt idx="11">
                  <c:v>300.793</c:v>
                </c:pt>
                <c:pt idx="12">
                  <c:v>300.793</c:v>
                </c:pt>
                <c:pt idx="13">
                  <c:v>300.793</c:v>
                </c:pt>
                <c:pt idx="14">
                  <c:v>300.793</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(0,d)</c:v>
                </c:pt>
                <c:pt idx="1">
                  <c:v>Brandon (0,d)</c:v>
                </c:pt>
                <c:pt idx="2">
                  <c:v>Central (1,0,d)</c:v>
                </c:pt>
                <c:pt idx="3">
                  <c:v>Assiniboine (1,0,d)</c:v>
                </c:pt>
                <c:pt idx="4">
                  <c:v>Parkland (1,0,d)</c:v>
                </c:pt>
                <c:pt idx="5">
                  <c:v>Interlake (0,d)</c:v>
                </c:pt>
                <c:pt idx="6">
                  <c:v>North Eastman (1,0,d)</c:v>
                </c:pt>
                <c:pt idx="7">
                  <c:v>Burntwood (1,0,d)</c:v>
                </c:pt>
                <c:pt idx="8">
                  <c:v>Churchill (1,0,d)</c:v>
                </c:pt>
                <c:pt idx="9">
                  <c:v>Nor-Man (1,0,d)</c:v>
                </c:pt>
                <c:pt idx="11">
                  <c:v>Rural South (1,0,d)</c:v>
                </c:pt>
                <c:pt idx="12">
                  <c:v>North (1,0,d)</c:v>
                </c:pt>
                <c:pt idx="13">
                  <c:v>Winnipeg (1,0,d)</c:v>
                </c:pt>
                <c:pt idx="14">
                  <c:v>Manitoba (d)</c:v>
                </c:pt>
              </c:strCache>
            </c:strRef>
          </c:cat>
          <c:val>
            <c:numRef>
              <c:f>'Ordered data'!$C$4:$C$18</c:f>
              <c:numCache>
                <c:ptCount val="15"/>
                <c:pt idx="0">
                  <c:v>318.019</c:v>
                </c:pt>
                <c:pt idx="1">
                  <c:v>292.876</c:v>
                </c:pt>
                <c:pt idx="2">
                  <c:v>367.909</c:v>
                </c:pt>
                <c:pt idx="3">
                  <c:v>413.187</c:v>
                </c:pt>
                <c:pt idx="4">
                  <c:v>433.207</c:v>
                </c:pt>
                <c:pt idx="5">
                  <c:v>300.913</c:v>
                </c:pt>
                <c:pt idx="6">
                  <c:v>335.43</c:v>
                </c:pt>
                <c:pt idx="7">
                  <c:v>584.051</c:v>
                </c:pt>
                <c:pt idx="8">
                  <c:v>698.293</c:v>
                </c:pt>
                <c:pt idx="9">
                  <c:v>442.905</c:v>
                </c:pt>
                <c:pt idx="11">
                  <c:v>362.635</c:v>
                </c:pt>
                <c:pt idx="12">
                  <c:v>523.802</c:v>
                </c:pt>
                <c:pt idx="13">
                  <c:v>246.439</c:v>
                </c:pt>
                <c:pt idx="14">
                  <c:v>300.793</c:v>
                </c:pt>
              </c:numCache>
            </c:numRef>
          </c:val>
        </c:ser>
        <c:ser>
          <c:idx val="2"/>
          <c:order val="2"/>
          <c:tx>
            <c:strRef>
              <c:f>'Ordered data'!$D$3</c:f>
              <c:strCache>
                <c:ptCount val="1"/>
                <c:pt idx="0">
                  <c:v>no disorder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(0,d)</c:v>
                </c:pt>
                <c:pt idx="1">
                  <c:v>Brandon (0,d)</c:v>
                </c:pt>
                <c:pt idx="2">
                  <c:v>Central (1,0,d)</c:v>
                </c:pt>
                <c:pt idx="3">
                  <c:v>Assiniboine (1,0,d)</c:v>
                </c:pt>
                <c:pt idx="4">
                  <c:v>Parkland (1,0,d)</c:v>
                </c:pt>
                <c:pt idx="5">
                  <c:v>Interlake (0,d)</c:v>
                </c:pt>
                <c:pt idx="6">
                  <c:v>North Eastman (1,0,d)</c:v>
                </c:pt>
                <c:pt idx="7">
                  <c:v>Burntwood (1,0,d)</c:v>
                </c:pt>
                <c:pt idx="8">
                  <c:v>Churchill (1,0,d)</c:v>
                </c:pt>
                <c:pt idx="9">
                  <c:v>Nor-Man (1,0,d)</c:v>
                </c:pt>
                <c:pt idx="11">
                  <c:v>Rural South (1,0,d)</c:v>
                </c:pt>
                <c:pt idx="12">
                  <c:v>North (1,0,d)</c:v>
                </c:pt>
                <c:pt idx="13">
                  <c:v>Winnipeg (1,0,d)</c:v>
                </c:pt>
                <c:pt idx="14">
                  <c:v>Manitoba (d)</c:v>
                </c:pt>
              </c:strCache>
            </c:strRef>
          </c:cat>
          <c:val>
            <c:numRef>
              <c:f>'Ordered data'!$D$4:$D$18</c:f>
              <c:numCache>
                <c:ptCount val="15"/>
                <c:pt idx="0">
                  <c:v>162.537</c:v>
                </c:pt>
                <c:pt idx="1">
                  <c:v>141.415</c:v>
                </c:pt>
                <c:pt idx="2">
                  <c:v>176.379</c:v>
                </c:pt>
                <c:pt idx="3">
                  <c:v>183.359</c:v>
                </c:pt>
                <c:pt idx="4">
                  <c:v>196.724</c:v>
                </c:pt>
                <c:pt idx="5">
                  <c:v>168.874</c:v>
                </c:pt>
                <c:pt idx="6">
                  <c:v>168.002</c:v>
                </c:pt>
                <c:pt idx="7">
                  <c:v>248.032</c:v>
                </c:pt>
                <c:pt idx="8">
                  <c:v>262.595</c:v>
                </c:pt>
                <c:pt idx="9">
                  <c:v>230.854</c:v>
                </c:pt>
                <c:pt idx="11">
                  <c:v>176.617</c:v>
                </c:pt>
                <c:pt idx="12">
                  <c:v>240.43</c:v>
                </c:pt>
                <c:pt idx="13">
                  <c:v>129.562</c:v>
                </c:pt>
                <c:pt idx="14">
                  <c:v>151.515</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no disorder</c:name>
            <c:spPr>
              <a:ln w="38100">
                <a:solidFill>
                  <a:srgbClr val="000000"/>
                </a:solidFill>
              </a:ln>
            </c:spPr>
            <c:trendlineType val="linear"/>
            <c:forward val="0.5"/>
            <c:backward val="0.5"/>
            <c:dispEq val="0"/>
            <c:dispRSqr val="0"/>
          </c:trendline>
          <c:cat>
            <c:strRef>
              <c:f>'Ordered data'!$A$4:$A$18</c:f>
              <c:strCache>
                <c:ptCount val="15"/>
                <c:pt idx="0">
                  <c:v>South Eastman (0,d)</c:v>
                </c:pt>
                <c:pt idx="1">
                  <c:v>Brandon (0,d)</c:v>
                </c:pt>
                <c:pt idx="2">
                  <c:v>Central (1,0,d)</c:v>
                </c:pt>
                <c:pt idx="3">
                  <c:v>Assiniboine (1,0,d)</c:v>
                </c:pt>
                <c:pt idx="4">
                  <c:v>Parkland (1,0,d)</c:v>
                </c:pt>
                <c:pt idx="5">
                  <c:v>Interlake (0,d)</c:v>
                </c:pt>
                <c:pt idx="6">
                  <c:v>North Eastman (1,0,d)</c:v>
                </c:pt>
                <c:pt idx="7">
                  <c:v>Burntwood (1,0,d)</c:v>
                </c:pt>
                <c:pt idx="8">
                  <c:v>Churchill (1,0,d)</c:v>
                </c:pt>
                <c:pt idx="9">
                  <c:v>Nor-Man (1,0,d)</c:v>
                </c:pt>
                <c:pt idx="11">
                  <c:v>Rural South (1,0,d)</c:v>
                </c:pt>
                <c:pt idx="12">
                  <c:v>North (1,0,d)</c:v>
                </c:pt>
                <c:pt idx="13">
                  <c:v>Winnipeg (1,0,d)</c:v>
                </c:pt>
                <c:pt idx="14">
                  <c:v>Manitoba (d)</c:v>
                </c:pt>
              </c:strCache>
            </c:strRef>
          </c:cat>
          <c:val>
            <c:numRef>
              <c:f>'Ordered data'!$E$4:$E$18</c:f>
              <c:numCache>
                <c:ptCount val="15"/>
                <c:pt idx="0">
                  <c:v>151.515</c:v>
                </c:pt>
                <c:pt idx="1">
                  <c:v>151.515</c:v>
                </c:pt>
                <c:pt idx="2">
                  <c:v>151.515</c:v>
                </c:pt>
                <c:pt idx="3">
                  <c:v>151.515</c:v>
                </c:pt>
                <c:pt idx="4">
                  <c:v>151.515</c:v>
                </c:pt>
                <c:pt idx="5">
                  <c:v>151.515</c:v>
                </c:pt>
                <c:pt idx="6">
                  <c:v>151.515</c:v>
                </c:pt>
                <c:pt idx="7">
                  <c:v>151.515</c:v>
                </c:pt>
                <c:pt idx="8">
                  <c:v>151.515</c:v>
                </c:pt>
                <c:pt idx="9">
                  <c:v>151.515</c:v>
                </c:pt>
                <c:pt idx="11">
                  <c:v>151.515</c:v>
                </c:pt>
                <c:pt idx="12">
                  <c:v>151.515</c:v>
                </c:pt>
                <c:pt idx="13">
                  <c:v>151.515</c:v>
                </c:pt>
                <c:pt idx="14">
                  <c:v>151.515</c:v>
                </c:pt>
              </c:numCache>
            </c:numRef>
          </c:val>
        </c:ser>
        <c:gapWidth val="50"/>
        <c:axId val="17857484"/>
        <c:axId val="26499629"/>
      </c:barChart>
      <c:catAx>
        <c:axId val="17857484"/>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499629"/>
        <c:crosses val="autoZero"/>
        <c:auto val="0"/>
        <c:lblOffset val="100"/>
        <c:noMultiLvlLbl val="0"/>
      </c:catAx>
      <c:valAx>
        <c:axId val="26499629"/>
        <c:scaling>
          <c:orientation val="minMax"/>
          <c:max val="8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7857484"/>
        <c:crossesAt val="1"/>
        <c:crossBetween val="between"/>
        <c:dispUnits/>
        <c:majorUnit val="10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3525"/>
          <c:y val="0.162"/>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7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37170070"/>
        <c:axId val="66095175"/>
      </c:barChart>
      <c:catAx>
        <c:axId val="37170070"/>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095175"/>
        <c:crosses val="autoZero"/>
        <c:auto val="0"/>
        <c:lblOffset val="100"/>
        <c:noMultiLvlLbl val="0"/>
      </c:catAx>
      <c:valAx>
        <c:axId val="66095175"/>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37170070"/>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7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57985664"/>
        <c:axId val="52108929"/>
      </c:barChart>
      <c:catAx>
        <c:axId val="57985664"/>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108929"/>
        <c:crosses val="autoZero"/>
        <c:auto val="0"/>
        <c:lblOffset val="100"/>
        <c:noMultiLvlLbl val="0"/>
      </c:catAx>
      <c:valAx>
        <c:axId val="52108929"/>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57985664"/>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6925"/>
          <c:w val="0.98475"/>
          <c:h val="0.93075"/>
        </c:manualLayout>
      </c:layout>
      <c:barChart>
        <c:barDir val="bar"/>
        <c:grouping val="clustered"/>
        <c:varyColors val="0"/>
        <c:ser>
          <c:idx val="0"/>
          <c:order val="0"/>
          <c:tx>
            <c:strRef>
              <c:f>'Ordered data'!$B$19</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 disorder</c:name>
            <c:spPr>
              <a:ln w="38100">
                <a:solidFill>
                  <a:srgbClr val="C0C0C0"/>
                </a:solidFill>
              </a:ln>
            </c:spPr>
            <c:trendlineType val="linear"/>
            <c:forward val="0.5"/>
            <c:backward val="0.5"/>
            <c:dispEq val="0"/>
            <c:dispRSqr val="0"/>
          </c:trendline>
          <c:cat>
            <c:strRef>
              <c:f>'Ordered data'!$A$20:$A$74</c:f>
              <c:strCache>
                <c:ptCount val="55"/>
                <c:pt idx="0">
                  <c:v>SE Northern (d)</c:v>
                </c:pt>
                <c:pt idx="1">
                  <c:v>SE Central (d)</c:v>
                </c:pt>
                <c:pt idx="2">
                  <c:v>SE Western (d)</c:v>
                </c:pt>
                <c:pt idx="3">
                  <c:v>SE Southern (1,0,d)</c:v>
                </c:pt>
                <c:pt idx="5">
                  <c:v>Bdn West (1,0,d)</c:v>
                </c:pt>
                <c:pt idx="6">
                  <c:v>Bdn Rural (d)</c:v>
                </c:pt>
                <c:pt idx="7">
                  <c:v>Bdn East (d)</c:v>
                </c:pt>
                <c:pt idx="9">
                  <c:v>Cent East (d)</c:v>
                </c:pt>
                <c:pt idx="10">
                  <c:v>Cent Southwest (1,0,d)</c:v>
                </c:pt>
                <c:pt idx="11">
                  <c:v>Cent Midwest (1,0,d)</c:v>
                </c:pt>
                <c:pt idx="12">
                  <c:v>Cent North (1,0,d)</c:v>
                </c:pt>
                <c:pt idx="14">
                  <c:v>Assin East 2 (1,0,d)</c:v>
                </c:pt>
                <c:pt idx="15">
                  <c:v>Assin West 2 (1,0,d)</c:v>
                </c:pt>
                <c:pt idx="16">
                  <c:v>Assin West 1 (1,0,d)</c:v>
                </c:pt>
                <c:pt idx="17">
                  <c:v>Assin East 1 (1,0,d)</c:v>
                </c:pt>
                <c:pt idx="18">
                  <c:v>Assin North 2 (d)</c:v>
                </c:pt>
                <c:pt idx="19">
                  <c:v>Assin North 1 (d)</c:v>
                </c:pt>
                <c:pt idx="21">
                  <c:v>PL West (1,0,d)</c:v>
                </c:pt>
                <c:pt idx="22">
                  <c:v>PL Central (1,0,d)</c:v>
                </c:pt>
                <c:pt idx="23">
                  <c:v>PL East (1,0,d)</c:v>
                </c:pt>
                <c:pt idx="24">
                  <c:v>PL North (1,0,d)</c:v>
                </c:pt>
                <c:pt idx="26">
                  <c:v>IL Southwest (d)</c:v>
                </c:pt>
                <c:pt idx="27">
                  <c:v>IL Southeast (1,d)</c:v>
                </c:pt>
                <c:pt idx="28">
                  <c:v>IL Northeast (1,0,d)</c:v>
                </c:pt>
                <c:pt idx="29">
                  <c:v>IL Northwest (1,0,d)</c:v>
                </c:pt>
                <c:pt idx="31">
                  <c:v>Springfield (1,0,d)</c:v>
                </c:pt>
                <c:pt idx="32">
                  <c:v>Winnipeg River (d)</c:v>
                </c:pt>
                <c:pt idx="33">
                  <c:v>Brokenhead (d)</c:v>
                </c:pt>
                <c:pt idx="34">
                  <c:v>Iron Rose (d)</c:v>
                </c:pt>
                <c:pt idx="35">
                  <c:v>Blue Water (1,0,d)</c:v>
                </c:pt>
                <c:pt idx="36">
                  <c:v>Northern Remote (1,0,d)</c:v>
                </c:pt>
                <c:pt idx="38">
                  <c:v>Thompson (1,d)</c:v>
                </c:pt>
                <c:pt idx="39">
                  <c:v>Oxford H &amp; Gods (1,0,d)</c:v>
                </c:pt>
                <c:pt idx="40">
                  <c:v>Cross Lake (1,0,d)</c:v>
                </c:pt>
                <c:pt idx="41">
                  <c:v>Lynn/Leaf/SIL (1,d)</c:v>
                </c:pt>
                <c:pt idx="42">
                  <c:v>Island Lake (1,0,d)</c:v>
                </c:pt>
                <c:pt idx="43">
                  <c:v>Tad/Broch/Lac Br (1,0,d)</c:v>
                </c:pt>
                <c:pt idx="44">
                  <c:v>Gillam/Fox Lake (1,0,d)</c:v>
                </c:pt>
                <c:pt idx="45">
                  <c:v>Thick Por/Pik/Wab (1,d)</c:v>
                </c:pt>
                <c:pt idx="46">
                  <c:v>Norway House (1,0,d)</c:v>
                </c:pt>
                <c:pt idx="47">
                  <c:v>Sha/York/Split/War (1,0,d)</c:v>
                </c:pt>
                <c:pt idx="48">
                  <c:v>Nelson House (1,d)</c:v>
                </c:pt>
                <c:pt idx="50">
                  <c:v>Churchill (0,d)</c:v>
                </c:pt>
                <c:pt idx="52">
                  <c:v>F Flon/Snow L/Cran (1,d)</c:v>
                </c:pt>
                <c:pt idx="53">
                  <c:v>The Pas/OCN/Kelsey (1,0,d)</c:v>
                </c:pt>
                <c:pt idx="54">
                  <c:v>Nor-Man Other (1,0,d)</c:v>
                </c:pt>
              </c:strCache>
            </c:strRef>
          </c:cat>
          <c:val>
            <c:numRef>
              <c:f>'Ordered data'!$B$20:$B$74</c:f>
              <c:numCache>
                <c:ptCount val="55"/>
                <c:pt idx="0">
                  <c:v>300.793</c:v>
                </c:pt>
                <c:pt idx="1">
                  <c:v>300.793</c:v>
                </c:pt>
                <c:pt idx="2">
                  <c:v>300.793</c:v>
                </c:pt>
                <c:pt idx="3">
                  <c:v>300.793</c:v>
                </c:pt>
                <c:pt idx="5">
                  <c:v>300.793</c:v>
                </c:pt>
                <c:pt idx="6">
                  <c:v>300.793</c:v>
                </c:pt>
                <c:pt idx="7">
                  <c:v>300.793</c:v>
                </c:pt>
                <c:pt idx="9">
                  <c:v>300.793</c:v>
                </c:pt>
                <c:pt idx="10">
                  <c:v>300.793</c:v>
                </c:pt>
                <c:pt idx="11">
                  <c:v>300.793</c:v>
                </c:pt>
                <c:pt idx="12">
                  <c:v>300.793</c:v>
                </c:pt>
                <c:pt idx="14">
                  <c:v>300.793</c:v>
                </c:pt>
                <c:pt idx="15">
                  <c:v>300.793</c:v>
                </c:pt>
                <c:pt idx="16">
                  <c:v>300.793</c:v>
                </c:pt>
                <c:pt idx="17">
                  <c:v>300.793</c:v>
                </c:pt>
                <c:pt idx="18">
                  <c:v>300.793</c:v>
                </c:pt>
                <c:pt idx="19">
                  <c:v>300.793</c:v>
                </c:pt>
                <c:pt idx="21">
                  <c:v>300.793</c:v>
                </c:pt>
                <c:pt idx="22">
                  <c:v>300.793</c:v>
                </c:pt>
                <c:pt idx="23">
                  <c:v>300.793</c:v>
                </c:pt>
                <c:pt idx="24">
                  <c:v>300.793</c:v>
                </c:pt>
                <c:pt idx="26">
                  <c:v>300.793</c:v>
                </c:pt>
                <c:pt idx="27">
                  <c:v>300.793</c:v>
                </c:pt>
                <c:pt idx="28">
                  <c:v>300.793</c:v>
                </c:pt>
                <c:pt idx="29">
                  <c:v>300.793</c:v>
                </c:pt>
                <c:pt idx="31">
                  <c:v>300.793</c:v>
                </c:pt>
                <c:pt idx="32">
                  <c:v>300.793</c:v>
                </c:pt>
                <c:pt idx="33">
                  <c:v>300.793</c:v>
                </c:pt>
                <c:pt idx="34">
                  <c:v>300.793</c:v>
                </c:pt>
                <c:pt idx="35">
                  <c:v>300.793</c:v>
                </c:pt>
                <c:pt idx="36">
                  <c:v>300.793</c:v>
                </c:pt>
                <c:pt idx="38">
                  <c:v>300.793</c:v>
                </c:pt>
                <c:pt idx="39">
                  <c:v>300.793</c:v>
                </c:pt>
                <c:pt idx="40">
                  <c:v>300.793</c:v>
                </c:pt>
                <c:pt idx="41">
                  <c:v>300.793</c:v>
                </c:pt>
                <c:pt idx="42">
                  <c:v>300.793</c:v>
                </c:pt>
                <c:pt idx="43">
                  <c:v>300.793</c:v>
                </c:pt>
                <c:pt idx="44">
                  <c:v>300.793</c:v>
                </c:pt>
                <c:pt idx="45">
                  <c:v>300.793</c:v>
                </c:pt>
                <c:pt idx="46">
                  <c:v>300.793</c:v>
                </c:pt>
                <c:pt idx="47">
                  <c:v>300.793</c:v>
                </c:pt>
                <c:pt idx="48">
                  <c:v>300.793</c:v>
                </c:pt>
                <c:pt idx="50">
                  <c:v>300.793</c:v>
                </c:pt>
                <c:pt idx="52">
                  <c:v>300.793</c:v>
                </c:pt>
                <c:pt idx="53">
                  <c:v>300.793</c:v>
                </c:pt>
                <c:pt idx="54">
                  <c:v>300.793</c:v>
                </c:pt>
              </c:numCache>
            </c:numRef>
          </c:val>
        </c:ser>
        <c:ser>
          <c:idx val="1"/>
          <c:order val="1"/>
          <c:tx>
            <c:strRef>
              <c:f>'Ordered data'!$C$19</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(d)</c:v>
                </c:pt>
                <c:pt idx="1">
                  <c:v>SE Central (d)</c:v>
                </c:pt>
                <c:pt idx="2">
                  <c:v>SE Western (d)</c:v>
                </c:pt>
                <c:pt idx="3">
                  <c:v>SE Southern (1,0,d)</c:v>
                </c:pt>
                <c:pt idx="5">
                  <c:v>Bdn West (1,0,d)</c:v>
                </c:pt>
                <c:pt idx="6">
                  <c:v>Bdn Rural (d)</c:v>
                </c:pt>
                <c:pt idx="7">
                  <c:v>Bdn East (d)</c:v>
                </c:pt>
                <c:pt idx="9">
                  <c:v>Cent East (d)</c:v>
                </c:pt>
                <c:pt idx="10">
                  <c:v>Cent Southwest (1,0,d)</c:v>
                </c:pt>
                <c:pt idx="11">
                  <c:v>Cent Midwest (1,0,d)</c:v>
                </c:pt>
                <c:pt idx="12">
                  <c:v>Cent North (1,0,d)</c:v>
                </c:pt>
                <c:pt idx="14">
                  <c:v>Assin East 2 (1,0,d)</c:v>
                </c:pt>
                <c:pt idx="15">
                  <c:v>Assin West 2 (1,0,d)</c:v>
                </c:pt>
                <c:pt idx="16">
                  <c:v>Assin West 1 (1,0,d)</c:v>
                </c:pt>
                <c:pt idx="17">
                  <c:v>Assin East 1 (1,0,d)</c:v>
                </c:pt>
                <c:pt idx="18">
                  <c:v>Assin North 2 (d)</c:v>
                </c:pt>
                <c:pt idx="19">
                  <c:v>Assin North 1 (d)</c:v>
                </c:pt>
                <c:pt idx="21">
                  <c:v>PL West (1,0,d)</c:v>
                </c:pt>
                <c:pt idx="22">
                  <c:v>PL Central (1,0,d)</c:v>
                </c:pt>
                <c:pt idx="23">
                  <c:v>PL East (1,0,d)</c:v>
                </c:pt>
                <c:pt idx="24">
                  <c:v>PL North (1,0,d)</c:v>
                </c:pt>
                <c:pt idx="26">
                  <c:v>IL Southwest (d)</c:v>
                </c:pt>
                <c:pt idx="27">
                  <c:v>IL Southeast (1,d)</c:v>
                </c:pt>
                <c:pt idx="28">
                  <c:v>IL Northeast (1,0,d)</c:v>
                </c:pt>
                <c:pt idx="29">
                  <c:v>IL Northwest (1,0,d)</c:v>
                </c:pt>
                <c:pt idx="31">
                  <c:v>Springfield (1,0,d)</c:v>
                </c:pt>
                <c:pt idx="32">
                  <c:v>Winnipeg River (d)</c:v>
                </c:pt>
                <c:pt idx="33">
                  <c:v>Brokenhead (d)</c:v>
                </c:pt>
                <c:pt idx="34">
                  <c:v>Iron Rose (d)</c:v>
                </c:pt>
                <c:pt idx="35">
                  <c:v>Blue Water (1,0,d)</c:v>
                </c:pt>
                <c:pt idx="36">
                  <c:v>Northern Remote (1,0,d)</c:v>
                </c:pt>
                <c:pt idx="38">
                  <c:v>Thompson (1,d)</c:v>
                </c:pt>
                <c:pt idx="39">
                  <c:v>Oxford H &amp; Gods (1,0,d)</c:v>
                </c:pt>
                <c:pt idx="40">
                  <c:v>Cross Lake (1,0,d)</c:v>
                </c:pt>
                <c:pt idx="41">
                  <c:v>Lynn/Leaf/SIL (1,d)</c:v>
                </c:pt>
                <c:pt idx="42">
                  <c:v>Island Lake (1,0,d)</c:v>
                </c:pt>
                <c:pt idx="43">
                  <c:v>Tad/Broch/Lac Br (1,0,d)</c:v>
                </c:pt>
                <c:pt idx="44">
                  <c:v>Gillam/Fox Lake (1,0,d)</c:v>
                </c:pt>
                <c:pt idx="45">
                  <c:v>Thick Por/Pik/Wab (1,d)</c:v>
                </c:pt>
                <c:pt idx="46">
                  <c:v>Norway House (1,0,d)</c:v>
                </c:pt>
                <c:pt idx="47">
                  <c:v>Sha/York/Split/War (1,0,d)</c:v>
                </c:pt>
                <c:pt idx="48">
                  <c:v>Nelson House (1,d)</c:v>
                </c:pt>
                <c:pt idx="50">
                  <c:v>Churchill (0,d)</c:v>
                </c:pt>
                <c:pt idx="52">
                  <c:v>F Flon/Snow L/Cran (1,d)</c:v>
                </c:pt>
                <c:pt idx="53">
                  <c:v>The Pas/OCN/Kelsey (1,0,d)</c:v>
                </c:pt>
                <c:pt idx="54">
                  <c:v>Nor-Man Other (1,0,d)</c:v>
                </c:pt>
              </c:strCache>
            </c:strRef>
          </c:cat>
          <c:val>
            <c:numRef>
              <c:f>'Ordered data'!$C$20:$C$74</c:f>
              <c:numCache>
                <c:ptCount val="55"/>
                <c:pt idx="0">
                  <c:v>282.77</c:v>
                </c:pt>
                <c:pt idx="1">
                  <c:v>327.055</c:v>
                </c:pt>
                <c:pt idx="2">
                  <c:v>289.599</c:v>
                </c:pt>
                <c:pt idx="3">
                  <c:v>428.358</c:v>
                </c:pt>
                <c:pt idx="5">
                  <c:v>256.795</c:v>
                </c:pt>
                <c:pt idx="6">
                  <c:v>274.275</c:v>
                </c:pt>
                <c:pt idx="7">
                  <c:v>322.498</c:v>
                </c:pt>
                <c:pt idx="9">
                  <c:v>295.962</c:v>
                </c:pt>
                <c:pt idx="10">
                  <c:v>354.072</c:v>
                </c:pt>
                <c:pt idx="11">
                  <c:v>406.032</c:v>
                </c:pt>
                <c:pt idx="12">
                  <c:v>396.628</c:v>
                </c:pt>
                <c:pt idx="14">
                  <c:v>368.667</c:v>
                </c:pt>
                <c:pt idx="15">
                  <c:v>374.525</c:v>
                </c:pt>
                <c:pt idx="16">
                  <c:v>465.271</c:v>
                </c:pt>
                <c:pt idx="17">
                  <c:v>388.907</c:v>
                </c:pt>
                <c:pt idx="18">
                  <c:v>345.773</c:v>
                </c:pt>
                <c:pt idx="19">
                  <c:v>535.635</c:v>
                </c:pt>
                <c:pt idx="21">
                  <c:v>488.541</c:v>
                </c:pt>
                <c:pt idx="22">
                  <c:v>347.306</c:v>
                </c:pt>
                <c:pt idx="23">
                  <c:v>549.38</c:v>
                </c:pt>
                <c:pt idx="24">
                  <c:v>444.971</c:v>
                </c:pt>
                <c:pt idx="26">
                  <c:v>289.741</c:v>
                </c:pt>
                <c:pt idx="27">
                  <c:v>236.482</c:v>
                </c:pt>
                <c:pt idx="28">
                  <c:v>356.427</c:v>
                </c:pt>
                <c:pt idx="29">
                  <c:v>456.827</c:v>
                </c:pt>
                <c:pt idx="31">
                  <c:v>193.696</c:v>
                </c:pt>
                <c:pt idx="32">
                  <c:v>302.033</c:v>
                </c:pt>
                <c:pt idx="33">
                  <c:v>294.706</c:v>
                </c:pt>
                <c:pt idx="34">
                  <c:v>324.15</c:v>
                </c:pt>
                <c:pt idx="35">
                  <c:v>463.746</c:v>
                </c:pt>
                <c:pt idx="36">
                  <c:v>591.497</c:v>
                </c:pt>
                <c:pt idx="38">
                  <c:v>402.156</c:v>
                </c:pt>
                <c:pt idx="39">
                  <c:v>667.291</c:v>
                </c:pt>
                <c:pt idx="40">
                  <c:v>753.196</c:v>
                </c:pt>
                <c:pt idx="41">
                  <c:v>645.354</c:v>
                </c:pt>
                <c:pt idx="42">
                  <c:v>677.777</c:v>
                </c:pt>
                <c:pt idx="43">
                  <c:v>647.061</c:v>
                </c:pt>
                <c:pt idx="44">
                  <c:v>574.424</c:v>
                </c:pt>
                <c:pt idx="45">
                  <c:v>558.593</c:v>
                </c:pt>
                <c:pt idx="46">
                  <c:v>703.193</c:v>
                </c:pt>
                <c:pt idx="47">
                  <c:v>761.369</c:v>
                </c:pt>
                <c:pt idx="48">
                  <c:v>685.382</c:v>
                </c:pt>
                <c:pt idx="50">
                  <c:v>698.293</c:v>
                </c:pt>
                <c:pt idx="52">
                  <c:v>374.927</c:v>
                </c:pt>
                <c:pt idx="53">
                  <c:v>414.127</c:v>
                </c:pt>
                <c:pt idx="54">
                  <c:v>663.247</c:v>
                </c:pt>
              </c:numCache>
            </c:numRef>
          </c:val>
        </c:ser>
        <c:ser>
          <c:idx val="2"/>
          <c:order val="2"/>
          <c:tx>
            <c:strRef>
              <c:f>'Ordered data'!$D$19</c:f>
              <c:strCache>
                <c:ptCount val="1"/>
                <c:pt idx="0">
                  <c:v>no disorder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(d)</c:v>
                </c:pt>
                <c:pt idx="1">
                  <c:v>SE Central (d)</c:v>
                </c:pt>
                <c:pt idx="2">
                  <c:v>SE Western (d)</c:v>
                </c:pt>
                <c:pt idx="3">
                  <c:v>SE Southern (1,0,d)</c:v>
                </c:pt>
                <c:pt idx="5">
                  <c:v>Bdn West (1,0,d)</c:v>
                </c:pt>
                <c:pt idx="6">
                  <c:v>Bdn Rural (d)</c:v>
                </c:pt>
                <c:pt idx="7">
                  <c:v>Bdn East (d)</c:v>
                </c:pt>
                <c:pt idx="9">
                  <c:v>Cent East (d)</c:v>
                </c:pt>
                <c:pt idx="10">
                  <c:v>Cent Southwest (1,0,d)</c:v>
                </c:pt>
                <c:pt idx="11">
                  <c:v>Cent Midwest (1,0,d)</c:v>
                </c:pt>
                <c:pt idx="12">
                  <c:v>Cent North (1,0,d)</c:v>
                </c:pt>
                <c:pt idx="14">
                  <c:v>Assin East 2 (1,0,d)</c:v>
                </c:pt>
                <c:pt idx="15">
                  <c:v>Assin West 2 (1,0,d)</c:v>
                </c:pt>
                <c:pt idx="16">
                  <c:v>Assin West 1 (1,0,d)</c:v>
                </c:pt>
                <c:pt idx="17">
                  <c:v>Assin East 1 (1,0,d)</c:v>
                </c:pt>
                <c:pt idx="18">
                  <c:v>Assin North 2 (d)</c:v>
                </c:pt>
                <c:pt idx="19">
                  <c:v>Assin North 1 (d)</c:v>
                </c:pt>
                <c:pt idx="21">
                  <c:v>PL West (1,0,d)</c:v>
                </c:pt>
                <c:pt idx="22">
                  <c:v>PL Central (1,0,d)</c:v>
                </c:pt>
                <c:pt idx="23">
                  <c:v>PL East (1,0,d)</c:v>
                </c:pt>
                <c:pt idx="24">
                  <c:v>PL North (1,0,d)</c:v>
                </c:pt>
                <c:pt idx="26">
                  <c:v>IL Southwest (d)</c:v>
                </c:pt>
                <c:pt idx="27">
                  <c:v>IL Southeast (1,d)</c:v>
                </c:pt>
                <c:pt idx="28">
                  <c:v>IL Northeast (1,0,d)</c:v>
                </c:pt>
                <c:pt idx="29">
                  <c:v>IL Northwest (1,0,d)</c:v>
                </c:pt>
                <c:pt idx="31">
                  <c:v>Springfield (1,0,d)</c:v>
                </c:pt>
                <c:pt idx="32">
                  <c:v>Winnipeg River (d)</c:v>
                </c:pt>
                <c:pt idx="33">
                  <c:v>Brokenhead (d)</c:v>
                </c:pt>
                <c:pt idx="34">
                  <c:v>Iron Rose (d)</c:v>
                </c:pt>
                <c:pt idx="35">
                  <c:v>Blue Water (1,0,d)</c:v>
                </c:pt>
                <c:pt idx="36">
                  <c:v>Northern Remote (1,0,d)</c:v>
                </c:pt>
                <c:pt idx="38">
                  <c:v>Thompson (1,d)</c:v>
                </c:pt>
                <c:pt idx="39">
                  <c:v>Oxford H &amp; Gods (1,0,d)</c:v>
                </c:pt>
                <c:pt idx="40">
                  <c:v>Cross Lake (1,0,d)</c:v>
                </c:pt>
                <c:pt idx="41">
                  <c:v>Lynn/Leaf/SIL (1,d)</c:v>
                </c:pt>
                <c:pt idx="42">
                  <c:v>Island Lake (1,0,d)</c:v>
                </c:pt>
                <c:pt idx="43">
                  <c:v>Tad/Broch/Lac Br (1,0,d)</c:v>
                </c:pt>
                <c:pt idx="44">
                  <c:v>Gillam/Fox Lake (1,0,d)</c:v>
                </c:pt>
                <c:pt idx="45">
                  <c:v>Thick Por/Pik/Wab (1,d)</c:v>
                </c:pt>
                <c:pt idx="46">
                  <c:v>Norway House (1,0,d)</c:v>
                </c:pt>
                <c:pt idx="47">
                  <c:v>Sha/York/Split/War (1,0,d)</c:v>
                </c:pt>
                <c:pt idx="48">
                  <c:v>Nelson House (1,d)</c:v>
                </c:pt>
                <c:pt idx="50">
                  <c:v>Churchill (0,d)</c:v>
                </c:pt>
                <c:pt idx="52">
                  <c:v>F Flon/Snow L/Cran (1,d)</c:v>
                </c:pt>
                <c:pt idx="53">
                  <c:v>The Pas/OCN/Kelsey (1,0,d)</c:v>
                </c:pt>
                <c:pt idx="54">
                  <c:v>Nor-Man Other (1,0,d)</c:v>
                </c:pt>
              </c:strCache>
            </c:strRef>
          </c:cat>
          <c:val>
            <c:numRef>
              <c:f>'Ordered data'!$D$20:$D$74</c:f>
              <c:numCache>
                <c:ptCount val="55"/>
                <c:pt idx="0">
                  <c:v>139.95</c:v>
                </c:pt>
                <c:pt idx="1">
                  <c:v>165.344</c:v>
                </c:pt>
                <c:pt idx="2">
                  <c:v>151.417</c:v>
                </c:pt>
                <c:pt idx="3">
                  <c:v>205.448</c:v>
                </c:pt>
                <c:pt idx="5">
                  <c:v>131.981</c:v>
                </c:pt>
                <c:pt idx="6">
                  <c:v>140.187</c:v>
                </c:pt>
                <c:pt idx="7">
                  <c:v>152.123</c:v>
                </c:pt>
                <c:pt idx="9">
                  <c:v>160.299</c:v>
                </c:pt>
                <c:pt idx="10">
                  <c:v>168.363</c:v>
                </c:pt>
                <c:pt idx="11">
                  <c:v>196.544</c:v>
                </c:pt>
                <c:pt idx="12">
                  <c:v>183.649</c:v>
                </c:pt>
                <c:pt idx="14">
                  <c:v>186.108</c:v>
                </c:pt>
                <c:pt idx="15">
                  <c:v>176.897</c:v>
                </c:pt>
                <c:pt idx="16">
                  <c:v>191.232</c:v>
                </c:pt>
                <c:pt idx="17">
                  <c:v>178.625</c:v>
                </c:pt>
                <c:pt idx="18">
                  <c:v>163.498</c:v>
                </c:pt>
                <c:pt idx="19">
                  <c:v>202.263</c:v>
                </c:pt>
                <c:pt idx="21">
                  <c:v>209.647</c:v>
                </c:pt>
                <c:pt idx="22">
                  <c:v>177.335</c:v>
                </c:pt>
                <c:pt idx="23">
                  <c:v>235.524</c:v>
                </c:pt>
                <c:pt idx="24">
                  <c:v>188.41</c:v>
                </c:pt>
                <c:pt idx="26">
                  <c:v>145.57</c:v>
                </c:pt>
                <c:pt idx="27">
                  <c:v>145.341</c:v>
                </c:pt>
                <c:pt idx="28">
                  <c:v>206.121</c:v>
                </c:pt>
                <c:pt idx="29">
                  <c:v>215.637</c:v>
                </c:pt>
                <c:pt idx="31">
                  <c:v>118.114</c:v>
                </c:pt>
                <c:pt idx="32">
                  <c:v>130.698</c:v>
                </c:pt>
                <c:pt idx="33">
                  <c:v>156.785</c:v>
                </c:pt>
                <c:pt idx="34">
                  <c:v>149.074</c:v>
                </c:pt>
                <c:pt idx="35">
                  <c:v>231.469</c:v>
                </c:pt>
                <c:pt idx="36">
                  <c:v>285.817</c:v>
                </c:pt>
                <c:pt idx="38">
                  <c:v>133.936</c:v>
                </c:pt>
                <c:pt idx="39">
                  <c:v>235.498</c:v>
                </c:pt>
                <c:pt idx="40">
                  <c:v>237.425</c:v>
                </c:pt>
                <c:pt idx="41">
                  <c:v>185.86</c:v>
                </c:pt>
                <c:pt idx="42">
                  <c:v>368.189</c:v>
                </c:pt>
                <c:pt idx="43">
                  <c:v>235.89</c:v>
                </c:pt>
                <c:pt idx="44">
                  <c:v>332.724</c:v>
                </c:pt>
                <c:pt idx="45">
                  <c:v>146.089</c:v>
                </c:pt>
                <c:pt idx="46">
                  <c:v>365.492</c:v>
                </c:pt>
                <c:pt idx="47">
                  <c:v>390.365</c:v>
                </c:pt>
                <c:pt idx="48">
                  <c:v>187.605</c:v>
                </c:pt>
                <c:pt idx="50">
                  <c:v>262.595</c:v>
                </c:pt>
                <c:pt idx="52">
                  <c:v>169.384</c:v>
                </c:pt>
                <c:pt idx="53">
                  <c:v>236.032</c:v>
                </c:pt>
                <c:pt idx="54">
                  <c:v>368.968</c:v>
                </c:pt>
              </c:numCache>
            </c:numRef>
          </c:val>
        </c:ser>
        <c:ser>
          <c:idx val="3"/>
          <c:order val="3"/>
          <c:tx>
            <c:strRef>
              <c:f>'Ordered data'!$E$19</c:f>
              <c:strCache>
                <c:ptCount val="1"/>
                <c:pt idx="0">
                  <c:v>Mb Avg without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no disorder</c:name>
            <c:spPr>
              <a:ln w="38100">
                <a:solidFill>
                  <a:srgbClr val="000000"/>
                </a:solidFill>
              </a:ln>
            </c:spPr>
            <c:trendlineType val="linear"/>
            <c:forward val="0.5"/>
            <c:backward val="0.5"/>
            <c:dispEq val="0"/>
            <c:dispRSqr val="0"/>
          </c:trendline>
          <c:cat>
            <c:strRef>
              <c:f>'Ordered data'!$A$20:$A$74</c:f>
              <c:strCache>
                <c:ptCount val="55"/>
                <c:pt idx="0">
                  <c:v>SE Northern (d)</c:v>
                </c:pt>
                <c:pt idx="1">
                  <c:v>SE Central (d)</c:v>
                </c:pt>
                <c:pt idx="2">
                  <c:v>SE Western (d)</c:v>
                </c:pt>
                <c:pt idx="3">
                  <c:v>SE Southern (1,0,d)</c:v>
                </c:pt>
                <c:pt idx="5">
                  <c:v>Bdn West (1,0,d)</c:v>
                </c:pt>
                <c:pt idx="6">
                  <c:v>Bdn Rural (d)</c:v>
                </c:pt>
                <c:pt idx="7">
                  <c:v>Bdn East (d)</c:v>
                </c:pt>
                <c:pt idx="9">
                  <c:v>Cent East (d)</c:v>
                </c:pt>
                <c:pt idx="10">
                  <c:v>Cent Southwest (1,0,d)</c:v>
                </c:pt>
                <c:pt idx="11">
                  <c:v>Cent Midwest (1,0,d)</c:v>
                </c:pt>
                <c:pt idx="12">
                  <c:v>Cent North (1,0,d)</c:v>
                </c:pt>
                <c:pt idx="14">
                  <c:v>Assin East 2 (1,0,d)</c:v>
                </c:pt>
                <c:pt idx="15">
                  <c:v>Assin West 2 (1,0,d)</c:v>
                </c:pt>
                <c:pt idx="16">
                  <c:v>Assin West 1 (1,0,d)</c:v>
                </c:pt>
                <c:pt idx="17">
                  <c:v>Assin East 1 (1,0,d)</c:v>
                </c:pt>
                <c:pt idx="18">
                  <c:v>Assin North 2 (d)</c:v>
                </c:pt>
                <c:pt idx="19">
                  <c:v>Assin North 1 (d)</c:v>
                </c:pt>
                <c:pt idx="21">
                  <c:v>PL West (1,0,d)</c:v>
                </c:pt>
                <c:pt idx="22">
                  <c:v>PL Central (1,0,d)</c:v>
                </c:pt>
                <c:pt idx="23">
                  <c:v>PL East (1,0,d)</c:v>
                </c:pt>
                <c:pt idx="24">
                  <c:v>PL North (1,0,d)</c:v>
                </c:pt>
                <c:pt idx="26">
                  <c:v>IL Southwest (d)</c:v>
                </c:pt>
                <c:pt idx="27">
                  <c:v>IL Southeast (1,d)</c:v>
                </c:pt>
                <c:pt idx="28">
                  <c:v>IL Northeast (1,0,d)</c:v>
                </c:pt>
                <c:pt idx="29">
                  <c:v>IL Northwest (1,0,d)</c:v>
                </c:pt>
                <c:pt idx="31">
                  <c:v>Springfield (1,0,d)</c:v>
                </c:pt>
                <c:pt idx="32">
                  <c:v>Winnipeg River (d)</c:v>
                </c:pt>
                <c:pt idx="33">
                  <c:v>Brokenhead (d)</c:v>
                </c:pt>
                <c:pt idx="34">
                  <c:v>Iron Rose (d)</c:v>
                </c:pt>
                <c:pt idx="35">
                  <c:v>Blue Water (1,0,d)</c:v>
                </c:pt>
                <c:pt idx="36">
                  <c:v>Northern Remote (1,0,d)</c:v>
                </c:pt>
                <c:pt idx="38">
                  <c:v>Thompson (1,d)</c:v>
                </c:pt>
                <c:pt idx="39">
                  <c:v>Oxford H &amp; Gods (1,0,d)</c:v>
                </c:pt>
                <c:pt idx="40">
                  <c:v>Cross Lake (1,0,d)</c:v>
                </c:pt>
                <c:pt idx="41">
                  <c:v>Lynn/Leaf/SIL (1,d)</c:v>
                </c:pt>
                <c:pt idx="42">
                  <c:v>Island Lake (1,0,d)</c:v>
                </c:pt>
                <c:pt idx="43">
                  <c:v>Tad/Broch/Lac Br (1,0,d)</c:v>
                </c:pt>
                <c:pt idx="44">
                  <c:v>Gillam/Fox Lake (1,0,d)</c:v>
                </c:pt>
                <c:pt idx="45">
                  <c:v>Thick Por/Pik/Wab (1,d)</c:v>
                </c:pt>
                <c:pt idx="46">
                  <c:v>Norway House (1,0,d)</c:v>
                </c:pt>
                <c:pt idx="47">
                  <c:v>Sha/York/Split/War (1,0,d)</c:v>
                </c:pt>
                <c:pt idx="48">
                  <c:v>Nelson House (1,d)</c:v>
                </c:pt>
                <c:pt idx="50">
                  <c:v>Churchill (0,d)</c:v>
                </c:pt>
                <c:pt idx="52">
                  <c:v>F Flon/Snow L/Cran (1,d)</c:v>
                </c:pt>
                <c:pt idx="53">
                  <c:v>The Pas/OCN/Kelsey (1,0,d)</c:v>
                </c:pt>
                <c:pt idx="54">
                  <c:v>Nor-Man Other (1,0,d)</c:v>
                </c:pt>
              </c:strCache>
            </c:strRef>
          </c:cat>
          <c:val>
            <c:numRef>
              <c:f>'Ordered data'!$E$20:$E$74</c:f>
              <c:numCache>
                <c:ptCount val="55"/>
                <c:pt idx="0">
                  <c:v>151.515</c:v>
                </c:pt>
                <c:pt idx="1">
                  <c:v>151.515</c:v>
                </c:pt>
                <c:pt idx="2">
                  <c:v>151.515</c:v>
                </c:pt>
                <c:pt idx="3">
                  <c:v>151.515</c:v>
                </c:pt>
                <c:pt idx="5">
                  <c:v>151.515</c:v>
                </c:pt>
                <c:pt idx="6">
                  <c:v>151.515</c:v>
                </c:pt>
                <c:pt idx="7">
                  <c:v>151.515</c:v>
                </c:pt>
                <c:pt idx="9">
                  <c:v>151.515</c:v>
                </c:pt>
                <c:pt idx="10">
                  <c:v>151.515</c:v>
                </c:pt>
                <c:pt idx="11">
                  <c:v>151.515</c:v>
                </c:pt>
                <c:pt idx="12">
                  <c:v>151.515</c:v>
                </c:pt>
                <c:pt idx="14">
                  <c:v>151.515</c:v>
                </c:pt>
                <c:pt idx="15">
                  <c:v>151.515</c:v>
                </c:pt>
                <c:pt idx="16">
                  <c:v>151.515</c:v>
                </c:pt>
                <c:pt idx="17">
                  <c:v>151.515</c:v>
                </c:pt>
                <c:pt idx="18">
                  <c:v>151.515</c:v>
                </c:pt>
                <c:pt idx="19">
                  <c:v>151.515</c:v>
                </c:pt>
                <c:pt idx="21">
                  <c:v>151.515</c:v>
                </c:pt>
                <c:pt idx="22">
                  <c:v>151.515</c:v>
                </c:pt>
                <c:pt idx="23">
                  <c:v>151.515</c:v>
                </c:pt>
                <c:pt idx="24">
                  <c:v>151.515</c:v>
                </c:pt>
                <c:pt idx="26">
                  <c:v>151.515</c:v>
                </c:pt>
                <c:pt idx="27">
                  <c:v>151.515</c:v>
                </c:pt>
                <c:pt idx="28">
                  <c:v>151.515</c:v>
                </c:pt>
                <c:pt idx="29">
                  <c:v>151.515</c:v>
                </c:pt>
                <c:pt idx="31">
                  <c:v>151.515</c:v>
                </c:pt>
                <c:pt idx="32">
                  <c:v>151.515</c:v>
                </c:pt>
                <c:pt idx="33">
                  <c:v>151.515</c:v>
                </c:pt>
                <c:pt idx="34">
                  <c:v>151.515</c:v>
                </c:pt>
                <c:pt idx="35">
                  <c:v>151.515</c:v>
                </c:pt>
                <c:pt idx="36">
                  <c:v>151.515</c:v>
                </c:pt>
                <c:pt idx="38">
                  <c:v>151.515</c:v>
                </c:pt>
                <c:pt idx="39">
                  <c:v>151.515</c:v>
                </c:pt>
                <c:pt idx="40">
                  <c:v>151.515</c:v>
                </c:pt>
                <c:pt idx="41">
                  <c:v>151.515</c:v>
                </c:pt>
                <c:pt idx="42">
                  <c:v>151.515</c:v>
                </c:pt>
                <c:pt idx="43">
                  <c:v>151.515</c:v>
                </c:pt>
                <c:pt idx="44">
                  <c:v>151.515</c:v>
                </c:pt>
                <c:pt idx="45">
                  <c:v>151.515</c:v>
                </c:pt>
                <c:pt idx="46">
                  <c:v>151.515</c:v>
                </c:pt>
                <c:pt idx="47">
                  <c:v>151.515</c:v>
                </c:pt>
                <c:pt idx="48">
                  <c:v>151.515</c:v>
                </c:pt>
                <c:pt idx="50">
                  <c:v>151.515</c:v>
                </c:pt>
                <c:pt idx="52">
                  <c:v>151.515</c:v>
                </c:pt>
                <c:pt idx="53">
                  <c:v>151.515</c:v>
                </c:pt>
                <c:pt idx="54">
                  <c:v>151.515</c:v>
                </c:pt>
              </c:numCache>
            </c:numRef>
          </c:val>
        </c:ser>
        <c:gapWidth val="30"/>
        <c:axId val="66327178"/>
        <c:axId val="60073691"/>
      </c:barChart>
      <c:catAx>
        <c:axId val="66327178"/>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60073691"/>
        <c:crosses val="autoZero"/>
        <c:auto val="0"/>
        <c:lblOffset val="100"/>
        <c:noMultiLvlLbl val="0"/>
      </c:catAx>
      <c:valAx>
        <c:axId val="60073691"/>
        <c:scaling>
          <c:orientation val="minMax"/>
          <c:max val="8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66327178"/>
        <c:crossesAt val="1"/>
        <c:crossBetween val="between"/>
        <c:dispUnits/>
        <c:majorUnit val="10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1975"/>
          <c:y val="0.104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0.16075</cdr:x>
      <cdr:y>0.888</cdr:y>
    </cdr:from>
    <cdr:to>
      <cdr:x>0.99375</cdr:x>
      <cdr:y>1</cdr:y>
    </cdr:to>
    <cdr:sp>
      <cdr:nvSpPr>
        <cdr:cNvPr id="1" name="TextBox 2"/>
        <cdr:cNvSpPr txBox="1">
          <a:spLocks noChangeArrowheads="1"/>
        </cdr:cNvSpPr>
      </cdr:nvSpPr>
      <cdr:spPr>
        <a:xfrm>
          <a:off x="914400" y="4048125"/>
          <a:ext cx="4752975" cy="514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with disorder was statistically different from Manitoba average with disorder
'0' indicates area's rate for those without disorder was statistically different from Manitoba average without disorder
'd' indicates difference between two groups' rates was statistically significant for that area
's' indicates data suppressed due to small numbers</a:t>
          </a:r>
        </a:p>
      </cdr:txBody>
    </cdr:sp>
  </cdr:relSizeAnchor>
  <cdr:relSizeAnchor xmlns:cdr="http://schemas.openxmlformats.org/drawingml/2006/chartDrawing">
    <cdr:from>
      <cdr:x>0</cdr:x>
      <cdr:y>0.00675</cdr:y>
    </cdr:from>
    <cdr:to>
      <cdr:x>1</cdr:x>
      <cdr:y>0.142</cdr:y>
    </cdr:to>
    <cdr:sp>
      <cdr:nvSpPr>
        <cdr:cNvPr id="2" name="TextBox 3"/>
        <cdr:cNvSpPr txBox="1">
          <a:spLocks noChangeArrowheads="1"/>
        </cdr:cNvSpPr>
      </cdr:nvSpPr>
      <cdr:spPr>
        <a:xfrm>
          <a:off x="0" y="28575"/>
          <a:ext cx="5705475" cy="6191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Figure 5.2.5: All-Cause Hospital Separations for Females With and Without Cumulative Disorders by RHA, 1997/98-2001/02</a:t>
          </a:r>
          <a:r>
            <a:rPr lang="en-US" cap="none" sz="1000" b="1" i="0" u="none" baseline="0">
              <a:latin typeface="Arial"/>
              <a:ea typeface="Arial"/>
              <a:cs typeface="Arial"/>
            </a:rPr>
            <a:t>
</a:t>
          </a:r>
          <a:r>
            <a:rPr lang="en-US" cap="none" sz="800" b="1" i="0" u="none" baseline="0">
              <a:latin typeface="Arial"/>
              <a:ea typeface="Arial"/>
              <a:cs typeface="Arial"/>
            </a:rPr>
            <a:t>Age-adjusted annual rate of separations per 1000 residents aged 10 years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0.89625</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0.89625</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0.00225</cdr:y>
    </cdr:from>
    <cdr:to>
      <cdr:x>0.98525</cdr:x>
      <cdr:y>0.0825</cdr:y>
    </cdr:to>
    <cdr:sp>
      <cdr:nvSpPr>
        <cdr:cNvPr id="1" name="TextBox 2"/>
        <cdr:cNvSpPr txBox="1">
          <a:spLocks noChangeArrowheads="1"/>
        </cdr:cNvSpPr>
      </cdr:nvSpPr>
      <cdr:spPr>
        <a:xfrm>
          <a:off x="95250" y="9525"/>
          <a:ext cx="5524500" cy="6572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Figure 5.2.6: All-Cause Hospital Separations for Females With and Without Cumulative Disorders by District, 1997/98-2001/02</a:t>
          </a:r>
          <a:r>
            <a:rPr lang="en-US" cap="none" sz="1000" b="1" i="0" u="none" baseline="0">
              <a:latin typeface="Arial"/>
              <a:ea typeface="Arial"/>
              <a:cs typeface="Arial"/>
            </a:rPr>
            <a:t>
</a:t>
          </a:r>
          <a:r>
            <a:rPr lang="en-US" cap="none" sz="800" b="0" i="0" u="none" baseline="0">
              <a:latin typeface="Arial"/>
              <a:ea typeface="Arial"/>
              <a:cs typeface="Arial"/>
            </a:rPr>
            <a:t>Age-adjusted annual rate of separations per 1000 residents aged 10 years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4"/>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14" sqref="A14"/>
    </sheetView>
  </sheetViews>
  <sheetFormatPr defaultColWidth="9.140625" defaultRowHeight="12.75"/>
  <cols>
    <col min="1" max="1" width="22.28125" style="0" customWidth="1"/>
    <col min="2" max="2" width="9.140625" style="5" customWidth="1"/>
    <col min="3" max="3" width="9.140625" style="9" customWidth="1"/>
    <col min="4" max="4" width="10.140625" style="9" customWidth="1"/>
    <col min="5" max="5" width="9.140625" style="5" customWidth="1"/>
    <col min="6" max="6" width="9.57421875" style="7" customWidth="1"/>
    <col min="7" max="8" width="9.140625" style="5" customWidth="1"/>
    <col min="9" max="9" width="6.7109375" style="7" customWidth="1"/>
    <col min="10" max="12" width="9.140625" style="5" customWidth="1"/>
    <col min="13" max="14" width="9.140625" style="13" customWidth="1"/>
    <col min="15" max="15" width="9.140625" style="5" customWidth="1"/>
    <col min="16" max="16" width="1.1484375" style="5" customWidth="1"/>
    <col min="17" max="17" width="9.421875" style="0" customWidth="1"/>
    <col min="18" max="18" width="9.140625" style="5" customWidth="1"/>
    <col min="19" max="19" width="6.7109375" style="5" customWidth="1"/>
    <col min="20" max="20" width="9.140625" style="7" customWidth="1"/>
    <col min="21" max="23" width="9.140625" style="5" customWidth="1"/>
    <col min="24" max="24" width="9.00390625" style="13" customWidth="1"/>
    <col min="25" max="25" width="9.140625" style="14" customWidth="1"/>
  </cols>
  <sheetData>
    <row r="1" spans="2:26" ht="12.75">
      <c r="B1" s="5" t="s">
        <v>128</v>
      </c>
      <c r="C1" s="9" t="s">
        <v>190</v>
      </c>
      <c r="D1" s="9" t="s">
        <v>191</v>
      </c>
      <c r="E1" s="5" t="s">
        <v>129</v>
      </c>
      <c r="F1" s="6" t="s">
        <v>128</v>
      </c>
      <c r="G1" s="4" t="s">
        <v>128</v>
      </c>
      <c r="H1" s="4" t="s">
        <v>128</v>
      </c>
      <c r="I1" s="6" t="s">
        <v>128</v>
      </c>
      <c r="J1" s="4" t="s">
        <v>128</v>
      </c>
      <c r="K1" s="4" t="s">
        <v>128</v>
      </c>
      <c r="L1" s="4" t="s">
        <v>128</v>
      </c>
      <c r="M1" s="10" t="s">
        <v>128</v>
      </c>
      <c r="N1" s="11" t="s">
        <v>128</v>
      </c>
      <c r="O1" s="4" t="s">
        <v>128</v>
      </c>
      <c r="Q1" s="6" t="s">
        <v>129</v>
      </c>
      <c r="R1" s="4" t="s">
        <v>129</v>
      </c>
      <c r="S1" s="4" t="s">
        <v>129</v>
      </c>
      <c r="T1" s="6" t="s">
        <v>129</v>
      </c>
      <c r="U1" s="4" t="s">
        <v>129</v>
      </c>
      <c r="V1" s="4" t="s">
        <v>129</v>
      </c>
      <c r="W1" s="4" t="s">
        <v>129</v>
      </c>
      <c r="X1" s="10" t="s">
        <v>129</v>
      </c>
      <c r="Y1" s="11" t="s">
        <v>129</v>
      </c>
      <c r="Z1" s="6" t="s">
        <v>129</v>
      </c>
    </row>
    <row r="2" spans="3:26" ht="12.75">
      <c r="C2" s="8" t="str">
        <f>females_sep_cum_rates2!H3</f>
        <v>d_sep</v>
      </c>
      <c r="D2" s="8" t="s">
        <v>135</v>
      </c>
      <c r="F2" s="6" t="str">
        <f>females_sep_cum_rates2!F3</f>
        <v>pop</v>
      </c>
      <c r="G2" s="4" t="str">
        <f>females_sep_cum_rates2!G3</f>
        <v>ld_sep</v>
      </c>
      <c r="H2" s="4" t="str">
        <f>females_sep_cum_rates2!I3</f>
        <v>ud_sep</v>
      </c>
      <c r="I2" s="6" t="str">
        <f>females_sep_cum_rates2!J3</f>
        <v>o_sep</v>
      </c>
      <c r="J2" s="4" t="str">
        <f>females_sep_cum_rates2!K3</f>
        <v>c_sep</v>
      </c>
      <c r="K2" s="4" t="str">
        <f>females_sep_cum_rates2!L3</f>
        <v>t2</v>
      </c>
      <c r="L2" s="4" t="str">
        <f>females_sep_cum_rates2!M3</f>
        <v>prob</v>
      </c>
      <c r="M2" s="12" t="str">
        <f>females_sep_cum_rates2!N3</f>
        <v>signif</v>
      </c>
      <c r="N2" s="12" t="str">
        <f>females_sep_cum_rates2!O3</f>
        <v>sig hi?</v>
      </c>
      <c r="O2" s="4" t="str">
        <f>females_sep_cum_rates2!P3</f>
        <v>sig lo?</v>
      </c>
      <c r="P2" s="4"/>
      <c r="Q2" s="2" t="s">
        <v>4</v>
      </c>
      <c r="R2" s="4" t="s">
        <v>134</v>
      </c>
      <c r="S2" s="4" t="s">
        <v>136</v>
      </c>
      <c r="T2" s="6" t="s">
        <v>137</v>
      </c>
      <c r="U2" s="4" t="s">
        <v>138</v>
      </c>
      <c r="V2" s="4" t="s">
        <v>5</v>
      </c>
      <c r="W2" s="4" t="s">
        <v>6</v>
      </c>
      <c r="X2" s="12" t="s">
        <v>7</v>
      </c>
      <c r="Y2" s="14" t="s">
        <v>95</v>
      </c>
      <c r="Z2" t="s">
        <v>96</v>
      </c>
    </row>
    <row r="3" spans="2:5" ht="12.75">
      <c r="B3" s="4" t="s">
        <v>132</v>
      </c>
      <c r="C3" s="9" t="s">
        <v>203</v>
      </c>
      <c r="D3" s="9" t="s">
        <v>204</v>
      </c>
      <c r="E3" s="4" t="s">
        <v>132</v>
      </c>
    </row>
    <row r="4" spans="1:26" ht="12.75">
      <c r="A4" t="s">
        <v>140</v>
      </c>
      <c r="B4" s="5">
        <f aca="true" t="shared" si="0" ref="B4:B13">C$18</f>
        <v>300.793</v>
      </c>
      <c r="C4" s="9">
        <f>females_sep_cum_rates2!H4</f>
        <v>318.019</v>
      </c>
      <c r="D4" s="9">
        <f>females_sep_cum_rates2!H64</f>
        <v>162.537</v>
      </c>
      <c r="E4" s="5">
        <f aca="true" t="shared" si="1" ref="E4:E13">D$18</f>
        <v>151.515</v>
      </c>
      <c r="F4" s="7">
        <f>females_sep_cum_rates2!F4</f>
        <v>29847.493967</v>
      </c>
      <c r="G4" s="5">
        <f>females_sep_cum_rates2!G4</f>
        <v>298.3</v>
      </c>
      <c r="H4" s="5">
        <f>females_sep_cum_rates2!I4</f>
        <v>339.042</v>
      </c>
      <c r="I4" s="19">
        <f>females_sep_cum_rates2!J4</f>
        <v>9320</v>
      </c>
      <c r="J4" s="5">
        <f>females_sep_cum_rates2!K4</f>
        <v>312.254</v>
      </c>
      <c r="K4" s="5">
        <f>females_sep_cum_rates2!L4</f>
        <v>619.88235935</v>
      </c>
      <c r="L4" s="5">
        <f>females_sep_cum_rates2!M4</f>
        <v>0</v>
      </c>
      <c r="M4" s="13" t="str">
        <f>females_sep_cum_rates2!N4</f>
        <v>*</v>
      </c>
      <c r="N4" s="13">
        <f>females_sep_cum_rates2!O4</f>
      </c>
      <c r="O4" s="5">
        <f>females_sep_cum_rates2!P4</f>
      </c>
      <c r="Q4" s="7">
        <f>females_sep_cum_rates2!F64</f>
        <v>62625.001482</v>
      </c>
      <c r="R4" s="5">
        <f>females_sep_cum_rates2!G64</f>
        <v>154.199</v>
      </c>
      <c r="S4" s="5">
        <f>females_sep_cum_rates2!I64</f>
        <v>171.326</v>
      </c>
      <c r="T4" s="19">
        <f>females_sep_cum_rates2!J64</f>
        <v>9215</v>
      </c>
      <c r="U4" s="5">
        <f>females_sep_cum_rates2!K64</f>
        <v>147.146</v>
      </c>
      <c r="V4" s="5">
        <f>females_sep_cum_rates2!L64</f>
        <v>619.88235935</v>
      </c>
      <c r="W4" s="5">
        <f>females_sep_cum_rates2!M64</f>
        <v>0</v>
      </c>
      <c r="X4" s="13" t="str">
        <f>females_sep_cum_rates2!N64</f>
        <v>*</v>
      </c>
      <c r="Y4" s="13">
        <f>females_sep_cum_rates2!O64</f>
        <v>2.684000000000026</v>
      </c>
      <c r="Z4">
        <f>females_sep_cum_rates2!P64</f>
      </c>
    </row>
    <row r="5" spans="1:26" ht="12.75">
      <c r="A5" t="s">
        <v>192</v>
      </c>
      <c r="B5" s="5">
        <f t="shared" si="0"/>
        <v>300.793</v>
      </c>
      <c r="C5" s="9">
        <f>females_sep_cum_rates2!H5</f>
        <v>292.876</v>
      </c>
      <c r="D5" s="9">
        <f>females_sep_cum_rates2!H65</f>
        <v>141.415</v>
      </c>
      <c r="E5" s="5">
        <f t="shared" si="1"/>
        <v>151.515</v>
      </c>
      <c r="F5" s="7">
        <f>females_sep_cum_rates2!F5</f>
        <v>33821.099034</v>
      </c>
      <c r="G5" s="5">
        <f>females_sep_cum_rates2!G5</f>
        <v>277.322</v>
      </c>
      <c r="H5" s="5">
        <f>females_sep_cum_rates2!I5</f>
        <v>309.303</v>
      </c>
      <c r="I5" s="19">
        <f>females_sep_cum_rates2!J5</f>
        <v>9848</v>
      </c>
      <c r="J5" s="5">
        <f>females_sep_cum_rates2!K5</f>
        <v>291.179</v>
      </c>
      <c r="K5" s="5">
        <f>females_sep_cum_rates2!L5</f>
        <v>984.919996</v>
      </c>
      <c r="L5" s="5">
        <f>females_sep_cum_rates2!M5</f>
        <v>0</v>
      </c>
      <c r="M5" s="13" t="str">
        <f>females_sep_cum_rates2!N5</f>
        <v>*</v>
      </c>
      <c r="N5" s="13">
        <f>females_sep_cum_rates2!O5</f>
      </c>
      <c r="O5" s="5">
        <f>females_sep_cum_rates2!P5</f>
      </c>
      <c r="Q5" s="7">
        <f>females_sep_cum_rates2!F65</f>
        <v>57736.901797</v>
      </c>
      <c r="R5" s="5">
        <f>females_sep_cum_rates2!G65</f>
        <v>134.462</v>
      </c>
      <c r="S5" s="5">
        <f>females_sep_cum_rates2!I65</f>
        <v>148.728</v>
      </c>
      <c r="T5" s="19">
        <f>females_sep_cum_rates2!J65</f>
        <v>7869</v>
      </c>
      <c r="U5" s="5">
        <f>females_sep_cum_rates2!K65</f>
        <v>136.291</v>
      </c>
      <c r="V5" s="5">
        <f>females_sep_cum_rates2!L65</f>
        <v>984.919996</v>
      </c>
      <c r="W5" s="5">
        <f>females_sep_cum_rates2!M65</f>
        <v>0</v>
      </c>
      <c r="X5" s="13" t="str">
        <f>females_sep_cum_rates2!N65</f>
        <v>*</v>
      </c>
      <c r="Y5" s="13">
        <f>females_sep_cum_rates2!O65</f>
      </c>
      <c r="Z5">
        <f>females_sep_cum_rates2!P65</f>
        <v>2.7869999999999777</v>
      </c>
    </row>
    <row r="6" spans="1:26" ht="12.75">
      <c r="A6" t="s">
        <v>141</v>
      </c>
      <c r="B6" s="5">
        <f t="shared" si="0"/>
        <v>300.793</v>
      </c>
      <c r="C6" s="9">
        <f>females_sep_cum_rates2!H6</f>
        <v>367.909</v>
      </c>
      <c r="D6" s="9">
        <f>females_sep_cum_rates2!H66</f>
        <v>176.379</v>
      </c>
      <c r="E6" s="5">
        <f t="shared" si="1"/>
        <v>151.515</v>
      </c>
      <c r="F6" s="7">
        <f>females_sep_cum_rates2!F6</f>
        <v>50734.194416</v>
      </c>
      <c r="G6" s="5">
        <f>females_sep_cum_rates2!G6</f>
        <v>351.375</v>
      </c>
      <c r="H6" s="5">
        <f>females_sep_cum_rates2!I6</f>
        <v>385.222</v>
      </c>
      <c r="I6" s="19">
        <f>females_sep_cum_rates2!J6</f>
        <v>19053</v>
      </c>
      <c r="J6" s="5">
        <f>females_sep_cum_rates2!K6</f>
        <v>375.546</v>
      </c>
      <c r="K6" s="5">
        <f>females_sep_cum_rates2!L6</f>
        <v>1508.5074049</v>
      </c>
      <c r="L6" s="5">
        <f>females_sep_cum_rates2!M6</f>
        <v>0</v>
      </c>
      <c r="M6" s="13" t="str">
        <f>females_sep_cum_rates2!N6</f>
        <v>*</v>
      </c>
      <c r="N6" s="13">
        <f>females_sep_cum_rates2!O6</f>
        <v>50.581999999999994</v>
      </c>
      <c r="O6" s="5">
        <f>females_sep_cum_rates2!P6</f>
      </c>
      <c r="Q6" s="7">
        <f>females_sep_cum_rates2!F66</f>
        <v>124884.34512</v>
      </c>
      <c r="R6" s="5">
        <f>females_sep_cum_rates2!G66</f>
        <v>170.512</v>
      </c>
      <c r="S6" s="5">
        <f>females_sep_cum_rates2!I66</f>
        <v>182.448</v>
      </c>
      <c r="T6" s="19">
        <f>females_sep_cum_rates2!J66</f>
        <v>20979</v>
      </c>
      <c r="U6" s="5">
        <f>females_sep_cum_rates2!K66</f>
        <v>167.987</v>
      </c>
      <c r="V6" s="5">
        <f>females_sep_cum_rates2!L66</f>
        <v>1508.5074049</v>
      </c>
      <c r="W6" s="5">
        <f>females_sep_cum_rates2!M66</f>
        <v>0</v>
      </c>
      <c r="X6" s="13" t="str">
        <f>females_sep_cum_rates2!N66</f>
        <v>*</v>
      </c>
      <c r="Y6" s="13">
        <f>females_sep_cum_rates2!O66</f>
        <v>18.997000000000014</v>
      </c>
      <c r="Z6">
        <f>females_sep_cum_rates2!P66</f>
      </c>
    </row>
    <row r="7" spans="1:26" ht="12.75">
      <c r="A7" t="s">
        <v>142</v>
      </c>
      <c r="B7" s="5">
        <f t="shared" si="0"/>
        <v>300.793</v>
      </c>
      <c r="C7" s="9">
        <f>females_sep_cum_rates2!H7</f>
        <v>413.187</v>
      </c>
      <c r="D7" s="9">
        <f>females_sep_cum_rates2!H67</f>
        <v>183.359</v>
      </c>
      <c r="E7" s="5">
        <f t="shared" si="1"/>
        <v>151.515</v>
      </c>
      <c r="F7" s="7">
        <f>females_sep_cum_rates2!F7</f>
        <v>41030.538431</v>
      </c>
      <c r="G7" s="5">
        <f>females_sep_cum_rates2!G7</f>
        <v>392.795</v>
      </c>
      <c r="H7" s="5">
        <f>females_sep_cum_rates2!I7</f>
        <v>434.637</v>
      </c>
      <c r="I7" s="19">
        <f>females_sep_cum_rates2!J7</f>
        <v>18255</v>
      </c>
      <c r="J7" s="5">
        <f>females_sep_cum_rates2!K7</f>
        <v>444.913</v>
      </c>
      <c r="K7" s="5">
        <f>females_sep_cum_rates2!L7</f>
        <v>1547.0759376</v>
      </c>
      <c r="L7" s="5">
        <f>females_sep_cum_rates2!M7</f>
        <v>0</v>
      </c>
      <c r="M7" s="13" t="str">
        <f>females_sep_cum_rates2!N7</f>
        <v>*</v>
      </c>
      <c r="N7" s="13">
        <f>females_sep_cum_rates2!O7</f>
        <v>92.00200000000001</v>
      </c>
      <c r="O7" s="5">
        <f>females_sep_cum_rates2!P7</f>
      </c>
      <c r="Q7" s="7">
        <f>females_sep_cum_rates2!F67</f>
        <v>96174.577274</v>
      </c>
      <c r="R7" s="5">
        <f>females_sep_cum_rates2!G67</f>
        <v>176.701</v>
      </c>
      <c r="S7" s="5">
        <f>females_sep_cum_rates2!I67</f>
        <v>190.268</v>
      </c>
      <c r="T7" s="19">
        <f>females_sep_cum_rates2!J67</f>
        <v>18097</v>
      </c>
      <c r="U7" s="5">
        <f>females_sep_cum_rates2!K67</f>
        <v>188.168</v>
      </c>
      <c r="V7" s="5">
        <f>females_sep_cum_rates2!L67</f>
        <v>1547.0759376</v>
      </c>
      <c r="W7" s="5">
        <f>females_sep_cum_rates2!M67</f>
        <v>0</v>
      </c>
      <c r="X7" s="13" t="str">
        <f>females_sep_cum_rates2!N67</f>
        <v>*</v>
      </c>
      <c r="Y7" s="13">
        <f>females_sep_cum_rates2!O67</f>
        <v>25.186000000000007</v>
      </c>
      <c r="Z7">
        <f>females_sep_cum_rates2!P67</f>
      </c>
    </row>
    <row r="8" spans="1:26" ht="12.75">
      <c r="A8" t="s">
        <v>143</v>
      </c>
      <c r="B8" s="5">
        <f t="shared" si="0"/>
        <v>300.793</v>
      </c>
      <c r="C8" s="9">
        <f>females_sep_cum_rates2!H8</f>
        <v>433.207</v>
      </c>
      <c r="D8" s="9">
        <f>females_sep_cum_rates2!H68</f>
        <v>196.724</v>
      </c>
      <c r="E8" s="5">
        <f t="shared" si="1"/>
        <v>151.515</v>
      </c>
      <c r="F8" s="7">
        <f>females_sep_cum_rates2!F8</f>
        <v>26136.971585</v>
      </c>
      <c r="G8" s="5">
        <f>females_sep_cum_rates2!G8</f>
        <v>407.951</v>
      </c>
      <c r="H8" s="5">
        <f>females_sep_cum_rates2!I8</f>
        <v>460.026</v>
      </c>
      <c r="I8" s="19">
        <f>females_sep_cum_rates2!J8</f>
        <v>11636</v>
      </c>
      <c r="J8" s="5">
        <f>females_sep_cum_rates2!K8</f>
        <v>445.193</v>
      </c>
      <c r="K8" s="5">
        <f>females_sep_cum_rates2!L8</f>
        <v>1013.050647</v>
      </c>
      <c r="L8" s="5">
        <f>females_sep_cum_rates2!M8</f>
        <v>0</v>
      </c>
      <c r="M8" s="13" t="str">
        <f>females_sep_cum_rates2!N8</f>
        <v>*</v>
      </c>
      <c r="N8" s="13">
        <f>females_sep_cum_rates2!O8</f>
        <v>107.15800000000002</v>
      </c>
      <c r="O8" s="5">
        <f>females_sep_cum_rates2!P8</f>
      </c>
      <c r="Q8" s="7">
        <f>females_sep_cum_rates2!F68</f>
        <v>53217.380792</v>
      </c>
      <c r="R8" s="5">
        <f>females_sep_cum_rates2!G68</f>
        <v>187.522</v>
      </c>
      <c r="S8" s="5">
        <f>females_sep_cum_rates2!I68</f>
        <v>206.378</v>
      </c>
      <c r="T8" s="19">
        <f>females_sep_cum_rates2!J68</f>
        <v>10806</v>
      </c>
      <c r="U8" s="5">
        <f>females_sep_cum_rates2!K68</f>
        <v>203.054</v>
      </c>
      <c r="V8" s="5">
        <f>females_sep_cum_rates2!L68</f>
        <v>1013.050647</v>
      </c>
      <c r="W8" s="5">
        <f>females_sep_cum_rates2!M68</f>
        <v>0</v>
      </c>
      <c r="X8" s="13" t="str">
        <f>females_sep_cum_rates2!N68</f>
        <v>*</v>
      </c>
      <c r="Y8" s="13">
        <f>females_sep_cum_rates2!O68</f>
        <v>36.007000000000005</v>
      </c>
      <c r="Z8">
        <f>females_sep_cum_rates2!P68</f>
      </c>
    </row>
    <row r="9" spans="1:26" ht="12.75">
      <c r="A9" t="s">
        <v>193</v>
      </c>
      <c r="B9" s="5">
        <f t="shared" si="0"/>
        <v>300.793</v>
      </c>
      <c r="C9" s="9">
        <f>females_sep_cum_rates2!H9</f>
        <v>300.913</v>
      </c>
      <c r="D9" s="9">
        <f>females_sep_cum_rates2!H69</f>
        <v>168.874</v>
      </c>
      <c r="E9" s="5">
        <f t="shared" si="1"/>
        <v>151.515</v>
      </c>
      <c r="F9" s="7">
        <f>females_sep_cum_rates2!F9</f>
        <v>44536.000539</v>
      </c>
      <c r="G9" s="5">
        <f>females_sep_cum_rates2!G9</f>
        <v>285.972</v>
      </c>
      <c r="H9" s="5">
        <f>females_sep_cum_rates2!I9</f>
        <v>316.635</v>
      </c>
      <c r="I9" s="19">
        <f>females_sep_cum_rates2!J9</f>
        <v>13318</v>
      </c>
      <c r="J9" s="5">
        <f>females_sep_cum_rates2!K9</f>
        <v>299.039</v>
      </c>
      <c r="K9" s="5">
        <f>females_sep_cum_rates2!L9</f>
        <v>726.83529605</v>
      </c>
      <c r="L9" s="5">
        <f>females_sep_cum_rates2!M9</f>
        <v>0</v>
      </c>
      <c r="M9" s="13" t="str">
        <f>females_sep_cum_rates2!N9</f>
        <v>*</v>
      </c>
      <c r="N9" s="13">
        <f>females_sep_cum_rates2!O9</f>
      </c>
      <c r="O9" s="5">
        <f>females_sep_cum_rates2!P9</f>
      </c>
      <c r="Q9" s="7">
        <f>females_sep_cum_rates2!F69</f>
        <v>92719.844607</v>
      </c>
      <c r="R9" s="5">
        <f>females_sep_cum_rates2!G69</f>
        <v>162.593</v>
      </c>
      <c r="S9" s="5">
        <f>females_sep_cum_rates2!I69</f>
        <v>175.398</v>
      </c>
      <c r="T9" s="19">
        <f>females_sep_cum_rates2!J69</f>
        <v>15261</v>
      </c>
      <c r="U9" s="5">
        <f>females_sep_cum_rates2!K69</f>
        <v>164.593</v>
      </c>
      <c r="V9" s="5">
        <f>females_sep_cum_rates2!L69</f>
        <v>726.83529605</v>
      </c>
      <c r="W9" s="5">
        <f>females_sep_cum_rates2!M69</f>
        <v>0</v>
      </c>
      <c r="X9" s="13" t="str">
        <f>females_sep_cum_rates2!N69</f>
        <v>*</v>
      </c>
      <c r="Y9" s="13">
        <f>females_sep_cum_rates2!O69</f>
        <v>11.078000000000003</v>
      </c>
      <c r="Z9">
        <f>females_sep_cum_rates2!P69</f>
      </c>
    </row>
    <row r="10" spans="1:26" ht="12.75">
      <c r="A10" t="s">
        <v>144</v>
      </c>
      <c r="B10" s="5">
        <f t="shared" si="0"/>
        <v>300.793</v>
      </c>
      <c r="C10" s="9">
        <f>females_sep_cum_rates2!H10</f>
        <v>335.43</v>
      </c>
      <c r="D10" s="9">
        <f>females_sep_cum_rates2!H70</f>
        <v>168.002</v>
      </c>
      <c r="E10" s="5">
        <f t="shared" si="1"/>
        <v>151.515</v>
      </c>
      <c r="F10" s="7">
        <f>females_sep_cum_rates2!F10</f>
        <v>22407.962699</v>
      </c>
      <c r="G10" s="5">
        <f>females_sep_cum_rates2!G10</f>
        <v>311.873</v>
      </c>
      <c r="H10" s="5">
        <f>females_sep_cum_rates2!I10</f>
        <v>360.766</v>
      </c>
      <c r="I10" s="19">
        <f>females_sep_cum_rates2!J10</f>
        <v>7213</v>
      </c>
      <c r="J10" s="5">
        <f>females_sep_cum_rates2!K10</f>
        <v>321.895</v>
      </c>
      <c r="K10" s="5">
        <f>females_sep_cum_rates2!L10</f>
        <v>520.5122763</v>
      </c>
      <c r="L10" s="5">
        <f>females_sep_cum_rates2!M10</f>
        <v>0</v>
      </c>
      <c r="M10" s="13" t="str">
        <f>females_sep_cum_rates2!N10</f>
        <v>*</v>
      </c>
      <c r="N10" s="13">
        <f>females_sep_cum_rates2!O10</f>
        <v>11.079999999999984</v>
      </c>
      <c r="O10" s="5">
        <f>females_sep_cum_rates2!P10</f>
      </c>
      <c r="Q10" s="7">
        <f>females_sep_cum_rates2!F70</f>
        <v>47036.072446</v>
      </c>
      <c r="R10" s="5">
        <f>females_sep_cum_rates2!G70</f>
        <v>158.824</v>
      </c>
      <c r="S10" s="5">
        <f>females_sep_cum_rates2!I70</f>
        <v>177.711</v>
      </c>
      <c r="T10" s="19">
        <f>females_sep_cum_rates2!J70</f>
        <v>7579</v>
      </c>
      <c r="U10" s="5">
        <f>females_sep_cum_rates2!K70</f>
        <v>161.132</v>
      </c>
      <c r="V10" s="5">
        <f>females_sep_cum_rates2!L70</f>
        <v>520.5122763</v>
      </c>
      <c r="W10" s="5">
        <f>females_sep_cum_rates2!M70</f>
        <v>0</v>
      </c>
      <c r="X10" s="13" t="str">
        <f>females_sep_cum_rates2!N70</f>
        <v>*</v>
      </c>
      <c r="Y10" s="13">
        <f>females_sep_cum_rates2!O70</f>
        <v>7.309000000000026</v>
      </c>
      <c r="Z10">
        <f>females_sep_cum_rates2!P70</f>
      </c>
    </row>
    <row r="11" spans="1:26" ht="12.75">
      <c r="A11" t="s">
        <v>145</v>
      </c>
      <c r="B11" s="5">
        <f t="shared" si="0"/>
        <v>300.793</v>
      </c>
      <c r="C11" s="9">
        <f>females_sep_cum_rates2!H11</f>
        <v>584.051</v>
      </c>
      <c r="D11" s="9">
        <f>females_sep_cum_rates2!H71</f>
        <v>248.032</v>
      </c>
      <c r="E11" s="5">
        <f t="shared" si="1"/>
        <v>151.515</v>
      </c>
      <c r="F11" s="7">
        <f>females_sep_cum_rates2!F11</f>
        <v>27997.082274</v>
      </c>
      <c r="G11" s="5">
        <f>females_sep_cum_rates2!G11</f>
        <v>540.133</v>
      </c>
      <c r="H11" s="5">
        <f>females_sep_cum_rates2!I11</f>
        <v>631.539</v>
      </c>
      <c r="I11" s="19">
        <f>females_sep_cum_rates2!J11</f>
        <v>15303</v>
      </c>
      <c r="J11" s="5">
        <f>females_sep_cum_rates2!K11</f>
        <v>546.593</v>
      </c>
      <c r="K11" s="5">
        <f>females_sep_cum_rates2!L11</f>
        <v>678.81105051</v>
      </c>
      <c r="L11" s="5">
        <f>females_sep_cum_rates2!M11</f>
        <v>0</v>
      </c>
      <c r="M11" s="13" t="str">
        <f>females_sep_cum_rates2!N11</f>
        <v>*</v>
      </c>
      <c r="N11" s="13">
        <f>females_sep_cum_rates2!O11</f>
        <v>239.34000000000003</v>
      </c>
      <c r="O11" s="5">
        <f>females_sep_cum_rates2!P11</f>
      </c>
      <c r="Q11" s="7">
        <f>females_sep_cum_rates2!F71</f>
        <v>44300.77273</v>
      </c>
      <c r="R11" s="5">
        <f>females_sep_cum_rates2!G71</f>
        <v>229.741</v>
      </c>
      <c r="S11" s="5">
        <f>females_sep_cum_rates2!I71</f>
        <v>267.779</v>
      </c>
      <c r="T11" s="19">
        <f>females_sep_cum_rates2!J71</f>
        <v>9232</v>
      </c>
      <c r="U11" s="5">
        <f>females_sep_cum_rates2!K71</f>
        <v>208.394</v>
      </c>
      <c r="V11" s="5">
        <f>females_sep_cum_rates2!L71</f>
        <v>678.81105051</v>
      </c>
      <c r="W11" s="5">
        <f>females_sep_cum_rates2!M71</f>
        <v>0</v>
      </c>
      <c r="X11" s="13" t="str">
        <f>females_sep_cum_rates2!N71</f>
        <v>*</v>
      </c>
      <c r="Y11" s="13">
        <f>females_sep_cum_rates2!O71</f>
        <v>78.22600000000003</v>
      </c>
      <c r="Z11">
        <f>females_sep_cum_rates2!P71</f>
      </c>
    </row>
    <row r="12" spans="1:26" ht="12.75">
      <c r="A12" t="s">
        <v>194</v>
      </c>
      <c r="B12" s="5">
        <f t="shared" si="0"/>
        <v>300.793</v>
      </c>
      <c r="C12" s="9">
        <f>females_sep_cum_rates2!H12</f>
        <v>698.293</v>
      </c>
      <c r="D12" s="9">
        <f>females_sep_cum_rates2!H72</f>
        <v>262.595</v>
      </c>
      <c r="E12" s="5">
        <f t="shared" si="1"/>
        <v>151.515</v>
      </c>
      <c r="F12" s="7">
        <f>females_sep_cum_rates2!F12</f>
        <v>596.67764803</v>
      </c>
      <c r="G12" s="5">
        <f>females_sep_cum_rates2!G12</f>
        <v>312.99</v>
      </c>
      <c r="H12" s="5">
        <f>females_sep_cum_rates2!I12</f>
        <v>1557.92</v>
      </c>
      <c r="I12" s="19">
        <f>females_sep_cum_rates2!J12</f>
        <v>255</v>
      </c>
      <c r="J12" s="5">
        <f>females_sep_cum_rates2!K12</f>
        <v>427.366</v>
      </c>
      <c r="K12" s="5">
        <f>females_sep_cum_rates2!L12</f>
        <v>9.4233376732</v>
      </c>
      <c r="L12" s="5">
        <f>females_sep_cum_rates2!M12</f>
        <v>0.0021424122</v>
      </c>
      <c r="M12" s="13" t="str">
        <f>females_sep_cum_rates2!N12</f>
        <v>*</v>
      </c>
      <c r="N12" s="15">
        <f>females_sep_cum_rates2!O12</f>
        <v>12.197000000000003</v>
      </c>
      <c r="O12" s="5">
        <f>females_sep_cum_rates2!P12</f>
      </c>
      <c r="Q12" s="7">
        <f>females_sep_cum_rates2!F72</f>
        <v>1246.5286848</v>
      </c>
      <c r="R12" s="5">
        <f>females_sep_cum_rates2!G72</f>
        <v>166.272</v>
      </c>
      <c r="S12" s="5">
        <f>females_sep_cum_rates2!I72</f>
        <v>414.721</v>
      </c>
      <c r="T12" s="19">
        <f>females_sep_cum_rates2!J72</f>
        <v>284</v>
      </c>
      <c r="U12" s="5">
        <f>females_sep_cum_rates2!K72</f>
        <v>227.833</v>
      </c>
      <c r="V12" s="5">
        <f>females_sep_cum_rates2!L72</f>
        <v>9.4233376732</v>
      </c>
      <c r="W12" s="5">
        <f>females_sep_cum_rates2!M72</f>
        <v>0.0021424122</v>
      </c>
      <c r="X12" s="13" t="str">
        <f>females_sep_cum_rates2!N72</f>
        <v>*</v>
      </c>
      <c r="Y12" s="15">
        <f>females_sep_cum_rates2!O72</f>
        <v>14.757000000000005</v>
      </c>
      <c r="Z12" s="5">
        <f>females_sep_cum_rates2!P72</f>
      </c>
    </row>
    <row r="13" spans="1:26" ht="12.75">
      <c r="A13" t="s">
        <v>146</v>
      </c>
      <c r="B13" s="5">
        <f t="shared" si="0"/>
        <v>300.793</v>
      </c>
      <c r="C13" s="9">
        <f>females_sep_cum_rates2!H13</f>
        <v>442.905</v>
      </c>
      <c r="D13" s="9">
        <f>females_sep_cum_rates2!H73</f>
        <v>230.854</v>
      </c>
      <c r="E13" s="5">
        <f t="shared" si="1"/>
        <v>151.515</v>
      </c>
      <c r="F13" s="7">
        <f>females_sep_cum_rates2!F13</f>
        <v>16646.733902</v>
      </c>
      <c r="G13" s="5">
        <f>females_sep_cum_rates2!G13</f>
        <v>406.702</v>
      </c>
      <c r="H13" s="5">
        <f>females_sep_cum_rates2!I13</f>
        <v>482.33</v>
      </c>
      <c r="I13" s="19">
        <f>females_sep_cum_rates2!J13</f>
        <v>6998</v>
      </c>
      <c r="J13" s="5">
        <f>females_sep_cum_rates2!K13</f>
        <v>420.383</v>
      </c>
      <c r="K13" s="5">
        <f>females_sep_cum_rates2!L13</f>
        <v>309.1782875</v>
      </c>
      <c r="L13" s="5">
        <f>females_sep_cum_rates2!M13</f>
        <v>0</v>
      </c>
      <c r="M13" s="13" t="str">
        <f>females_sep_cum_rates2!N13</f>
        <v>*</v>
      </c>
      <c r="N13" s="15">
        <f>females_sep_cum_rates2!O13</f>
        <v>105.90899999999999</v>
      </c>
      <c r="O13" s="5">
        <f>females_sep_cum_rates2!P13</f>
      </c>
      <c r="Q13" s="7">
        <f>females_sep_cum_rates2!F73</f>
        <v>25260.851823</v>
      </c>
      <c r="R13" s="5">
        <f>females_sep_cum_rates2!G73</f>
        <v>212.621</v>
      </c>
      <c r="S13" s="5">
        <f>females_sep_cum_rates2!I73</f>
        <v>250.65</v>
      </c>
      <c r="T13" s="19">
        <f>females_sep_cum_rates2!J73</f>
        <v>5324</v>
      </c>
      <c r="U13" s="5">
        <f>females_sep_cum_rates2!K73</f>
        <v>210.761</v>
      </c>
      <c r="V13" s="5">
        <f>females_sep_cum_rates2!L73</f>
        <v>309.1782875</v>
      </c>
      <c r="W13" s="5">
        <f>females_sep_cum_rates2!M73</f>
        <v>0</v>
      </c>
      <c r="X13" s="13" t="str">
        <f>females_sep_cum_rates2!N73</f>
        <v>*</v>
      </c>
      <c r="Y13" s="15">
        <f>females_sep_cum_rates2!O73</f>
        <v>61.10600000000002</v>
      </c>
      <c r="Z13" s="5">
        <f>females_sep_cum_rates2!P73</f>
      </c>
    </row>
    <row r="14" spans="1:25" ht="12.75">
      <c r="I14" s="19"/>
      <c r="Q14" s="7"/>
      <c r="T14" s="19"/>
      <c r="Y14" s="13"/>
    </row>
    <row r="15" spans="1:26" ht="12.75">
      <c r="A15" t="s">
        <v>147</v>
      </c>
      <c r="B15" s="5">
        <f>C$18</f>
        <v>300.793</v>
      </c>
      <c r="C15" s="9">
        <f>females_sep_cum_rates2!H14</f>
        <v>362.635</v>
      </c>
      <c r="D15" s="9">
        <f>females_sep_cum_rates2!H74</f>
        <v>176.617</v>
      </c>
      <c r="E15" s="5">
        <f>D$18</f>
        <v>151.515</v>
      </c>
      <c r="F15" s="7">
        <f>females_sep_cum_rates2!F14</f>
        <v>214693.16164</v>
      </c>
      <c r="G15" s="5">
        <f>females_sep_cum_rates2!G14</f>
        <v>354.561</v>
      </c>
      <c r="H15" s="5">
        <f>females_sep_cum_rates2!I14</f>
        <v>370.892</v>
      </c>
      <c r="I15" s="19">
        <f>females_sep_cum_rates2!J14</f>
        <v>78795</v>
      </c>
      <c r="J15" s="5">
        <f>females_sep_cum_rates2!K14</f>
        <v>367.012</v>
      </c>
      <c r="K15" s="5">
        <f>females_sep_cum_rates2!L14</f>
        <v>5964.0983781</v>
      </c>
      <c r="L15" s="5">
        <f>females_sep_cum_rates2!M14</f>
        <v>0</v>
      </c>
      <c r="M15" s="13" t="str">
        <f>females_sep_cum_rates2!N14</f>
        <v>*</v>
      </c>
      <c r="N15" s="13">
        <f>females_sep_cum_rates2!O14</f>
        <v>53.76799999999997</v>
      </c>
      <c r="O15" s="5">
        <f>females_sep_cum_rates2!P14</f>
      </c>
      <c r="Q15" s="7">
        <f>females_sep_cum_rates2!F74</f>
        <v>476657.22172</v>
      </c>
      <c r="R15" s="5">
        <f>females_sep_cum_rates2!G74</f>
        <v>173.633</v>
      </c>
      <c r="S15" s="5">
        <f>females_sep_cum_rates2!I74</f>
        <v>179.652</v>
      </c>
      <c r="T15" s="19">
        <f>females_sep_cum_rates2!J74</f>
        <v>81937</v>
      </c>
      <c r="U15" s="5">
        <f>females_sep_cum_rates2!K74</f>
        <v>171.899</v>
      </c>
      <c r="V15" s="5">
        <f>females_sep_cum_rates2!L74</f>
        <v>5964.0983781</v>
      </c>
      <c r="W15" s="5">
        <f>females_sep_cum_rates2!M74</f>
        <v>0</v>
      </c>
      <c r="X15" s="13" t="str">
        <f>females_sep_cum_rates2!N74</f>
        <v>*</v>
      </c>
      <c r="Y15" s="13">
        <f>females_sep_cum_rates2!O74</f>
        <v>22.118000000000023</v>
      </c>
      <c r="Z15">
        <f>females_sep_cum_rates2!P74</f>
      </c>
    </row>
    <row r="16" spans="1:26" ht="12.75">
      <c r="A16" t="s">
        <v>148</v>
      </c>
      <c r="B16" s="5">
        <f>C$18</f>
        <v>300.793</v>
      </c>
      <c r="C16" s="9">
        <f>females_sep_cum_rates2!H15</f>
        <v>523.802</v>
      </c>
      <c r="D16" s="9">
        <f>females_sep_cum_rates2!H75</f>
        <v>240.43</v>
      </c>
      <c r="E16" s="5">
        <f>D$18</f>
        <v>151.515</v>
      </c>
      <c r="F16" s="7">
        <f>females_sep_cum_rates2!F15</f>
        <v>45240.493824</v>
      </c>
      <c r="G16" s="5">
        <f>females_sep_cum_rates2!G15</f>
        <v>495.407</v>
      </c>
      <c r="H16" s="5">
        <f>females_sep_cum_rates2!I15</f>
        <v>553.825</v>
      </c>
      <c r="I16" s="19">
        <f>females_sep_cum_rates2!J15</f>
        <v>22556</v>
      </c>
      <c r="J16" s="5">
        <f>females_sep_cum_rates2!K15</f>
        <v>498.58</v>
      </c>
      <c r="K16" s="5">
        <f>females_sep_cum_rates2!L15</f>
        <v>1077.3920387</v>
      </c>
      <c r="L16" s="5">
        <f>females_sep_cum_rates2!M15</f>
        <v>0</v>
      </c>
      <c r="M16" s="13" t="str">
        <f>females_sep_cum_rates2!N15</f>
        <v>*</v>
      </c>
      <c r="N16" s="13">
        <f>females_sep_cum_rates2!O15</f>
        <v>194.61399999999998</v>
      </c>
      <c r="O16" s="5">
        <f>females_sep_cum_rates2!P15</f>
      </c>
      <c r="Q16" s="7">
        <f>females_sep_cum_rates2!F75</f>
        <v>70808.153238</v>
      </c>
      <c r="R16" s="5">
        <f>females_sep_cum_rates2!G75</f>
        <v>227.658</v>
      </c>
      <c r="S16" s="5">
        <f>females_sep_cum_rates2!I75</f>
        <v>253.919</v>
      </c>
      <c r="T16" s="19">
        <f>females_sep_cum_rates2!J75</f>
        <v>14840</v>
      </c>
      <c r="U16" s="5">
        <f>females_sep_cum_rates2!K75</f>
        <v>209.58</v>
      </c>
      <c r="V16" s="5">
        <f>females_sep_cum_rates2!L75</f>
        <v>1077.3920387</v>
      </c>
      <c r="W16" s="5">
        <f>females_sep_cum_rates2!M75</f>
        <v>0</v>
      </c>
      <c r="X16" s="13" t="str">
        <f>females_sep_cum_rates2!N75</f>
        <v>*</v>
      </c>
      <c r="Y16" s="13">
        <f>females_sep_cum_rates2!O75</f>
        <v>76.143</v>
      </c>
      <c r="Z16">
        <f>females_sep_cum_rates2!P75</f>
      </c>
    </row>
    <row r="17" spans="1:26" ht="12.75">
      <c r="A17" t="s">
        <v>149</v>
      </c>
      <c r="B17" s="5">
        <f>C$18</f>
        <v>300.793</v>
      </c>
      <c r="C17" s="9">
        <f>females_sep_cum_rates2!H16</f>
        <v>246.439</v>
      </c>
      <c r="D17" s="9">
        <f>females_sep_cum_rates2!H76</f>
        <v>129.562</v>
      </c>
      <c r="E17" s="5">
        <f>D$18</f>
        <v>151.515</v>
      </c>
      <c r="F17" s="7">
        <f>females_sep_cum_rates2!F16</f>
        <v>444782.03201</v>
      </c>
      <c r="G17" s="5">
        <f>females_sep_cum_rates2!G16</f>
        <v>242.464</v>
      </c>
      <c r="H17" s="5">
        <f>females_sep_cum_rates2!I16</f>
        <v>250.479</v>
      </c>
      <c r="I17" s="19">
        <f>females_sep_cum_rates2!J16</f>
        <v>108978</v>
      </c>
      <c r="J17" s="5">
        <f>females_sep_cum_rates2!K16</f>
        <v>245.014</v>
      </c>
      <c r="K17" s="5">
        <f>females_sep_cum_rates2!L16</f>
        <v>8642.1741266</v>
      </c>
      <c r="L17" s="5">
        <f>females_sep_cum_rates2!M16</f>
        <v>0</v>
      </c>
      <c r="M17" s="13" t="str">
        <f>females_sep_cum_rates2!N16</f>
        <v>*</v>
      </c>
      <c r="N17" s="13">
        <f>females_sep_cum_rates2!O16</f>
      </c>
      <c r="O17" s="5">
        <f>females_sep_cum_rates2!P16</f>
        <v>50.31399999999999</v>
      </c>
      <c r="Q17" s="7">
        <f>females_sep_cum_rates2!F76</f>
        <v>779658.14294</v>
      </c>
      <c r="R17" s="5">
        <f>females_sep_cum_rates2!G76</f>
        <v>127.782</v>
      </c>
      <c r="S17" s="5">
        <f>females_sep_cum_rates2!I76</f>
        <v>131.367</v>
      </c>
      <c r="T17" s="19">
        <f>females_sep_cum_rates2!J76</f>
        <v>99112</v>
      </c>
      <c r="U17" s="5">
        <f>females_sep_cum_rates2!K76</f>
        <v>127.122</v>
      </c>
      <c r="V17" s="5">
        <f>females_sep_cum_rates2!L76</f>
        <v>8642.1741266</v>
      </c>
      <c r="W17" s="5">
        <f>females_sep_cum_rates2!M76</f>
        <v>0</v>
      </c>
      <c r="X17" s="13" t="str">
        <f>females_sep_cum_rates2!N76</f>
        <v>*</v>
      </c>
      <c r="Y17" s="13">
        <f>females_sep_cum_rates2!O76</f>
      </c>
      <c r="Z17">
        <f>females_sep_cum_rates2!P76</f>
        <v>20.147999999999996</v>
      </c>
    </row>
    <row r="18" spans="1:26" ht="12.75">
      <c r="A18" t="s">
        <v>150</v>
      </c>
      <c r="B18" s="5">
        <f>C$18</f>
        <v>300.793</v>
      </c>
      <c r="C18" s="9">
        <f>females_sep_cum_rates2!H17</f>
        <v>300.793</v>
      </c>
      <c r="D18" s="9">
        <f>females_sep_cum_rates2!H77</f>
        <v>151.515</v>
      </c>
      <c r="E18" s="5">
        <f>D$18</f>
        <v>151.515</v>
      </c>
      <c r="F18" s="7">
        <f>females_sep_cum_rates2!F17</f>
        <v>738536.7865</v>
      </c>
      <c r="G18" s="5">
        <f>females_sep_cum_rates2!G17</f>
        <v>297.02</v>
      </c>
      <c r="H18" s="5">
        <f>females_sep_cum_rates2!I17</f>
        <v>304.613</v>
      </c>
      <c r="I18" s="19">
        <f>females_sep_cum_rates2!J17</f>
        <v>220177</v>
      </c>
      <c r="J18" s="5">
        <f>females_sep_cum_rates2!K17</f>
        <v>298.126</v>
      </c>
      <c r="K18" s="5">
        <f>females_sep_cum_rates2!L17</f>
        <v>16715.900005</v>
      </c>
      <c r="L18" s="5">
        <f>females_sep_cum_rates2!M17</f>
        <v>0</v>
      </c>
      <c r="M18" s="13" t="str">
        <f>females_sep_cum_rates2!N17</f>
        <v>*</v>
      </c>
      <c r="N18" s="13">
        <f>females_sep_cum_rates2!O17</f>
      </c>
      <c r="O18" s="5">
        <f>females_sep_cum_rates2!P17</f>
      </c>
      <c r="Q18" s="7">
        <f>females_sep_cum_rates2!F77</f>
        <v>1384860.4197</v>
      </c>
      <c r="R18" s="5">
        <f>females_sep_cum_rates2!G77</f>
        <v>149.95</v>
      </c>
      <c r="S18" s="5">
        <f>females_sep_cum_rates2!I77</f>
        <v>153.097</v>
      </c>
      <c r="T18" s="19">
        <f>females_sep_cum_rates2!J77</f>
        <v>203758</v>
      </c>
      <c r="U18" s="5">
        <f>females_sep_cum_rates2!K77</f>
        <v>147.133</v>
      </c>
      <c r="V18" s="5">
        <f>females_sep_cum_rates2!L77</f>
        <v>16715.900005</v>
      </c>
      <c r="W18" s="5">
        <f>females_sep_cum_rates2!M77</f>
        <v>0</v>
      </c>
      <c r="X18" s="13" t="str">
        <f>females_sep_cum_rates2!N77</f>
        <v>*</v>
      </c>
      <c r="Y18" s="13">
        <f>females_sep_cum_rates2!O77</f>
      </c>
      <c r="Z18">
        <f>females_sep_cum_rates2!P77</f>
      </c>
    </row>
    <row r="19" spans="2:25" ht="12.75">
      <c r="B19" s="4" t="s">
        <v>132</v>
      </c>
      <c r="C19" s="9" t="s">
        <v>203</v>
      </c>
      <c r="D19" s="9" t="s">
        <v>204</v>
      </c>
      <c r="E19" s="4" t="s">
        <v>133</v>
      </c>
      <c r="F19" s="7">
        <f>(18.81*C18+(100-18.81)*D18)/100</f>
        <v>179.59419179999998</v>
      </c>
      <c r="G19" s="5">
        <f>+(118+183)/2</f>
        <v>150.5</v>
      </c>
      <c r="I19" s="19"/>
      <c r="Q19" s="7"/>
      <c r="T19" s="19"/>
      <c r="Y19" s="13"/>
    </row>
    <row r="20" spans="1:26" ht="12.75">
      <c r="A20" t="s">
        <v>151</v>
      </c>
      <c r="B20" s="5">
        <f>C$18</f>
        <v>300.793</v>
      </c>
      <c r="C20" s="9">
        <f>females_sep_cum_rates2!H18</f>
        <v>282.77</v>
      </c>
      <c r="D20" s="9">
        <f>females_sep_cum_rates2!H78</f>
        <v>139.95</v>
      </c>
      <c r="E20" s="5">
        <f>D$18</f>
        <v>151.515</v>
      </c>
      <c r="F20" s="7">
        <f>females_sep_cum_rates2!F18</f>
        <v>9144.831971</v>
      </c>
      <c r="G20" s="5">
        <f>females_sep_cum_rates2!G18</f>
        <v>244.508</v>
      </c>
      <c r="H20" s="5">
        <f>females_sep_cum_rates2!I18</f>
        <v>327.019</v>
      </c>
      <c r="I20" s="19">
        <f>females_sep_cum_rates2!J18</f>
        <v>2418</v>
      </c>
      <c r="J20" s="5">
        <f>females_sep_cum_rates2!K18</f>
        <v>264.412</v>
      </c>
      <c r="K20" s="5">
        <f>females_sep_cum_rates2!L18</f>
        <v>160.57544761</v>
      </c>
      <c r="L20" s="5">
        <f>females_sep_cum_rates2!M18</f>
        <v>0</v>
      </c>
      <c r="M20" s="13" t="str">
        <f>females_sep_cum_rates2!N18</f>
        <v>*</v>
      </c>
      <c r="N20" s="13">
        <f>females_sep_cum_rates2!O18</f>
      </c>
      <c r="O20" s="5">
        <f>females_sep_cum_rates2!P18</f>
      </c>
      <c r="Q20" s="7">
        <f>females_sep_cum_rates2!F78</f>
        <v>16590.846875</v>
      </c>
      <c r="R20" s="5">
        <f>females_sep_cum_rates2!G78</f>
        <v>124.974</v>
      </c>
      <c r="S20" s="5">
        <f>females_sep_cum_rates2!I78</f>
        <v>156.72</v>
      </c>
      <c r="T20" s="19">
        <f>females_sep_cum_rates2!J78</f>
        <v>2037</v>
      </c>
      <c r="U20" s="5">
        <f>females_sep_cum_rates2!K78</f>
        <v>122.779</v>
      </c>
      <c r="V20" s="5">
        <f>females_sep_cum_rates2!L78</f>
        <v>160.57544761</v>
      </c>
      <c r="W20" s="5">
        <f>females_sep_cum_rates2!M78</f>
        <v>0</v>
      </c>
      <c r="X20" s="13" t="str">
        <f>females_sep_cum_rates2!N78</f>
        <v>*</v>
      </c>
      <c r="Y20" s="13">
        <f>females_sep_cum_rates2!O78</f>
      </c>
      <c r="Z20">
        <f>females_sep_cum_rates2!P78</f>
      </c>
    </row>
    <row r="21" spans="1:26" ht="12.75">
      <c r="A21" t="s">
        <v>200</v>
      </c>
      <c r="B21" s="5">
        <f>C$18</f>
        <v>300.793</v>
      </c>
      <c r="C21" s="9">
        <f>females_sep_cum_rates2!H19</f>
        <v>327.055</v>
      </c>
      <c r="D21" s="9">
        <f>females_sep_cum_rates2!H79</f>
        <v>165.344</v>
      </c>
      <c r="E21" s="5">
        <f>D$18</f>
        <v>151.515</v>
      </c>
      <c r="F21" s="7">
        <f>females_sep_cum_rates2!F19</f>
        <v>11818.001467</v>
      </c>
      <c r="G21" s="5">
        <f>females_sep_cum_rates2!G19</f>
        <v>294.119</v>
      </c>
      <c r="H21" s="5">
        <f>females_sep_cum_rates2!I19</f>
        <v>363.679</v>
      </c>
      <c r="I21" s="19">
        <f>females_sep_cum_rates2!J19</f>
        <v>3859</v>
      </c>
      <c r="J21" s="5">
        <f>females_sep_cum_rates2!K19</f>
        <v>326.536</v>
      </c>
      <c r="K21" s="5">
        <f>females_sep_cum_rates2!L19</f>
        <v>272.98669773</v>
      </c>
      <c r="L21" s="5">
        <f>females_sep_cum_rates2!M19</f>
        <v>0</v>
      </c>
      <c r="M21" s="13" t="str">
        <f>females_sep_cum_rates2!N19</f>
        <v>*</v>
      </c>
      <c r="N21" s="13">
        <f>females_sep_cum_rates2!O19</f>
      </c>
      <c r="O21" s="5">
        <f>females_sep_cum_rates2!P19</f>
      </c>
      <c r="Q21" s="7">
        <f>females_sep_cum_rates2!F79</f>
        <v>26223.198585</v>
      </c>
      <c r="R21" s="5">
        <f>females_sep_cum_rates2!G79</f>
        <v>150.812</v>
      </c>
      <c r="S21" s="5">
        <f>females_sep_cum_rates2!I79</f>
        <v>181.275</v>
      </c>
      <c r="T21" s="19">
        <f>females_sep_cum_rates2!J79</f>
        <v>3953</v>
      </c>
      <c r="U21" s="5">
        <f>females_sep_cum_rates2!K79</f>
        <v>150.744</v>
      </c>
      <c r="V21" s="5">
        <f>females_sep_cum_rates2!L79</f>
        <v>272.98669773</v>
      </c>
      <c r="W21" s="5">
        <f>females_sep_cum_rates2!M79</f>
        <v>0</v>
      </c>
      <c r="X21" s="13" t="str">
        <f>females_sep_cum_rates2!N79</f>
        <v>*</v>
      </c>
      <c r="Y21" s="13">
        <f>females_sep_cum_rates2!O79</f>
      </c>
      <c r="Z21">
        <f>females_sep_cum_rates2!P79</f>
      </c>
    </row>
    <row r="22" spans="1:26" ht="12.75">
      <c r="A22" t="s">
        <v>152</v>
      </c>
      <c r="B22" s="5">
        <f>C$18</f>
        <v>300.793</v>
      </c>
      <c r="C22" s="9">
        <f>females_sep_cum_rates2!H20</f>
        <v>289.599</v>
      </c>
      <c r="D22" s="9">
        <f>females_sep_cum_rates2!H80</f>
        <v>151.417</v>
      </c>
      <c r="E22" s="5">
        <f>D$18</f>
        <v>151.515</v>
      </c>
      <c r="F22" s="7">
        <f>females_sep_cum_rates2!F20</f>
        <v>5817.4399356</v>
      </c>
      <c r="G22" s="5">
        <f>females_sep_cum_rates2!G20</f>
        <v>245.635</v>
      </c>
      <c r="H22" s="5">
        <f>females_sep_cum_rates2!I20</f>
        <v>341.433</v>
      </c>
      <c r="I22" s="19">
        <f>females_sep_cum_rates2!J20</f>
        <v>1637</v>
      </c>
      <c r="J22" s="5">
        <f>females_sep_cum_rates2!K20</f>
        <v>281.395</v>
      </c>
      <c r="K22" s="5">
        <f>females_sep_cum_rates2!L20</f>
        <v>104.14975896</v>
      </c>
      <c r="L22" s="5">
        <f>females_sep_cum_rates2!M20</f>
        <v>0</v>
      </c>
      <c r="M22" s="13" t="str">
        <f>females_sep_cum_rates2!N20</f>
        <v>*</v>
      </c>
      <c r="N22" s="13">
        <f>females_sep_cum_rates2!O20</f>
      </c>
      <c r="O22" s="5">
        <f>females_sep_cum_rates2!P20</f>
      </c>
      <c r="Q22" s="7">
        <f>females_sep_cum_rates2!F80</f>
        <v>12821.900165</v>
      </c>
      <c r="R22" s="5">
        <f>females_sep_cum_rates2!G80</f>
        <v>132.806</v>
      </c>
      <c r="S22" s="5">
        <f>females_sep_cum_rates2!I80</f>
        <v>172.638</v>
      </c>
      <c r="T22" s="19">
        <f>females_sep_cum_rates2!J80</f>
        <v>1715</v>
      </c>
      <c r="U22" s="5">
        <f>females_sep_cum_rates2!K80</f>
        <v>133.756</v>
      </c>
      <c r="V22" s="5">
        <f>females_sep_cum_rates2!L80</f>
        <v>104.14975896</v>
      </c>
      <c r="W22" s="5">
        <f>females_sep_cum_rates2!M80</f>
        <v>0</v>
      </c>
      <c r="X22" s="13" t="str">
        <f>females_sep_cum_rates2!N80</f>
        <v>*</v>
      </c>
      <c r="Y22" s="13">
        <f>females_sep_cum_rates2!O80</f>
      </c>
      <c r="Z22">
        <f>females_sep_cum_rates2!P80</f>
      </c>
    </row>
    <row r="23" spans="1:26" ht="12.75">
      <c r="A23" t="s">
        <v>153</v>
      </c>
      <c r="B23" s="5">
        <f>C$18</f>
        <v>300.793</v>
      </c>
      <c r="C23" s="9">
        <f>females_sep_cum_rates2!H21</f>
        <v>428.358</v>
      </c>
      <c r="D23" s="9">
        <f>females_sep_cum_rates2!H81</f>
        <v>205.448</v>
      </c>
      <c r="E23" s="5">
        <f>D$18</f>
        <v>151.515</v>
      </c>
      <c r="F23" s="7">
        <f>females_sep_cum_rates2!F21</f>
        <v>3067.2205929</v>
      </c>
      <c r="G23" s="5">
        <f>females_sep_cum_rates2!G21</f>
        <v>356.68</v>
      </c>
      <c r="H23" s="5">
        <f>females_sep_cum_rates2!I21</f>
        <v>514.439</v>
      </c>
      <c r="I23" s="19">
        <f>females_sep_cum_rates2!J21</f>
        <v>1406</v>
      </c>
      <c r="J23" s="5">
        <f>females_sep_cum_rates2!K21</f>
        <v>458.395</v>
      </c>
      <c r="K23" s="5">
        <f>females_sep_cum_rates2!L21</f>
        <v>112.10909214</v>
      </c>
      <c r="L23" s="5">
        <f>females_sep_cum_rates2!M21</f>
        <v>0</v>
      </c>
      <c r="M23" s="13" t="str">
        <f>females_sep_cum_rates2!N21</f>
        <v>*</v>
      </c>
      <c r="N23" s="13">
        <f>females_sep_cum_rates2!O21</f>
        <v>55.887</v>
      </c>
      <c r="O23" s="5">
        <f>females_sep_cum_rates2!P21</f>
      </c>
      <c r="Q23" s="7">
        <f>females_sep_cum_rates2!F81</f>
        <v>6989.0558575</v>
      </c>
      <c r="R23" s="5">
        <f>females_sep_cum_rates2!G81</f>
        <v>178.876</v>
      </c>
      <c r="S23" s="5">
        <f>females_sep_cum_rates2!I81</f>
        <v>235.968</v>
      </c>
      <c r="T23" s="19">
        <f>females_sep_cum_rates2!J81</f>
        <v>1510</v>
      </c>
      <c r="U23" s="5">
        <f>females_sep_cum_rates2!K81</f>
        <v>216.052</v>
      </c>
      <c r="V23" s="5">
        <f>females_sep_cum_rates2!L81</f>
        <v>112.10909214</v>
      </c>
      <c r="W23" s="5">
        <f>females_sep_cum_rates2!M81</f>
        <v>0</v>
      </c>
      <c r="X23" s="13" t="str">
        <f>females_sep_cum_rates2!N81</f>
        <v>*</v>
      </c>
      <c r="Y23" s="13">
        <f>females_sep_cum_rates2!O81</f>
        <v>27.36100000000002</v>
      </c>
      <c r="Z23">
        <f>females_sep_cum_rates2!P81</f>
      </c>
    </row>
    <row r="24" spans="1:25" ht="12.75">
      <c r="I24" s="19"/>
      <c r="Q24" s="7"/>
      <c r="T24" s="19"/>
      <c r="Y24" s="13"/>
    </row>
    <row r="25" spans="1:26" ht="12.75">
      <c r="A25" t="s">
        <v>195</v>
      </c>
      <c r="B25" s="5">
        <f>C$18</f>
        <v>300.793</v>
      </c>
      <c r="C25" s="9">
        <f>females_sep_cum_rates2!H22</f>
        <v>256.795</v>
      </c>
      <c r="D25" s="9">
        <f>females_sep_cum_rates2!H82</f>
        <v>131.981</v>
      </c>
      <c r="E25" s="5">
        <f>D$18</f>
        <v>151.515</v>
      </c>
      <c r="F25" s="7">
        <f>females_sep_cum_rates2!F22</f>
        <v>13348.463261</v>
      </c>
      <c r="G25" s="5">
        <f>females_sep_cum_rates2!G22</f>
        <v>233.685</v>
      </c>
      <c r="H25" s="5">
        <f>females_sep_cum_rates2!I22</f>
        <v>282.191</v>
      </c>
      <c r="I25" s="19">
        <f>females_sep_cum_rates2!J22</f>
        <v>3417</v>
      </c>
      <c r="J25" s="5">
        <f>females_sep_cum_rates2!K22</f>
        <v>255.985</v>
      </c>
      <c r="K25" s="5">
        <f>females_sep_cum_rates2!L22</f>
        <v>329.80161262</v>
      </c>
      <c r="L25" s="5">
        <f>females_sep_cum_rates2!M22</f>
        <v>0</v>
      </c>
      <c r="M25" s="13" t="str">
        <f>females_sep_cum_rates2!N22</f>
        <v>*</v>
      </c>
      <c r="N25" s="13">
        <f>females_sep_cum_rates2!O22</f>
      </c>
      <c r="O25" s="5">
        <f>females_sep_cum_rates2!P22</f>
        <v>18.602000000000032</v>
      </c>
      <c r="Q25" s="7">
        <f>females_sep_cum_rates2!F82</f>
        <v>27640.903226</v>
      </c>
      <c r="R25" s="5">
        <f>females_sep_cum_rates2!G82</f>
        <v>121.831</v>
      </c>
      <c r="S25" s="5">
        <f>females_sep_cum_rates2!I82</f>
        <v>142.976</v>
      </c>
      <c r="T25" s="19">
        <f>females_sep_cum_rates2!J82</f>
        <v>3530</v>
      </c>
      <c r="U25" s="5">
        <f>females_sep_cum_rates2!K82</f>
        <v>127.709</v>
      </c>
      <c r="V25" s="5">
        <f>females_sep_cum_rates2!L82</f>
        <v>329.80161262</v>
      </c>
      <c r="W25" s="5">
        <f>females_sep_cum_rates2!M82</f>
        <v>0</v>
      </c>
      <c r="X25" s="13" t="str">
        <f>females_sep_cum_rates2!N82</f>
        <v>*</v>
      </c>
      <c r="Y25" s="13">
        <f>females_sep_cum_rates2!O82</f>
      </c>
      <c r="Z25">
        <f>females_sep_cum_rates2!P82</f>
        <v>8.538999999999987</v>
      </c>
    </row>
    <row r="26" spans="1:26" ht="12.75">
      <c r="A26" t="s">
        <v>154</v>
      </c>
      <c r="B26" s="5">
        <f>C$18</f>
        <v>300.793</v>
      </c>
      <c r="C26" s="9">
        <f>females_sep_cum_rates2!H23</f>
        <v>274.275</v>
      </c>
      <c r="D26" s="9">
        <f>females_sep_cum_rates2!H83</f>
        <v>140.187</v>
      </c>
      <c r="E26" s="5">
        <f>D$18</f>
        <v>151.515</v>
      </c>
      <c r="F26" s="7">
        <f>females_sep_cum_rates2!F23</f>
        <v>3154.8023056</v>
      </c>
      <c r="G26" s="5">
        <f>females_sep_cum_rates2!G23</f>
        <v>222.382</v>
      </c>
      <c r="H26" s="5">
        <f>females_sep_cum_rates2!I23</f>
        <v>338.277</v>
      </c>
      <c r="I26" s="19">
        <f>females_sep_cum_rates2!J23</f>
        <v>835</v>
      </c>
      <c r="J26" s="5">
        <f>females_sep_cum_rates2!K23</f>
        <v>264.676</v>
      </c>
      <c r="K26" s="5">
        <f>females_sep_cum_rates2!L23</f>
        <v>67.830920381</v>
      </c>
      <c r="L26" s="5">
        <f>females_sep_cum_rates2!M23</f>
        <v>2.220446E-16</v>
      </c>
      <c r="M26" s="13" t="str">
        <f>females_sep_cum_rates2!N23</f>
        <v>*</v>
      </c>
      <c r="N26" s="13">
        <f>females_sep_cum_rates2!O23</f>
      </c>
      <c r="O26" s="5">
        <f>females_sep_cum_rates2!P23</f>
      </c>
      <c r="Q26" s="7">
        <f>females_sep_cum_rates2!F83</f>
        <v>7120.512733</v>
      </c>
      <c r="R26" s="5">
        <f>females_sep_cum_rates2!G83</f>
        <v>117.254</v>
      </c>
      <c r="S26" s="5">
        <f>females_sep_cum_rates2!I83</f>
        <v>167.607</v>
      </c>
      <c r="T26" s="19">
        <f>females_sep_cum_rates2!J83</f>
        <v>880</v>
      </c>
      <c r="U26" s="5">
        <f>females_sep_cum_rates2!K83</f>
        <v>123.587</v>
      </c>
      <c r="V26" s="5">
        <f>females_sep_cum_rates2!L83</f>
        <v>67.830920381</v>
      </c>
      <c r="W26" s="5">
        <f>females_sep_cum_rates2!M83</f>
        <v>2.220446E-16</v>
      </c>
      <c r="X26" s="13" t="str">
        <f>females_sep_cum_rates2!N83</f>
        <v>*</v>
      </c>
      <c r="Y26" s="13">
        <f>females_sep_cum_rates2!O83</f>
      </c>
      <c r="Z26">
        <f>females_sep_cum_rates2!P83</f>
      </c>
    </row>
    <row r="27" spans="1:26" ht="12.75">
      <c r="A27" t="s">
        <v>201</v>
      </c>
      <c r="B27" s="5">
        <f>C$18</f>
        <v>300.793</v>
      </c>
      <c r="C27" s="9">
        <f>females_sep_cum_rates2!H24</f>
        <v>322.498</v>
      </c>
      <c r="D27" s="9">
        <f>females_sep_cum_rates2!H84</f>
        <v>152.123</v>
      </c>
      <c r="E27" s="5">
        <f>D$18</f>
        <v>151.515</v>
      </c>
      <c r="F27" s="7">
        <f>females_sep_cum_rates2!F24</f>
        <v>17317.833468</v>
      </c>
      <c r="G27" s="5">
        <f>females_sep_cum_rates2!G24</f>
        <v>297.231</v>
      </c>
      <c r="H27" s="5">
        <f>females_sep_cum_rates2!I24</f>
        <v>349.914</v>
      </c>
      <c r="I27" s="19">
        <f>females_sep_cum_rates2!J24</f>
        <v>5596</v>
      </c>
      <c r="J27" s="5">
        <f>females_sep_cum_rates2!K24</f>
        <v>323.135</v>
      </c>
      <c r="K27" s="5">
        <f>females_sep_cum_rates2!L24</f>
        <v>542.28083656</v>
      </c>
      <c r="L27" s="5">
        <f>females_sep_cum_rates2!M24</f>
        <v>0</v>
      </c>
      <c r="M27" s="13" t="str">
        <f>females_sep_cum_rates2!N24</f>
        <v>*</v>
      </c>
      <c r="N27" s="13">
        <f>females_sep_cum_rates2!O24</f>
      </c>
      <c r="O27" s="5">
        <f>females_sep_cum_rates2!P24</f>
      </c>
      <c r="Q27" s="7">
        <f>females_sep_cum_rates2!F84</f>
        <v>22975.485837</v>
      </c>
      <c r="R27" s="5">
        <f>females_sep_cum_rates2!G84</f>
        <v>139.952</v>
      </c>
      <c r="S27" s="5">
        <f>females_sep_cum_rates2!I84</f>
        <v>165.351</v>
      </c>
      <c r="T27" s="19">
        <f>females_sep_cum_rates2!J84</f>
        <v>3459</v>
      </c>
      <c r="U27" s="5">
        <f>females_sep_cum_rates2!K84</f>
        <v>150.552</v>
      </c>
      <c r="V27" s="5">
        <f>females_sep_cum_rates2!L84</f>
        <v>542.28083656</v>
      </c>
      <c r="W27" s="5">
        <f>females_sep_cum_rates2!M84</f>
        <v>0</v>
      </c>
      <c r="X27" s="13" t="str">
        <f>females_sep_cum_rates2!N84</f>
        <v>*</v>
      </c>
      <c r="Y27" s="13">
        <f>females_sep_cum_rates2!O84</f>
      </c>
      <c r="Z27">
        <f>females_sep_cum_rates2!P84</f>
      </c>
    </row>
    <row r="28" spans="1:25" ht="12.75">
      <c r="I28" s="19"/>
      <c r="Q28" s="7"/>
      <c r="T28" s="19"/>
      <c r="Y28" s="13"/>
    </row>
    <row r="29" spans="1:26" ht="12.75">
      <c r="A29" t="s">
        <v>188</v>
      </c>
      <c r="B29" s="5">
        <f>C$18</f>
        <v>300.793</v>
      </c>
      <c r="C29" s="9">
        <f>females_sep_cum_rates2!H25</f>
        <v>295.962</v>
      </c>
      <c r="D29" s="9">
        <f>females_sep_cum_rates2!H85</f>
        <v>160.299</v>
      </c>
      <c r="E29" s="5">
        <f>D$18</f>
        <v>151.515</v>
      </c>
      <c r="F29" s="7">
        <f>females_sep_cum_rates2!F25</f>
        <v>10323.870432</v>
      </c>
      <c r="G29" s="5">
        <f>females_sep_cum_rates2!G25</f>
        <v>262.649</v>
      </c>
      <c r="H29" s="5">
        <f>females_sep_cum_rates2!I25</f>
        <v>333.5</v>
      </c>
      <c r="I29" s="19">
        <f>females_sep_cum_rates2!J25</f>
        <v>3108</v>
      </c>
      <c r="J29" s="5">
        <f>females_sep_cum_rates2!K25</f>
        <v>301.05</v>
      </c>
      <c r="K29" s="5">
        <f>females_sep_cum_rates2!L25</f>
        <v>181.59060168</v>
      </c>
      <c r="L29" s="5">
        <f>females_sep_cum_rates2!M25</f>
        <v>0</v>
      </c>
      <c r="M29" s="13" t="str">
        <f>females_sep_cum_rates2!N25</f>
        <v>*</v>
      </c>
      <c r="N29" s="13">
        <f>females_sep_cum_rates2!O25</f>
      </c>
      <c r="O29" s="5">
        <f>females_sep_cum_rates2!P25</f>
      </c>
      <c r="Q29" s="7">
        <f>females_sep_cum_rates2!F85</f>
        <v>26823.295681</v>
      </c>
      <c r="R29" s="5">
        <f>females_sep_cum_rates2!G85</f>
        <v>147.426</v>
      </c>
      <c r="S29" s="5">
        <f>females_sep_cum_rates2!I85</f>
        <v>174.296</v>
      </c>
      <c r="T29" s="19">
        <f>females_sep_cum_rates2!J85</f>
        <v>4006</v>
      </c>
      <c r="U29" s="5">
        <f>females_sep_cum_rates2!K85</f>
        <v>149.348</v>
      </c>
      <c r="V29" s="5">
        <f>females_sep_cum_rates2!L85</f>
        <v>181.59060168</v>
      </c>
      <c r="W29" s="5">
        <f>females_sep_cum_rates2!M85</f>
        <v>0</v>
      </c>
      <c r="X29" s="13" t="str">
        <f>females_sep_cum_rates2!N85</f>
        <v>*</v>
      </c>
      <c r="Y29" s="15">
        <f>females_sep_cum_rates2!O85</f>
      </c>
      <c r="Z29" s="5">
        <f>females_sep_cum_rates2!P85</f>
      </c>
    </row>
    <row r="30" spans="1:26" ht="12.75">
      <c r="A30" t="s">
        <v>155</v>
      </c>
      <c r="B30" s="5">
        <f>C$18</f>
        <v>300.793</v>
      </c>
      <c r="C30" s="9">
        <f>females_sep_cum_rates2!H26</f>
        <v>354.072</v>
      </c>
      <c r="D30" s="9">
        <f>females_sep_cum_rates2!H86</f>
        <v>168.363</v>
      </c>
      <c r="E30" s="5">
        <f>D$18</f>
        <v>151.515</v>
      </c>
      <c r="F30" s="7">
        <f>females_sep_cum_rates2!F26</f>
        <v>12049.474077</v>
      </c>
      <c r="G30" s="5">
        <f>females_sep_cum_rates2!G26</f>
        <v>321.904</v>
      </c>
      <c r="H30" s="5">
        <f>females_sep_cum_rates2!I26</f>
        <v>389.455</v>
      </c>
      <c r="I30" s="19">
        <f>females_sep_cum_rates2!J26</f>
        <v>4520</v>
      </c>
      <c r="J30" s="5">
        <f>females_sep_cum_rates2!K26</f>
        <v>375.12</v>
      </c>
      <c r="K30" s="5">
        <f>females_sep_cum_rates2!L26</f>
        <v>430.69597835</v>
      </c>
      <c r="L30" s="5">
        <f>females_sep_cum_rates2!M26</f>
        <v>0</v>
      </c>
      <c r="M30" s="13" t="str">
        <f>females_sep_cum_rates2!N26</f>
        <v>*</v>
      </c>
      <c r="N30" s="13">
        <f>females_sep_cum_rates2!O26</f>
        <v>21.11099999999999</v>
      </c>
      <c r="O30" s="5">
        <f>females_sep_cum_rates2!P26</f>
      </c>
      <c r="Q30" s="7">
        <f>females_sep_cum_rates2!F86</f>
        <v>34910.5482</v>
      </c>
      <c r="R30" s="5">
        <f>females_sep_cum_rates2!G86</f>
        <v>157.335</v>
      </c>
      <c r="S30" s="5">
        <f>females_sep_cum_rates2!I86</f>
        <v>180.164</v>
      </c>
      <c r="T30" s="19">
        <f>females_sep_cum_rates2!J86</f>
        <v>5642</v>
      </c>
      <c r="U30" s="5">
        <f>females_sep_cum_rates2!K86</f>
        <v>161.613</v>
      </c>
      <c r="V30" s="5">
        <f>females_sep_cum_rates2!L86</f>
        <v>430.69597835</v>
      </c>
      <c r="W30" s="5">
        <f>females_sep_cum_rates2!M86</f>
        <v>0</v>
      </c>
      <c r="X30" s="13" t="str">
        <f>females_sep_cum_rates2!N86</f>
        <v>*</v>
      </c>
      <c r="Y30" s="15">
        <f>females_sep_cum_rates2!O86</f>
        <v>5.820000000000022</v>
      </c>
      <c r="Z30" s="5">
        <f>females_sep_cum_rates2!P86</f>
      </c>
    </row>
    <row r="31" spans="1:26" ht="12.75">
      <c r="A31" t="s">
        <v>156</v>
      </c>
      <c r="B31" s="5">
        <f>C$18</f>
        <v>300.793</v>
      </c>
      <c r="C31" s="9">
        <f>females_sep_cum_rates2!H27</f>
        <v>406.032</v>
      </c>
      <c r="D31" s="9">
        <f>females_sep_cum_rates2!H87</f>
        <v>196.544</v>
      </c>
      <c r="E31" s="5">
        <f>D$18</f>
        <v>151.515</v>
      </c>
      <c r="F31" s="7">
        <f>females_sep_cum_rates2!F27</f>
        <v>8599.8302792</v>
      </c>
      <c r="G31" s="5">
        <f>females_sep_cum_rates2!G27</f>
        <v>360.682</v>
      </c>
      <c r="H31" s="5">
        <f>females_sep_cum_rates2!I27</f>
        <v>457.084</v>
      </c>
      <c r="I31" s="19">
        <f>females_sep_cum_rates2!J27</f>
        <v>3776</v>
      </c>
      <c r="J31" s="5">
        <f>females_sep_cum_rates2!K27</f>
        <v>439.078</v>
      </c>
      <c r="K31" s="5">
        <f>females_sep_cum_rates2!L27</f>
        <v>255.71319538</v>
      </c>
      <c r="L31" s="5">
        <f>females_sep_cum_rates2!M27</f>
        <v>0</v>
      </c>
      <c r="M31" s="13" t="str">
        <f>females_sep_cum_rates2!N27</f>
        <v>*</v>
      </c>
      <c r="N31" s="13">
        <f>females_sep_cum_rates2!O27</f>
        <v>59.88900000000001</v>
      </c>
      <c r="O31" s="5">
        <f>females_sep_cum_rates2!P27</f>
      </c>
      <c r="Q31" s="7">
        <f>females_sep_cum_rates2!F87</f>
        <v>16857.624725</v>
      </c>
      <c r="R31" s="5">
        <f>females_sep_cum_rates2!G87</f>
        <v>178.418</v>
      </c>
      <c r="S31" s="5">
        <f>females_sep_cum_rates2!I87</f>
        <v>216.512</v>
      </c>
      <c r="T31" s="19">
        <f>females_sep_cum_rates2!J87</f>
        <v>3208</v>
      </c>
      <c r="U31" s="5">
        <f>females_sep_cum_rates2!K87</f>
        <v>190.3</v>
      </c>
      <c r="V31" s="5">
        <f>females_sep_cum_rates2!L87</f>
        <v>255.71319538</v>
      </c>
      <c r="W31" s="5">
        <f>females_sep_cum_rates2!M87</f>
        <v>0</v>
      </c>
      <c r="X31" s="13" t="str">
        <f>females_sep_cum_rates2!N87</f>
        <v>*</v>
      </c>
      <c r="Y31" s="15">
        <f>females_sep_cum_rates2!O87</f>
        <v>26.90300000000002</v>
      </c>
      <c r="Z31" s="5">
        <f>females_sep_cum_rates2!P87</f>
      </c>
    </row>
    <row r="32" spans="1:26" ht="12.75">
      <c r="A32" t="s">
        <v>157</v>
      </c>
      <c r="B32" s="5">
        <f>C$18</f>
        <v>300.793</v>
      </c>
      <c r="C32" s="9">
        <f>females_sep_cum_rates2!H28</f>
        <v>396.628</v>
      </c>
      <c r="D32" s="9">
        <f>females_sep_cum_rates2!H88</f>
        <v>183.649</v>
      </c>
      <c r="E32" s="5">
        <f>D$18</f>
        <v>151.515</v>
      </c>
      <c r="F32" s="7">
        <f>females_sep_cum_rates2!F28</f>
        <v>19761.019627</v>
      </c>
      <c r="G32" s="5">
        <f>females_sep_cum_rates2!G28</f>
        <v>364.764</v>
      </c>
      <c r="H32" s="5">
        <f>females_sep_cum_rates2!I28</f>
        <v>431.276</v>
      </c>
      <c r="I32" s="19">
        <f>females_sep_cum_rates2!J28</f>
        <v>7649</v>
      </c>
      <c r="J32" s="5">
        <f>females_sep_cum_rates2!K28</f>
        <v>387.075</v>
      </c>
      <c r="K32" s="5">
        <f>females_sep_cum_rates2!L28</f>
        <v>598.42570625</v>
      </c>
      <c r="L32" s="5">
        <f>females_sep_cum_rates2!M28</f>
        <v>0</v>
      </c>
      <c r="M32" s="13" t="str">
        <f>females_sep_cum_rates2!N28</f>
        <v>*</v>
      </c>
      <c r="N32" s="13">
        <f>females_sep_cum_rates2!O28</f>
        <v>63.971000000000004</v>
      </c>
      <c r="O32" s="5">
        <f>females_sep_cum_rates2!P28</f>
      </c>
      <c r="Q32" s="7">
        <f>females_sep_cum_rates2!F88</f>
        <v>46292.876518</v>
      </c>
      <c r="R32" s="5">
        <f>females_sep_cum_rates2!G88</f>
        <v>172.818</v>
      </c>
      <c r="S32" s="5">
        <f>females_sep_cum_rates2!I88</f>
        <v>195.16</v>
      </c>
      <c r="T32" s="19">
        <f>females_sep_cum_rates2!J88</f>
        <v>8123</v>
      </c>
      <c r="U32" s="5">
        <f>females_sep_cum_rates2!K88</f>
        <v>175.47</v>
      </c>
      <c r="V32" s="5">
        <f>females_sep_cum_rates2!L88</f>
        <v>598.42570625</v>
      </c>
      <c r="W32" s="5">
        <f>females_sep_cum_rates2!M88</f>
        <v>0</v>
      </c>
      <c r="X32" s="13" t="str">
        <f>females_sep_cum_rates2!N88</f>
        <v>*</v>
      </c>
      <c r="Y32" s="15">
        <f>females_sep_cum_rates2!O88</f>
        <v>21.303000000000026</v>
      </c>
      <c r="Z32" s="5">
        <f>females_sep_cum_rates2!P88</f>
      </c>
    </row>
    <row r="33" spans="1:25" ht="12.75">
      <c r="I33" s="19"/>
      <c r="Q33" s="7"/>
      <c r="T33" s="19"/>
      <c r="Y33" s="13"/>
    </row>
    <row r="34" spans="1:26" ht="12.75">
      <c r="A34" t="s">
        <v>158</v>
      </c>
      <c r="B34" s="5">
        <f aca="true" t="shared" si="2" ref="B34:B39">C$18</f>
        <v>300.793</v>
      </c>
      <c r="C34" s="9">
        <f>females_sep_cum_rates2!H29</f>
        <v>368.667</v>
      </c>
      <c r="D34" s="9">
        <f>females_sep_cum_rates2!H89</f>
        <v>186.108</v>
      </c>
      <c r="E34" s="5">
        <f aca="true" t="shared" si="3" ref="E34:E39">D$18</f>
        <v>151.515</v>
      </c>
      <c r="F34" s="7">
        <f>females_sep_cum_rates2!F29</f>
        <v>7548.3005614</v>
      </c>
      <c r="G34" s="5">
        <f>females_sep_cum_rates2!G29</f>
        <v>325.754</v>
      </c>
      <c r="H34" s="5">
        <f>females_sep_cum_rates2!I29</f>
        <v>417.233</v>
      </c>
      <c r="I34" s="19">
        <f>females_sep_cum_rates2!J29</f>
        <v>3042</v>
      </c>
      <c r="J34" s="5">
        <f>females_sep_cum_rates2!K29</f>
        <v>403.005</v>
      </c>
      <c r="K34" s="5">
        <f>females_sep_cum_rates2!L29</f>
        <v>210.71774943</v>
      </c>
      <c r="L34" s="5">
        <f>females_sep_cum_rates2!M29</f>
        <v>0</v>
      </c>
      <c r="M34" s="13" t="str">
        <f>females_sep_cum_rates2!N29</f>
        <v>*</v>
      </c>
      <c r="N34" s="13">
        <f>females_sep_cum_rates2!O29</f>
        <v>24.961000000000013</v>
      </c>
      <c r="O34" s="5">
        <f>females_sep_cum_rates2!P29</f>
      </c>
      <c r="Q34" s="7">
        <f>females_sep_cum_rates2!F89</f>
        <v>17948.542698</v>
      </c>
      <c r="R34" s="5">
        <f>females_sep_cum_rates2!G89</f>
        <v>169.745</v>
      </c>
      <c r="S34" s="5">
        <f>females_sep_cum_rates2!I89</f>
        <v>204.047</v>
      </c>
      <c r="T34" s="19">
        <f>females_sep_cum_rates2!J89</f>
        <v>3435</v>
      </c>
      <c r="U34" s="5">
        <f>females_sep_cum_rates2!K89</f>
        <v>191.38</v>
      </c>
      <c r="V34" s="5">
        <f>females_sep_cum_rates2!L89</f>
        <v>210.71774943</v>
      </c>
      <c r="W34" s="5">
        <f>females_sep_cum_rates2!M89</f>
        <v>0</v>
      </c>
      <c r="X34" s="13" t="str">
        <f>females_sep_cum_rates2!N89</f>
        <v>*</v>
      </c>
      <c r="Y34" s="13">
        <f>females_sep_cum_rates2!O89</f>
        <v>18.230000000000018</v>
      </c>
      <c r="Z34">
        <f>females_sep_cum_rates2!P89</f>
      </c>
    </row>
    <row r="35" spans="1:26" ht="12.75">
      <c r="A35" t="s">
        <v>159</v>
      </c>
      <c r="B35" s="5">
        <f t="shared" si="2"/>
        <v>300.793</v>
      </c>
      <c r="C35" s="9">
        <f>females_sep_cum_rates2!H30</f>
        <v>374.525</v>
      </c>
      <c r="D35" s="9">
        <f>females_sep_cum_rates2!H90</f>
        <v>176.897</v>
      </c>
      <c r="E35" s="5">
        <f t="shared" si="3"/>
        <v>151.515</v>
      </c>
      <c r="F35" s="7">
        <f>females_sep_cum_rates2!F30</f>
        <v>8556.4145295</v>
      </c>
      <c r="G35" s="5">
        <f>females_sep_cum_rates2!G30</f>
        <v>335.978</v>
      </c>
      <c r="H35" s="5">
        <f>females_sep_cum_rates2!I30</f>
        <v>417.494</v>
      </c>
      <c r="I35" s="19">
        <f>females_sep_cum_rates2!J30</f>
        <v>3431</v>
      </c>
      <c r="J35" s="5">
        <f>females_sep_cum_rates2!K30</f>
        <v>400.986</v>
      </c>
      <c r="K35" s="5">
        <f>females_sep_cum_rates2!L30</f>
        <v>326.18755111</v>
      </c>
      <c r="L35" s="5">
        <f>females_sep_cum_rates2!M30</f>
        <v>0</v>
      </c>
      <c r="M35" s="13" t="str">
        <f>females_sep_cum_rates2!N30</f>
        <v>*</v>
      </c>
      <c r="N35" s="13">
        <f>females_sep_cum_rates2!O30</f>
        <v>35.185</v>
      </c>
      <c r="O35" s="5">
        <f>females_sep_cum_rates2!P30</f>
      </c>
      <c r="Q35" s="7">
        <f>females_sep_cum_rates2!F90</f>
        <v>20441.117793</v>
      </c>
      <c r="R35" s="5">
        <f>females_sep_cum_rates2!G90</f>
        <v>161.723</v>
      </c>
      <c r="S35" s="5">
        <f>females_sep_cum_rates2!I90</f>
        <v>193.495</v>
      </c>
      <c r="T35" s="19">
        <f>females_sep_cum_rates2!J90</f>
        <v>3615</v>
      </c>
      <c r="U35" s="5">
        <f>females_sep_cum_rates2!K90</f>
        <v>176.849</v>
      </c>
      <c r="V35" s="5">
        <f>females_sep_cum_rates2!L90</f>
        <v>326.18755111</v>
      </c>
      <c r="W35" s="5">
        <f>females_sep_cum_rates2!M90</f>
        <v>0</v>
      </c>
      <c r="X35" s="13" t="str">
        <f>females_sep_cum_rates2!N90</f>
        <v>*</v>
      </c>
      <c r="Y35" s="13">
        <f>females_sep_cum_rates2!O90</f>
        <v>10.208000000000027</v>
      </c>
      <c r="Z35">
        <f>females_sep_cum_rates2!P90</f>
      </c>
    </row>
    <row r="36" spans="1:26" ht="12.75">
      <c r="A36" t="s">
        <v>160</v>
      </c>
      <c r="B36" s="5">
        <f t="shared" si="2"/>
        <v>300.793</v>
      </c>
      <c r="C36" s="9">
        <f>females_sep_cum_rates2!H31</f>
        <v>465.271</v>
      </c>
      <c r="D36" s="9">
        <f>females_sep_cum_rates2!H91</f>
        <v>191.232</v>
      </c>
      <c r="E36" s="5">
        <f t="shared" si="3"/>
        <v>151.515</v>
      </c>
      <c r="F36" s="7">
        <f>females_sep_cum_rates2!F31</f>
        <v>5608.1791152</v>
      </c>
      <c r="G36" s="5">
        <f>females_sep_cum_rates2!G31</f>
        <v>403.581</v>
      </c>
      <c r="H36" s="5">
        <f>females_sep_cum_rates2!I31</f>
        <v>536.391</v>
      </c>
      <c r="I36" s="19">
        <f>females_sep_cum_rates2!J31</f>
        <v>2827</v>
      </c>
      <c r="J36" s="5">
        <f>females_sep_cum_rates2!K31</f>
        <v>504.085</v>
      </c>
      <c r="K36" s="5">
        <f>females_sep_cum_rates2!L31</f>
        <v>280.83482505</v>
      </c>
      <c r="L36" s="5">
        <f>females_sep_cum_rates2!M31</f>
        <v>0</v>
      </c>
      <c r="M36" s="13" t="str">
        <f>females_sep_cum_rates2!N31</f>
        <v>*</v>
      </c>
      <c r="N36" s="13">
        <f>females_sep_cum_rates2!O31</f>
        <v>102.78800000000001</v>
      </c>
      <c r="O36" s="5">
        <f>females_sep_cum_rates2!P31</f>
      </c>
      <c r="Q36" s="7">
        <f>females_sep_cum_rates2!F91</f>
        <v>12215.508324</v>
      </c>
      <c r="R36" s="5">
        <f>females_sep_cum_rates2!G91</f>
        <v>171.763</v>
      </c>
      <c r="S36" s="5">
        <f>females_sep_cum_rates2!I91</f>
        <v>212.908</v>
      </c>
      <c r="T36" s="19">
        <f>females_sep_cum_rates2!J91</f>
        <v>2426</v>
      </c>
      <c r="U36" s="5">
        <f>females_sep_cum_rates2!K91</f>
        <v>198.6</v>
      </c>
      <c r="V36" s="5">
        <f>females_sep_cum_rates2!L91</f>
        <v>280.83482505</v>
      </c>
      <c r="W36" s="5">
        <f>females_sep_cum_rates2!M91</f>
        <v>0</v>
      </c>
      <c r="X36" s="13" t="str">
        <f>females_sep_cum_rates2!N91</f>
        <v>*</v>
      </c>
      <c r="Y36" s="13">
        <f>females_sep_cum_rates2!O91</f>
        <v>20.24800000000002</v>
      </c>
      <c r="Z36">
        <f>females_sep_cum_rates2!P91</f>
      </c>
    </row>
    <row r="37" spans="1:26" ht="12.75">
      <c r="A37" t="s">
        <v>161</v>
      </c>
      <c r="B37" s="5">
        <f t="shared" si="2"/>
        <v>300.793</v>
      </c>
      <c r="C37" s="9">
        <f>females_sep_cum_rates2!H32</f>
        <v>388.907</v>
      </c>
      <c r="D37" s="9">
        <f>females_sep_cum_rates2!H92</f>
        <v>178.625</v>
      </c>
      <c r="E37" s="5">
        <f t="shared" si="3"/>
        <v>151.515</v>
      </c>
      <c r="F37" s="7">
        <f>females_sep_cum_rates2!F32</f>
        <v>6154.0451531</v>
      </c>
      <c r="G37" s="5">
        <f>females_sep_cum_rates2!G32</f>
        <v>338.055</v>
      </c>
      <c r="H37" s="5">
        <f>females_sep_cum_rates2!I32</f>
        <v>447.408</v>
      </c>
      <c r="I37" s="19">
        <f>females_sep_cum_rates2!J32</f>
        <v>2520</v>
      </c>
      <c r="J37" s="5">
        <f>females_sep_cum_rates2!K32</f>
        <v>409.487</v>
      </c>
      <c r="K37" s="5">
        <f>females_sep_cum_rates2!L32</f>
        <v>219.95858153</v>
      </c>
      <c r="L37" s="5">
        <f>females_sep_cum_rates2!M32</f>
        <v>0</v>
      </c>
      <c r="M37" s="13" t="str">
        <f>females_sep_cum_rates2!N32</f>
        <v>*</v>
      </c>
      <c r="N37" s="13">
        <f>females_sep_cum_rates2!O32</f>
        <v>37.262</v>
      </c>
      <c r="O37" s="5">
        <f>females_sep_cum_rates2!P32</f>
      </c>
      <c r="Q37" s="7">
        <f>females_sep_cum_rates2!F92</f>
        <v>14177.359795</v>
      </c>
      <c r="R37" s="5">
        <f>females_sep_cum_rates2!G92</f>
        <v>161.861</v>
      </c>
      <c r="S37" s="5">
        <f>females_sep_cum_rates2!I92</f>
        <v>197.126</v>
      </c>
      <c r="T37" s="19">
        <f>females_sep_cum_rates2!J92</f>
        <v>2558</v>
      </c>
      <c r="U37" s="5">
        <f>females_sep_cum_rates2!K92</f>
        <v>180.429</v>
      </c>
      <c r="V37" s="5">
        <f>females_sep_cum_rates2!L92</f>
        <v>219.95858153</v>
      </c>
      <c r="W37" s="5">
        <f>females_sep_cum_rates2!M92</f>
        <v>0</v>
      </c>
      <c r="X37" s="13" t="str">
        <f>females_sep_cum_rates2!N92</f>
        <v>*</v>
      </c>
      <c r="Y37" s="13">
        <f>females_sep_cum_rates2!O92</f>
        <v>10.346000000000004</v>
      </c>
      <c r="Z37">
        <f>females_sep_cum_rates2!P92</f>
      </c>
    </row>
    <row r="38" spans="1:26" ht="12.75">
      <c r="A38" t="s">
        <v>162</v>
      </c>
      <c r="B38" s="5">
        <f t="shared" si="2"/>
        <v>300.793</v>
      </c>
      <c r="C38" s="9">
        <f>females_sep_cum_rates2!H33</f>
        <v>345.773</v>
      </c>
      <c r="D38" s="9">
        <f>females_sep_cum_rates2!H93</f>
        <v>163.498</v>
      </c>
      <c r="E38" s="5">
        <f t="shared" si="3"/>
        <v>151.515</v>
      </c>
      <c r="F38" s="7">
        <f>females_sep_cum_rates2!F33</f>
        <v>5696.5280784</v>
      </c>
      <c r="G38" s="5">
        <f>females_sep_cum_rates2!G33</f>
        <v>301.312</v>
      </c>
      <c r="H38" s="5">
        <f>females_sep_cum_rates2!I33</f>
        <v>396.793</v>
      </c>
      <c r="I38" s="19">
        <f>females_sep_cum_rates2!J33</f>
        <v>2098</v>
      </c>
      <c r="J38" s="5">
        <f>females_sep_cum_rates2!K33</f>
        <v>368.295</v>
      </c>
      <c r="K38" s="5">
        <f>females_sep_cum_rates2!L33</f>
        <v>204.92465238</v>
      </c>
      <c r="L38" s="5">
        <f>females_sep_cum_rates2!M33</f>
        <v>0</v>
      </c>
      <c r="M38" s="13" t="str">
        <f>females_sep_cum_rates2!N33</f>
        <v>*</v>
      </c>
      <c r="N38" s="16">
        <f>females_sep_cum_rates2!O33</f>
        <v>0</v>
      </c>
      <c r="O38" s="17">
        <f>females_sep_cum_rates2!P33</f>
        <v>0</v>
      </c>
      <c r="P38" s="17"/>
      <c r="Q38" s="7">
        <f>females_sep_cum_rates2!F93</f>
        <v>13856.865843</v>
      </c>
      <c r="R38" s="5">
        <f>females_sep_cum_rates2!G93</f>
        <v>146.703</v>
      </c>
      <c r="S38" s="5">
        <f>females_sep_cum_rates2!I93</f>
        <v>182.215</v>
      </c>
      <c r="T38" s="19">
        <f>females_sep_cum_rates2!J93</f>
        <v>2386</v>
      </c>
      <c r="U38" s="5">
        <f>females_sep_cum_rates2!K93</f>
        <v>172.189</v>
      </c>
      <c r="V38" s="5">
        <f>females_sep_cum_rates2!L93</f>
        <v>204.92465238</v>
      </c>
      <c r="W38" s="5">
        <f>females_sep_cum_rates2!M93</f>
        <v>0</v>
      </c>
      <c r="X38" s="18" t="str">
        <f>females_sep_cum_rates2!N93</f>
        <v>*</v>
      </c>
      <c r="Y38" s="16">
        <f>females_sep_cum_rates2!O93</f>
        <v>0</v>
      </c>
      <c r="Z38" s="17">
        <f>females_sep_cum_rates2!P93</f>
        <v>0</v>
      </c>
    </row>
    <row r="39" spans="1:26" ht="12.75">
      <c r="A39" t="s">
        <v>163</v>
      </c>
      <c r="B39" s="5">
        <f t="shared" si="2"/>
        <v>300.793</v>
      </c>
      <c r="C39" s="9">
        <f>females_sep_cum_rates2!H34</f>
        <v>535.635</v>
      </c>
      <c r="D39" s="9">
        <f>females_sep_cum_rates2!H94</f>
        <v>202.263</v>
      </c>
      <c r="E39" s="5">
        <f t="shared" si="3"/>
        <v>151.515</v>
      </c>
      <c r="F39" s="7">
        <f>females_sep_cum_rates2!F34</f>
        <v>7467.0709933</v>
      </c>
      <c r="G39" s="5">
        <f>females_sep_cum_rates2!G34</f>
        <v>464.569</v>
      </c>
      <c r="H39" s="5">
        <f>females_sep_cum_rates2!I34</f>
        <v>617.572</v>
      </c>
      <c r="I39" s="19">
        <f>females_sep_cum_rates2!J34</f>
        <v>4337</v>
      </c>
      <c r="J39" s="5">
        <f>females_sep_cum_rates2!K34</f>
        <v>580.817</v>
      </c>
      <c r="K39" s="5">
        <f>females_sep_cum_rates2!L34</f>
        <v>345.55974512</v>
      </c>
      <c r="L39" s="5">
        <f>females_sep_cum_rates2!M34</f>
        <v>0</v>
      </c>
      <c r="M39" s="13" t="str">
        <f>females_sep_cum_rates2!N34</f>
        <v>*</v>
      </c>
      <c r="N39" s="16">
        <f>females_sep_cum_rates2!O34</f>
        <v>0</v>
      </c>
      <c r="O39" s="17">
        <f>females_sep_cum_rates2!P34</f>
        <v>0</v>
      </c>
      <c r="P39" s="17"/>
      <c r="Q39" s="7">
        <f>females_sep_cum_rates2!F94</f>
        <v>17535.182821</v>
      </c>
      <c r="R39" s="5">
        <f>females_sep_cum_rates2!G94</f>
        <v>183.411</v>
      </c>
      <c r="S39" s="5">
        <f>females_sep_cum_rates2!I94</f>
        <v>223.054</v>
      </c>
      <c r="T39" s="19">
        <f>females_sep_cum_rates2!J94</f>
        <v>3677</v>
      </c>
      <c r="U39" s="5">
        <f>females_sep_cum_rates2!K94</f>
        <v>209.693</v>
      </c>
      <c r="V39" s="5">
        <f>females_sep_cum_rates2!L94</f>
        <v>345.55974512</v>
      </c>
      <c r="W39" s="5">
        <f>females_sep_cum_rates2!M94</f>
        <v>0</v>
      </c>
      <c r="X39" s="18" t="str">
        <f>females_sep_cum_rates2!N94</f>
        <v>*</v>
      </c>
      <c r="Y39" s="16">
        <f>females_sep_cum_rates2!O94</f>
        <v>0</v>
      </c>
      <c r="Z39" s="17">
        <f>females_sep_cum_rates2!P94</f>
        <v>0</v>
      </c>
    </row>
    <row r="40" spans="1:25" ht="12.75">
      <c r="I40" s="19"/>
      <c r="Q40" s="7"/>
      <c r="T40" s="19"/>
      <c r="Y40" s="13"/>
    </row>
    <row r="41" spans="1:26" ht="12.75">
      <c r="A41" t="s">
        <v>164</v>
      </c>
      <c r="B41" s="5">
        <f>C$18</f>
        <v>300.793</v>
      </c>
      <c r="C41" s="9">
        <f>females_sep_cum_rates2!H35</f>
        <v>488.541</v>
      </c>
      <c r="D41" s="9">
        <f>females_sep_cum_rates2!H95</f>
        <v>209.647</v>
      </c>
      <c r="E41" s="5">
        <f>D$18</f>
        <v>151.515</v>
      </c>
      <c r="F41" s="7">
        <f>females_sep_cum_rates2!F35</f>
        <v>2887.3466951</v>
      </c>
      <c r="G41" s="5">
        <f>females_sep_cum_rates2!G35</f>
        <v>409.907</v>
      </c>
      <c r="H41" s="5">
        <f>females_sep_cum_rates2!I35</f>
        <v>582.261</v>
      </c>
      <c r="I41" s="19">
        <f>females_sep_cum_rates2!J35</f>
        <v>1569</v>
      </c>
      <c r="J41" s="5">
        <f>females_sep_cum_rates2!K35</f>
        <v>543.405</v>
      </c>
      <c r="K41" s="5">
        <f>females_sep_cum_rates2!L35</f>
        <v>165.95186651</v>
      </c>
      <c r="L41" s="5">
        <f>females_sep_cum_rates2!M35</f>
        <v>0</v>
      </c>
      <c r="M41" s="13" t="str">
        <f>females_sep_cum_rates2!N35</f>
        <v>*</v>
      </c>
      <c r="N41" s="13">
        <f>females_sep_cum_rates2!O35</f>
        <v>109.11399999999998</v>
      </c>
      <c r="O41" s="5">
        <f>females_sep_cum_rates2!P35</f>
      </c>
      <c r="Q41" s="7">
        <f>females_sep_cum_rates2!F95</f>
        <v>8847.5247024</v>
      </c>
      <c r="R41" s="5">
        <f>females_sep_cum_rates2!G95</f>
        <v>183.816</v>
      </c>
      <c r="S41" s="5">
        <f>females_sep_cum_rates2!I95</f>
        <v>239.109</v>
      </c>
      <c r="T41" s="19">
        <f>females_sep_cum_rates2!J95</f>
        <v>1959</v>
      </c>
      <c r="U41" s="5">
        <f>females_sep_cum_rates2!K95</f>
        <v>221.418</v>
      </c>
      <c r="V41" s="5">
        <f>females_sep_cum_rates2!L95</f>
        <v>165.95186651</v>
      </c>
      <c r="W41" s="5">
        <f>females_sep_cum_rates2!M95</f>
        <v>0</v>
      </c>
      <c r="X41" s="13" t="str">
        <f>females_sep_cum_rates2!N95</f>
        <v>*</v>
      </c>
      <c r="Y41" s="13">
        <f>females_sep_cum_rates2!O95</f>
        <v>32.301000000000016</v>
      </c>
      <c r="Z41">
        <f>females_sep_cum_rates2!P95</f>
      </c>
    </row>
    <row r="42" spans="1:26" ht="12.75">
      <c r="A42" t="s">
        <v>165</v>
      </c>
      <c r="B42" s="5">
        <f>C$18</f>
        <v>300.793</v>
      </c>
      <c r="C42" s="9">
        <f>females_sep_cum_rates2!H36</f>
        <v>347.306</v>
      </c>
      <c r="D42" s="9">
        <f>females_sep_cum_rates2!H96</f>
        <v>177.335</v>
      </c>
      <c r="E42" s="5">
        <f>D$18</f>
        <v>151.515</v>
      </c>
      <c r="F42" s="7">
        <f>females_sep_cum_rates2!F36</f>
        <v>9640.4268808</v>
      </c>
      <c r="G42" s="5">
        <f>females_sep_cum_rates2!G36</f>
        <v>312.644</v>
      </c>
      <c r="H42" s="5">
        <f>females_sep_cum_rates2!I36</f>
        <v>385.81</v>
      </c>
      <c r="I42" s="19">
        <f>females_sep_cum_rates2!J36</f>
        <v>3525</v>
      </c>
      <c r="J42" s="5">
        <f>females_sep_cum_rates2!K36</f>
        <v>365.648</v>
      </c>
      <c r="K42" s="5">
        <f>females_sep_cum_rates2!L36</f>
        <v>273.12962461</v>
      </c>
      <c r="L42" s="5">
        <f>females_sep_cum_rates2!M36</f>
        <v>0</v>
      </c>
      <c r="M42" s="13" t="str">
        <f>females_sep_cum_rates2!N36</f>
        <v>*</v>
      </c>
      <c r="N42" s="13">
        <f>females_sep_cum_rates2!O36</f>
        <v>11.850999999999999</v>
      </c>
      <c r="O42" s="5">
        <f>females_sep_cum_rates2!P36</f>
      </c>
      <c r="Q42" s="7">
        <f>females_sep_cum_rates2!F96</f>
        <v>18588.128108</v>
      </c>
      <c r="R42" s="5">
        <f>females_sep_cum_rates2!G96</f>
        <v>162.536</v>
      </c>
      <c r="S42" s="5">
        <f>females_sep_cum_rates2!I96</f>
        <v>193.481</v>
      </c>
      <c r="T42" s="19">
        <f>females_sep_cum_rates2!J96</f>
        <v>3608</v>
      </c>
      <c r="U42" s="5">
        <f>females_sep_cum_rates2!K96</f>
        <v>194.102</v>
      </c>
      <c r="V42" s="5">
        <f>females_sep_cum_rates2!L96</f>
        <v>273.12962461</v>
      </c>
      <c r="W42" s="5">
        <f>females_sep_cum_rates2!M96</f>
        <v>0</v>
      </c>
      <c r="X42" s="13" t="str">
        <f>females_sep_cum_rates2!N96</f>
        <v>*</v>
      </c>
      <c r="Y42" s="13">
        <f>females_sep_cum_rates2!O96</f>
        <v>11.021000000000015</v>
      </c>
      <c r="Z42">
        <f>females_sep_cum_rates2!P96</f>
      </c>
    </row>
    <row r="43" spans="1:26" ht="12.75">
      <c r="A43" t="s">
        <v>166</v>
      </c>
      <c r="B43" s="5">
        <f>C$18</f>
        <v>300.793</v>
      </c>
      <c r="C43" s="9">
        <f>females_sep_cum_rates2!H37</f>
        <v>549.38</v>
      </c>
      <c r="D43" s="9">
        <f>females_sep_cum_rates2!H97</f>
        <v>235.524</v>
      </c>
      <c r="E43" s="5">
        <f>D$18</f>
        <v>151.515</v>
      </c>
      <c r="F43" s="7">
        <f>females_sep_cum_rates2!F37</f>
        <v>4298.1398159</v>
      </c>
      <c r="G43" s="5">
        <f>females_sep_cum_rates2!G37</f>
        <v>465.957</v>
      </c>
      <c r="H43" s="5">
        <f>females_sep_cum_rates2!I37</f>
        <v>647.739</v>
      </c>
      <c r="I43" s="19">
        <f>females_sep_cum_rates2!J37</f>
        <v>2351</v>
      </c>
      <c r="J43" s="5">
        <f>females_sep_cum_rates2!K37</f>
        <v>546.981</v>
      </c>
      <c r="K43" s="5">
        <f>females_sep_cum_rates2!L37</f>
        <v>189.73290901</v>
      </c>
      <c r="L43" s="5">
        <f>females_sep_cum_rates2!M37</f>
        <v>0</v>
      </c>
      <c r="M43" s="13" t="str">
        <f>females_sep_cum_rates2!N37</f>
        <v>*</v>
      </c>
      <c r="N43" s="13">
        <f>females_sep_cum_rates2!O37</f>
        <v>165.164</v>
      </c>
      <c r="O43" s="5">
        <f>females_sep_cum_rates2!P37</f>
      </c>
      <c r="Q43" s="7">
        <f>females_sep_cum_rates2!F97</f>
        <v>9498.2765252</v>
      </c>
      <c r="R43" s="5">
        <f>females_sep_cum_rates2!G97</f>
        <v>208.797</v>
      </c>
      <c r="S43" s="5">
        <f>females_sep_cum_rates2!I97</f>
        <v>265.673</v>
      </c>
      <c r="T43" s="19">
        <f>females_sep_cum_rates2!J97</f>
        <v>2202</v>
      </c>
      <c r="U43" s="5">
        <f>females_sep_cum_rates2!K97</f>
        <v>231.832</v>
      </c>
      <c r="V43" s="5">
        <f>females_sep_cum_rates2!L97</f>
        <v>189.73290901</v>
      </c>
      <c r="W43" s="5">
        <f>females_sep_cum_rates2!M97</f>
        <v>0</v>
      </c>
      <c r="X43" s="13" t="str">
        <f>females_sep_cum_rates2!N97</f>
        <v>*</v>
      </c>
      <c r="Y43" s="13">
        <f>females_sep_cum_rates2!O97</f>
        <v>57.28200000000001</v>
      </c>
      <c r="Z43">
        <f>females_sep_cum_rates2!P97</f>
      </c>
    </row>
    <row r="44" spans="1:26" ht="12.75">
      <c r="A44" t="s">
        <v>167</v>
      </c>
      <c r="B44" s="5">
        <f>C$18</f>
        <v>300.793</v>
      </c>
      <c r="C44" s="9">
        <f>females_sep_cum_rates2!H38</f>
        <v>444.971</v>
      </c>
      <c r="D44" s="9">
        <f>females_sep_cum_rates2!H98</f>
        <v>188.41</v>
      </c>
      <c r="E44" s="5">
        <f>D$18</f>
        <v>151.515</v>
      </c>
      <c r="F44" s="7">
        <f>females_sep_cum_rates2!F38</f>
        <v>9311.058193</v>
      </c>
      <c r="G44" s="5">
        <f>females_sep_cum_rates2!G38</f>
        <v>397.544</v>
      </c>
      <c r="H44" s="5">
        <f>females_sep_cum_rates2!I38</f>
        <v>498.056</v>
      </c>
      <c r="I44" s="19">
        <f>females_sep_cum_rates2!J38</f>
        <v>4191</v>
      </c>
      <c r="J44" s="5">
        <f>females_sep_cum_rates2!K38</f>
        <v>450.11</v>
      </c>
      <c r="K44" s="5">
        <f>females_sep_cum_rates2!L38</f>
        <v>403.05745528</v>
      </c>
      <c r="L44" s="5">
        <f>females_sep_cum_rates2!M38</f>
        <v>0</v>
      </c>
      <c r="M44" s="13" t="str">
        <f>females_sep_cum_rates2!N38</f>
        <v>*</v>
      </c>
      <c r="N44" s="13">
        <f>females_sep_cum_rates2!O38</f>
        <v>96.75099999999998</v>
      </c>
      <c r="O44" s="5">
        <f>females_sep_cum_rates2!P38</f>
      </c>
      <c r="Q44" s="7">
        <f>females_sep_cum_rates2!F98</f>
        <v>16283.451456</v>
      </c>
      <c r="R44" s="5">
        <f>females_sep_cum_rates2!G98</f>
        <v>170.754</v>
      </c>
      <c r="S44" s="5">
        <f>females_sep_cum_rates2!I98</f>
        <v>207.892</v>
      </c>
      <c r="T44" s="19">
        <f>females_sep_cum_rates2!J98</f>
        <v>3037</v>
      </c>
      <c r="U44" s="5">
        <f>females_sep_cum_rates2!K98</f>
        <v>186.508</v>
      </c>
      <c r="V44" s="5">
        <f>females_sep_cum_rates2!L98</f>
        <v>403.05745528</v>
      </c>
      <c r="W44" s="5">
        <f>females_sep_cum_rates2!M98</f>
        <v>0</v>
      </c>
      <c r="X44" s="13" t="str">
        <f>females_sep_cum_rates2!N98</f>
        <v>*</v>
      </c>
      <c r="Y44" s="13">
        <f>females_sep_cum_rates2!O98</f>
        <v>19.239000000000004</v>
      </c>
      <c r="Z44">
        <f>females_sep_cum_rates2!P98</f>
      </c>
    </row>
    <row r="45" spans="1:25" ht="12.75">
      <c r="I45" s="19"/>
      <c r="Q45" s="7"/>
      <c r="T45" s="19"/>
      <c r="Y45" s="13"/>
    </row>
    <row r="46" spans="1:26" ht="12.75">
      <c r="A46" t="s">
        <v>168</v>
      </c>
      <c r="B46" s="5">
        <f>C$18</f>
        <v>300.793</v>
      </c>
      <c r="C46" s="9">
        <f>females_sep_cum_rates2!H39</f>
        <v>289.741</v>
      </c>
      <c r="D46" s="9">
        <f>females_sep_cum_rates2!H99</f>
        <v>145.57</v>
      </c>
      <c r="E46" s="5">
        <f>D$18</f>
        <v>151.515</v>
      </c>
      <c r="F46" s="7">
        <f>females_sep_cum_rates2!F39</f>
        <v>11514.920301</v>
      </c>
      <c r="G46" s="5">
        <f>females_sep_cum_rates2!G39</f>
        <v>259.538</v>
      </c>
      <c r="H46" s="5">
        <f>females_sep_cum_rates2!I39</f>
        <v>323.459</v>
      </c>
      <c r="I46" s="19">
        <f>females_sep_cum_rates2!J39</f>
        <v>3254</v>
      </c>
      <c r="J46" s="5">
        <f>females_sep_cum_rates2!K39</f>
        <v>282.59</v>
      </c>
      <c r="K46" s="5">
        <f>females_sep_cum_rates2!L39</f>
        <v>264.29753549</v>
      </c>
      <c r="L46" s="5">
        <f>females_sep_cum_rates2!M39</f>
        <v>0</v>
      </c>
      <c r="M46" s="13" t="str">
        <f>females_sep_cum_rates2!N39</f>
        <v>*</v>
      </c>
      <c r="N46" s="13">
        <f>females_sep_cum_rates2!O39</f>
      </c>
      <c r="O46" s="5">
        <f>females_sep_cum_rates2!P39</f>
      </c>
      <c r="Q46" s="7">
        <f>females_sep_cum_rates2!F99</f>
        <v>22772.557504</v>
      </c>
      <c r="R46" s="5">
        <f>females_sep_cum_rates2!G99</f>
        <v>133.153</v>
      </c>
      <c r="S46" s="5">
        <f>females_sep_cum_rates2!I99</f>
        <v>159.144</v>
      </c>
      <c r="T46" s="19">
        <f>females_sep_cum_rates2!J99</f>
        <v>3088</v>
      </c>
      <c r="U46" s="5">
        <f>females_sep_cum_rates2!K99</f>
        <v>135.602</v>
      </c>
      <c r="V46" s="5">
        <f>females_sep_cum_rates2!L99</f>
        <v>264.29753549</v>
      </c>
      <c r="W46" s="5">
        <f>females_sep_cum_rates2!M99</f>
        <v>0</v>
      </c>
      <c r="X46" s="13" t="str">
        <f>females_sep_cum_rates2!N99</f>
        <v>*</v>
      </c>
      <c r="Y46" s="13">
        <f>females_sep_cum_rates2!O99</f>
      </c>
      <c r="Z46">
        <f>females_sep_cum_rates2!P99</f>
      </c>
    </row>
    <row r="47" spans="1:26" ht="12.75">
      <c r="A47" t="s">
        <v>169</v>
      </c>
      <c r="B47" s="5">
        <f>C$18</f>
        <v>300.793</v>
      </c>
      <c r="C47" s="9">
        <f>females_sep_cum_rates2!H40</f>
        <v>236.482</v>
      </c>
      <c r="D47" s="9">
        <f>females_sep_cum_rates2!H100</f>
        <v>145.341</v>
      </c>
      <c r="E47" s="5">
        <f>D$18</f>
        <v>151.515</v>
      </c>
      <c r="F47" s="7">
        <f>females_sep_cum_rates2!F40</f>
        <v>18147.524673</v>
      </c>
      <c r="G47" s="5">
        <f>females_sep_cum_rates2!G40</f>
        <v>217.264</v>
      </c>
      <c r="H47" s="5">
        <f>females_sep_cum_rates2!I40</f>
        <v>257.4</v>
      </c>
      <c r="I47" s="19">
        <f>females_sep_cum_rates2!J40</f>
        <v>4245</v>
      </c>
      <c r="J47" s="5">
        <f>females_sep_cum_rates2!K40</f>
        <v>233.916</v>
      </c>
      <c r="K47" s="5">
        <f>females_sep_cum_rates2!L40</f>
        <v>207.35830046</v>
      </c>
      <c r="L47" s="5">
        <f>females_sep_cum_rates2!M40</f>
        <v>0</v>
      </c>
      <c r="M47" s="13" t="str">
        <f>females_sep_cum_rates2!N40</f>
        <v>*</v>
      </c>
      <c r="N47" s="13">
        <f>females_sep_cum_rates2!O40</f>
      </c>
      <c r="O47" s="5">
        <f>females_sep_cum_rates2!P40</f>
        <v>43.39300000000003</v>
      </c>
      <c r="Q47" s="7">
        <f>females_sep_cum_rates2!F100</f>
        <v>36341.04659</v>
      </c>
      <c r="R47" s="5">
        <f>females_sep_cum_rates2!G100</f>
        <v>135.593</v>
      </c>
      <c r="S47" s="5">
        <f>females_sep_cum_rates2!I100</f>
        <v>155.79</v>
      </c>
      <c r="T47" s="19">
        <f>females_sep_cum_rates2!J100</f>
        <v>5124</v>
      </c>
      <c r="U47" s="5">
        <f>females_sep_cum_rates2!K100</f>
        <v>140.998</v>
      </c>
      <c r="V47" s="5">
        <f>females_sep_cum_rates2!L100</f>
        <v>207.35830046</v>
      </c>
      <c r="W47" s="5">
        <f>females_sep_cum_rates2!M100</f>
        <v>0</v>
      </c>
      <c r="X47" s="13" t="str">
        <f>females_sep_cum_rates2!N100</f>
        <v>*</v>
      </c>
      <c r="Y47" s="13">
        <f>females_sep_cum_rates2!O100</f>
      </c>
      <c r="Z47">
        <f>females_sep_cum_rates2!P100</f>
      </c>
    </row>
    <row r="48" spans="1:26" ht="12.75">
      <c r="A48" t="s">
        <v>170</v>
      </c>
      <c r="B48" s="5">
        <f>C$18</f>
        <v>300.793</v>
      </c>
      <c r="C48" s="9">
        <f>females_sep_cum_rates2!H41</f>
        <v>356.427</v>
      </c>
      <c r="D48" s="9">
        <f>females_sep_cum_rates2!H101</f>
        <v>206.121</v>
      </c>
      <c r="E48" s="5">
        <f>D$18</f>
        <v>151.515</v>
      </c>
      <c r="F48" s="7">
        <f>females_sep_cum_rates2!F41</f>
        <v>10049.891242</v>
      </c>
      <c r="G48" s="5">
        <f>females_sep_cum_rates2!G41</f>
        <v>319.566</v>
      </c>
      <c r="H48" s="5">
        <f>females_sep_cum_rates2!I41</f>
        <v>397.539</v>
      </c>
      <c r="I48" s="19">
        <f>females_sep_cum_rates2!J41</f>
        <v>3682</v>
      </c>
      <c r="J48" s="5">
        <f>females_sep_cum_rates2!K41</f>
        <v>366.372</v>
      </c>
      <c r="K48" s="5">
        <f>females_sep_cum_rates2!L41</f>
        <v>169.50993138</v>
      </c>
      <c r="L48" s="5">
        <f>females_sep_cum_rates2!M41</f>
        <v>0</v>
      </c>
      <c r="M48" s="13" t="str">
        <f>females_sep_cum_rates2!N41</f>
        <v>*</v>
      </c>
      <c r="N48" s="13">
        <f>females_sep_cum_rates2!O41</f>
        <v>18.772999999999968</v>
      </c>
      <c r="O48" s="5">
        <f>females_sep_cum_rates2!P41</f>
      </c>
      <c r="Q48" s="7">
        <f>females_sep_cum_rates2!F101</f>
        <v>22060.634905</v>
      </c>
      <c r="R48" s="5">
        <f>females_sep_cum_rates2!G101</f>
        <v>190.689</v>
      </c>
      <c r="S48" s="5">
        <f>females_sep_cum_rates2!I101</f>
        <v>222.803</v>
      </c>
      <c r="T48" s="19">
        <f>females_sep_cum_rates2!J101</f>
        <v>4611</v>
      </c>
      <c r="U48" s="5">
        <f>females_sep_cum_rates2!K101</f>
        <v>209.015</v>
      </c>
      <c r="V48" s="5">
        <f>females_sep_cum_rates2!L101</f>
        <v>169.50993138</v>
      </c>
      <c r="W48" s="5">
        <f>females_sep_cum_rates2!M101</f>
        <v>0</v>
      </c>
      <c r="X48" s="13" t="str">
        <f>females_sep_cum_rates2!N101</f>
        <v>*</v>
      </c>
      <c r="Y48" s="13">
        <f>females_sep_cum_rates2!O101</f>
        <v>39.17400000000001</v>
      </c>
      <c r="Z48">
        <f>females_sep_cum_rates2!P101</f>
      </c>
    </row>
    <row r="49" spans="1:26" ht="12.75">
      <c r="A49" t="s">
        <v>171</v>
      </c>
      <c r="B49" s="5">
        <f>C$18</f>
        <v>300.793</v>
      </c>
      <c r="C49" s="9">
        <f>females_sep_cum_rates2!H42</f>
        <v>456.827</v>
      </c>
      <c r="D49" s="9">
        <f>females_sep_cum_rates2!H102</f>
        <v>215.637</v>
      </c>
      <c r="E49" s="5">
        <f>D$18</f>
        <v>151.515</v>
      </c>
      <c r="F49" s="7">
        <f>females_sep_cum_rates2!F42</f>
        <v>4823.6643237</v>
      </c>
      <c r="G49" s="5">
        <f>females_sep_cum_rates2!G42</f>
        <v>386.866</v>
      </c>
      <c r="H49" s="5">
        <f>females_sep_cum_rates2!I42</f>
        <v>539.439</v>
      </c>
      <c r="I49" s="19">
        <f>females_sep_cum_rates2!J42</f>
        <v>2137</v>
      </c>
      <c r="J49" s="5">
        <f>females_sep_cum_rates2!K42</f>
        <v>443.024</v>
      </c>
      <c r="K49" s="5">
        <f>females_sep_cum_rates2!L42</f>
        <v>146.60287997</v>
      </c>
      <c r="L49" s="5">
        <f>females_sep_cum_rates2!M42</f>
        <v>0</v>
      </c>
      <c r="M49" s="13" t="str">
        <f>females_sep_cum_rates2!N42</f>
        <v>*</v>
      </c>
      <c r="N49" s="13">
        <f>females_sep_cum_rates2!O42</f>
        <v>86.07299999999998</v>
      </c>
      <c r="O49" s="5">
        <f>females_sep_cum_rates2!P42</f>
      </c>
      <c r="Q49" s="7">
        <f>females_sep_cum_rates2!F102</f>
        <v>11545.605607</v>
      </c>
      <c r="R49" s="5">
        <f>females_sep_cum_rates2!G102</f>
        <v>193.323</v>
      </c>
      <c r="S49" s="5">
        <f>females_sep_cum_rates2!I102</f>
        <v>240.527</v>
      </c>
      <c r="T49" s="19">
        <f>females_sep_cum_rates2!J102</f>
        <v>2438</v>
      </c>
      <c r="U49" s="5">
        <f>females_sep_cum_rates2!K102</f>
        <v>211.163</v>
      </c>
      <c r="V49" s="5">
        <f>females_sep_cum_rates2!L102</f>
        <v>146.60287997</v>
      </c>
      <c r="W49" s="5">
        <f>females_sep_cum_rates2!M102</f>
        <v>0</v>
      </c>
      <c r="X49" s="13" t="str">
        <f>females_sep_cum_rates2!N102</f>
        <v>*</v>
      </c>
      <c r="Y49" s="13">
        <f>females_sep_cum_rates2!O102</f>
        <v>41.80800000000002</v>
      </c>
      <c r="Z49">
        <f>females_sep_cum_rates2!P102</f>
      </c>
    </row>
    <row r="50" spans="1:25" ht="12.75">
      <c r="I50" s="19"/>
      <c r="Q50" s="7"/>
      <c r="T50" s="19"/>
      <c r="Y50" s="13"/>
    </row>
    <row r="51" spans="1:26" ht="12.75">
      <c r="A51" t="s">
        <v>172</v>
      </c>
      <c r="B51" s="5">
        <f aca="true" t="shared" si="4" ref="B51:B56">C$18</f>
        <v>300.793</v>
      </c>
      <c r="C51" s="9">
        <f>females_sep_cum_rates2!H43</f>
        <v>193.696</v>
      </c>
      <c r="D51" s="9">
        <f>females_sep_cum_rates2!H103</f>
        <v>118.114</v>
      </c>
      <c r="E51" s="5">
        <f aca="true" t="shared" si="5" ref="E51:E56">D$18</f>
        <v>151.515</v>
      </c>
      <c r="F51" s="7">
        <f>females_sep_cum_rates2!F43</f>
        <v>6675.7361255</v>
      </c>
      <c r="G51" s="5">
        <f>females_sep_cum_rates2!G43</f>
        <v>164.672</v>
      </c>
      <c r="H51" s="5">
        <f>females_sep_cum_rates2!I43</f>
        <v>227.836</v>
      </c>
      <c r="I51" s="19">
        <f>females_sep_cum_rates2!J43</f>
        <v>1227</v>
      </c>
      <c r="J51" s="5">
        <f>females_sep_cum_rates2!K43</f>
        <v>183.8</v>
      </c>
      <c r="K51" s="5">
        <f>females_sep_cum_rates2!L43</f>
        <v>59.763056606</v>
      </c>
      <c r="L51" s="5">
        <f>females_sep_cum_rates2!M43</f>
        <v>1.065814E-14</v>
      </c>
      <c r="M51" s="13" t="str">
        <f>females_sep_cum_rates2!N43</f>
        <v>*</v>
      </c>
      <c r="N51" s="13">
        <f>females_sep_cum_rates2!O43</f>
      </c>
      <c r="O51" s="5">
        <f>females_sep_cum_rates2!P43</f>
        <v>72.957</v>
      </c>
      <c r="Q51" s="7">
        <f>females_sep_cum_rates2!F103</f>
        <v>14397.345737</v>
      </c>
      <c r="R51" s="5">
        <f>females_sep_cum_rates2!G103</f>
        <v>104.128</v>
      </c>
      <c r="S51" s="5">
        <f>females_sep_cum_rates2!I103</f>
        <v>133.979</v>
      </c>
      <c r="T51" s="19">
        <f>females_sep_cum_rates2!J103</f>
        <v>1534</v>
      </c>
      <c r="U51" s="5">
        <f>females_sep_cum_rates2!K103</f>
        <v>106.547</v>
      </c>
      <c r="V51" s="5">
        <f>females_sep_cum_rates2!L103</f>
        <v>59.763056606</v>
      </c>
      <c r="W51" s="5">
        <f>females_sep_cum_rates2!M103</f>
        <v>1.065814E-14</v>
      </c>
      <c r="X51" s="13" t="str">
        <f>females_sep_cum_rates2!N103</f>
        <v>*</v>
      </c>
      <c r="Y51" s="13">
        <f>females_sep_cum_rates2!O103</f>
      </c>
      <c r="Z51">
        <f>females_sep_cum_rates2!P103</f>
        <v>17.535999999999973</v>
      </c>
    </row>
    <row r="52" spans="1:26" ht="12.75">
      <c r="A52" t="s">
        <v>173</v>
      </c>
      <c r="B52" s="5">
        <f t="shared" si="4"/>
        <v>300.793</v>
      </c>
      <c r="C52" s="9">
        <f>females_sep_cum_rates2!H44</f>
        <v>302.033</v>
      </c>
      <c r="D52" s="9">
        <f>females_sep_cum_rates2!H104</f>
        <v>130.698</v>
      </c>
      <c r="E52" s="5">
        <f t="shared" si="5"/>
        <v>151.515</v>
      </c>
      <c r="F52" s="7">
        <f>females_sep_cum_rates2!F44</f>
        <v>3345.206243</v>
      </c>
      <c r="G52" s="5">
        <f>females_sep_cum_rates2!G44</f>
        <v>248.411</v>
      </c>
      <c r="H52" s="5">
        <f>females_sep_cum_rates2!I44</f>
        <v>367.23</v>
      </c>
      <c r="I52" s="19">
        <f>females_sep_cum_rates2!J44</f>
        <v>1032</v>
      </c>
      <c r="J52" s="5">
        <f>females_sep_cum_rates2!K44</f>
        <v>308.501</v>
      </c>
      <c r="K52" s="5">
        <f>females_sep_cum_rates2!L44</f>
        <v>127.3519822</v>
      </c>
      <c r="L52" s="5">
        <f>females_sep_cum_rates2!M44</f>
        <v>0</v>
      </c>
      <c r="M52" s="13" t="str">
        <f>females_sep_cum_rates2!N44</f>
        <v>*</v>
      </c>
      <c r="N52" s="13">
        <f>females_sep_cum_rates2!O44</f>
      </c>
      <c r="O52" s="5">
        <f>females_sep_cum_rates2!P44</f>
      </c>
      <c r="Q52" s="7">
        <f>females_sep_cum_rates2!F104</f>
        <v>7149.9531477</v>
      </c>
      <c r="R52" s="5">
        <f>females_sep_cum_rates2!G104</f>
        <v>110.617</v>
      </c>
      <c r="S52" s="5">
        <f>females_sep_cum_rates2!I104</f>
        <v>154.424</v>
      </c>
      <c r="T52" s="19">
        <f>females_sep_cum_rates2!J104</f>
        <v>972</v>
      </c>
      <c r="U52" s="5">
        <f>females_sep_cum_rates2!K104</f>
        <v>135.945</v>
      </c>
      <c r="V52" s="5">
        <f>females_sep_cum_rates2!L104</f>
        <v>127.3519822</v>
      </c>
      <c r="W52" s="5">
        <f>females_sep_cum_rates2!M104</f>
        <v>0</v>
      </c>
      <c r="X52" s="13" t="str">
        <f>females_sep_cum_rates2!N104</f>
        <v>*</v>
      </c>
      <c r="Y52" s="13">
        <f>females_sep_cum_rates2!O104</f>
      </c>
      <c r="Z52">
        <f>females_sep_cum_rates2!P104</f>
      </c>
    </row>
    <row r="53" spans="1:26" ht="12.75">
      <c r="A53" t="s">
        <v>174</v>
      </c>
      <c r="B53" s="5">
        <f t="shared" si="4"/>
        <v>300.793</v>
      </c>
      <c r="C53" s="9">
        <f>females_sep_cum_rates2!H45</f>
        <v>294.706</v>
      </c>
      <c r="D53" s="9">
        <f>females_sep_cum_rates2!H105</f>
        <v>156.785</v>
      </c>
      <c r="E53" s="5">
        <f t="shared" si="5"/>
        <v>151.515</v>
      </c>
      <c r="F53" s="7">
        <f>females_sep_cum_rates2!F45</f>
        <v>4290.1960401</v>
      </c>
      <c r="G53" s="5">
        <f>females_sep_cum_rates2!G45</f>
        <v>248.028</v>
      </c>
      <c r="H53" s="5">
        <f>females_sep_cum_rates2!I45</f>
        <v>350.169</v>
      </c>
      <c r="I53" s="19">
        <f>females_sep_cum_rates2!J45</f>
        <v>1281</v>
      </c>
      <c r="J53" s="5">
        <f>females_sep_cum_rates2!K45</f>
        <v>298.588</v>
      </c>
      <c r="K53" s="5">
        <f>females_sep_cum_rates2!L45</f>
        <v>89.008331912</v>
      </c>
      <c r="L53" s="5">
        <f>females_sep_cum_rates2!M45</f>
        <v>0</v>
      </c>
      <c r="M53" s="13" t="str">
        <f>females_sep_cum_rates2!N45</f>
        <v>*</v>
      </c>
      <c r="N53" s="13">
        <f>females_sep_cum_rates2!O45</f>
      </c>
      <c r="O53" s="5">
        <f>females_sep_cum_rates2!P45</f>
      </c>
      <c r="Q53" s="7">
        <f>females_sep_cum_rates2!F105</f>
        <v>8922.0819597</v>
      </c>
      <c r="R53" s="5">
        <f>females_sep_cum_rates2!G105</f>
        <v>136.343</v>
      </c>
      <c r="S53" s="5">
        <f>females_sep_cum_rates2!I105</f>
        <v>180.293</v>
      </c>
      <c r="T53" s="19">
        <f>females_sep_cum_rates2!J105</f>
        <v>1387</v>
      </c>
      <c r="U53" s="5">
        <f>females_sep_cum_rates2!K105</f>
        <v>155.457</v>
      </c>
      <c r="V53" s="5">
        <f>females_sep_cum_rates2!L105</f>
        <v>89.008331912</v>
      </c>
      <c r="W53" s="5">
        <f>females_sep_cum_rates2!M105</f>
        <v>0</v>
      </c>
      <c r="X53" s="13" t="str">
        <f>females_sep_cum_rates2!N105</f>
        <v>*</v>
      </c>
      <c r="Y53" s="13">
        <f>females_sep_cum_rates2!O105</f>
      </c>
      <c r="Z53">
        <f>females_sep_cum_rates2!P105</f>
      </c>
    </row>
    <row r="54" spans="1:26" ht="12.75">
      <c r="A54" t="s">
        <v>175</v>
      </c>
      <c r="B54" s="5">
        <f t="shared" si="4"/>
        <v>300.793</v>
      </c>
      <c r="C54" s="9">
        <f>females_sep_cum_rates2!H46</f>
        <v>324.15</v>
      </c>
      <c r="D54" s="9">
        <f>females_sep_cum_rates2!H106</f>
        <v>149.074</v>
      </c>
      <c r="E54" s="5">
        <f t="shared" si="5"/>
        <v>151.515</v>
      </c>
      <c r="F54" s="7">
        <f>females_sep_cum_rates2!F46</f>
        <v>1677.8843401</v>
      </c>
      <c r="G54" s="5">
        <f>females_sep_cum_rates2!G46</f>
        <v>250.922</v>
      </c>
      <c r="H54" s="5">
        <f>females_sep_cum_rates2!I46</f>
        <v>418.747</v>
      </c>
      <c r="I54" s="19">
        <f>females_sep_cum_rates2!J46</f>
        <v>574</v>
      </c>
      <c r="J54" s="5">
        <f>females_sep_cum_rates2!K46</f>
        <v>342.097</v>
      </c>
      <c r="K54" s="5">
        <f>females_sep_cum_rates2!L46</f>
        <v>64.791164599</v>
      </c>
      <c r="L54" s="5">
        <f>females_sep_cum_rates2!M46</f>
        <v>8.881784E-16</v>
      </c>
      <c r="M54" s="13" t="str">
        <f>females_sep_cum_rates2!N46</f>
        <v>*</v>
      </c>
      <c r="N54" s="13">
        <f>females_sep_cum_rates2!O46</f>
      </c>
      <c r="O54" s="5">
        <f>females_sep_cum_rates2!P46</f>
      </c>
      <c r="Q54" s="7">
        <f>females_sep_cum_rates2!F106</f>
        <v>4344.1057639</v>
      </c>
      <c r="R54" s="5">
        <f>females_sep_cum_rates2!G106</f>
        <v>123.014</v>
      </c>
      <c r="S54" s="5">
        <f>females_sep_cum_rates2!I106</f>
        <v>180.654</v>
      </c>
      <c r="T54" s="19">
        <f>females_sep_cum_rates2!J106</f>
        <v>641</v>
      </c>
      <c r="U54" s="5">
        <f>females_sep_cum_rates2!K106</f>
        <v>147.556</v>
      </c>
      <c r="V54" s="5">
        <f>females_sep_cum_rates2!L106</f>
        <v>64.791164599</v>
      </c>
      <c r="W54" s="5">
        <f>females_sep_cum_rates2!M106</f>
        <v>8.881784E-16</v>
      </c>
      <c r="X54" s="13" t="str">
        <f>females_sep_cum_rates2!N106</f>
        <v>*</v>
      </c>
      <c r="Y54" s="13">
        <f>females_sep_cum_rates2!O106</f>
      </c>
      <c r="Z54">
        <f>females_sep_cum_rates2!P106</f>
      </c>
    </row>
    <row r="55" spans="1:26" ht="12.75">
      <c r="A55" t="s">
        <v>176</v>
      </c>
      <c r="B55" s="5">
        <f t="shared" si="4"/>
        <v>300.793</v>
      </c>
      <c r="C55" s="9">
        <f>females_sep_cum_rates2!H47</f>
        <v>463.746</v>
      </c>
      <c r="D55" s="9">
        <f>females_sep_cum_rates2!H107</f>
        <v>231.469</v>
      </c>
      <c r="E55" s="5">
        <f t="shared" si="5"/>
        <v>151.515</v>
      </c>
      <c r="F55" s="7">
        <f>females_sep_cum_rates2!F47</f>
        <v>5271.5279587</v>
      </c>
      <c r="G55" s="5">
        <f>females_sep_cum_rates2!G47</f>
        <v>396.756</v>
      </c>
      <c r="H55" s="5">
        <f>females_sep_cum_rates2!I47</f>
        <v>542.047</v>
      </c>
      <c r="I55" s="19">
        <f>females_sep_cum_rates2!J47</f>
        <v>2369</v>
      </c>
      <c r="J55" s="5">
        <f>females_sep_cum_rates2!K47</f>
        <v>449.395</v>
      </c>
      <c r="K55" s="5">
        <f>females_sep_cum_rates2!L47</f>
        <v>132.28998542</v>
      </c>
      <c r="L55" s="5">
        <f>females_sep_cum_rates2!M47</f>
        <v>0</v>
      </c>
      <c r="M55" s="13" t="str">
        <f>females_sep_cum_rates2!N47</f>
        <v>*</v>
      </c>
      <c r="N55" s="13">
        <f>females_sep_cum_rates2!O47</f>
        <v>95.96299999999997</v>
      </c>
      <c r="O55" s="5">
        <f>females_sep_cum_rates2!P47</f>
      </c>
      <c r="Q55" s="7">
        <f>females_sep_cum_rates2!F107</f>
        <v>8295.5346583</v>
      </c>
      <c r="R55" s="5">
        <f>females_sep_cum_rates2!G107</f>
        <v>202.604</v>
      </c>
      <c r="S55" s="5">
        <f>females_sep_cum_rates2!I107</f>
        <v>264.447</v>
      </c>
      <c r="T55" s="19">
        <f>females_sep_cum_rates2!J107</f>
        <v>1871</v>
      </c>
      <c r="U55" s="5">
        <f>females_sep_cum_rates2!K107</f>
        <v>225.543</v>
      </c>
      <c r="V55" s="5">
        <f>females_sep_cum_rates2!L107</f>
        <v>132.28998542</v>
      </c>
      <c r="W55" s="5">
        <f>females_sep_cum_rates2!M107</f>
        <v>0</v>
      </c>
      <c r="X55" s="13" t="str">
        <f>females_sep_cum_rates2!N107</f>
        <v>*</v>
      </c>
      <c r="Y55" s="13">
        <f>females_sep_cum_rates2!O107</f>
        <v>51.08900000000003</v>
      </c>
      <c r="Z55">
        <f>females_sep_cum_rates2!P107</f>
      </c>
    </row>
    <row r="56" spans="1:26" ht="12.75">
      <c r="A56" t="s">
        <v>177</v>
      </c>
      <c r="B56" s="5">
        <f t="shared" si="4"/>
        <v>300.793</v>
      </c>
      <c r="C56" s="9">
        <f>females_sep_cum_rates2!H48</f>
        <v>591.497</v>
      </c>
      <c r="D56" s="9">
        <f>females_sep_cum_rates2!H108</f>
        <v>285.817</v>
      </c>
      <c r="E56" s="5">
        <f t="shared" si="5"/>
        <v>151.515</v>
      </c>
      <c r="F56" s="7">
        <f>females_sep_cum_rates2!F48</f>
        <v>1147.4119919</v>
      </c>
      <c r="G56" s="5">
        <f>females_sep_cum_rates2!G48</f>
        <v>435.473</v>
      </c>
      <c r="H56" s="5">
        <f>females_sep_cum_rates2!I48</f>
        <v>803.422</v>
      </c>
      <c r="I56" s="19">
        <f>females_sep_cum_rates2!J48</f>
        <v>730</v>
      </c>
      <c r="J56" s="5">
        <f>females_sep_cum_rates2!K48</f>
        <v>636.214</v>
      </c>
      <c r="K56" s="5">
        <f>females_sep_cum_rates2!L48</f>
        <v>40.226031895</v>
      </c>
      <c r="L56" s="5">
        <f>females_sep_cum_rates2!M48</f>
        <v>2.262137E-10</v>
      </c>
      <c r="M56" s="13" t="str">
        <f>females_sep_cum_rates2!N48</f>
        <v>*</v>
      </c>
      <c r="N56" s="13">
        <f>females_sep_cum_rates2!O48</f>
        <v>134.68</v>
      </c>
      <c r="O56" s="5">
        <f>females_sep_cum_rates2!P48</f>
      </c>
      <c r="Q56" s="7">
        <f>females_sep_cum_rates2!F108</f>
        <v>3927.051179</v>
      </c>
      <c r="R56" s="5">
        <f>females_sep_cum_rates2!G108</f>
        <v>232.77</v>
      </c>
      <c r="S56" s="5">
        <f>females_sep_cum_rates2!I108</f>
        <v>350.954</v>
      </c>
      <c r="T56" s="19">
        <f>females_sep_cum_rates2!J108</f>
        <v>1174</v>
      </c>
      <c r="U56" s="5">
        <f>females_sep_cum_rates2!K108</f>
        <v>298.952</v>
      </c>
      <c r="V56" s="5">
        <f>females_sep_cum_rates2!L108</f>
        <v>40.226031895</v>
      </c>
      <c r="W56" s="5">
        <f>females_sep_cum_rates2!M108</f>
        <v>2.262137E-10</v>
      </c>
      <c r="X56" s="13" t="str">
        <f>females_sep_cum_rates2!N108</f>
        <v>*</v>
      </c>
      <c r="Y56" s="13">
        <f>females_sep_cum_rates2!O108</f>
        <v>81.25500000000002</v>
      </c>
      <c r="Z56">
        <f>females_sep_cum_rates2!P108</f>
      </c>
    </row>
    <row r="57" spans="1:25" ht="12.75">
      <c r="I57" s="19"/>
      <c r="Q57" s="7"/>
      <c r="T57" s="19"/>
      <c r="Y57" s="13"/>
    </row>
    <row r="58" spans="1:26" ht="12.75">
      <c r="A58" t="s">
        <v>196</v>
      </c>
      <c r="B58" s="5">
        <f aca="true" t="shared" si="6" ref="B58:B68">C$18</f>
        <v>300.793</v>
      </c>
      <c r="C58" s="9">
        <f>females_sep_cum_rates2!H49</f>
        <v>402.156</v>
      </c>
      <c r="D58" s="9">
        <f>females_sep_cum_rates2!H109</f>
        <v>133.936</v>
      </c>
      <c r="E58" s="5">
        <f aca="true" t="shared" si="7" ref="E58:E68">D$18</f>
        <v>151.515</v>
      </c>
      <c r="F58" s="7">
        <f>females_sep_cum_rates2!F49</f>
        <v>10257.124246</v>
      </c>
      <c r="G58" s="5">
        <f>females_sep_cum_rates2!G49</f>
        <v>347.473</v>
      </c>
      <c r="H58" s="5">
        <f>females_sep_cum_rates2!I49</f>
        <v>465.445</v>
      </c>
      <c r="I58" s="19">
        <f>females_sep_cum_rates2!J49</f>
        <v>3943</v>
      </c>
      <c r="J58" s="5">
        <f>females_sep_cum_rates2!K49</f>
        <v>384.416</v>
      </c>
      <c r="K58" s="5">
        <f>females_sep_cum_rates2!L49</f>
        <v>399.69983743</v>
      </c>
      <c r="L58" s="5">
        <f>females_sep_cum_rates2!M49</f>
        <v>0</v>
      </c>
      <c r="M58" s="13" t="str">
        <f>females_sep_cum_rates2!N49</f>
        <v>*</v>
      </c>
      <c r="N58" s="13">
        <f>females_sep_cum_rates2!O49</f>
        <v>46.68000000000001</v>
      </c>
      <c r="O58" s="5">
        <f>females_sep_cum_rates2!P49</f>
      </c>
      <c r="Q58" s="7">
        <f>females_sep_cum_rates2!F109</f>
        <v>15258.487641</v>
      </c>
      <c r="R58" s="5">
        <f>females_sep_cum_rates2!G109</f>
        <v>115.37</v>
      </c>
      <c r="S58" s="5">
        <f>females_sep_cum_rates2!I109</f>
        <v>155.489</v>
      </c>
      <c r="T58" s="19">
        <f>females_sep_cum_rates2!J109</f>
        <v>1831</v>
      </c>
      <c r="U58" s="5">
        <f>females_sep_cum_rates2!K109</f>
        <v>119.999</v>
      </c>
      <c r="V58" s="5">
        <f>females_sep_cum_rates2!L109</f>
        <v>399.69983743</v>
      </c>
      <c r="W58" s="5">
        <f>females_sep_cum_rates2!M109</f>
        <v>0</v>
      </c>
      <c r="X58" s="13" t="str">
        <f>females_sep_cum_rates2!N109</f>
        <v>*</v>
      </c>
      <c r="Y58" s="13">
        <f>females_sep_cum_rates2!O109</f>
      </c>
      <c r="Z58">
        <f>females_sep_cum_rates2!P109</f>
      </c>
    </row>
    <row r="59" spans="1:26" ht="12.75">
      <c r="A59" t="s">
        <v>178</v>
      </c>
      <c r="B59" s="5">
        <f t="shared" si="6"/>
        <v>300.793</v>
      </c>
      <c r="C59" s="9">
        <f>females_sep_cum_rates2!H50</f>
        <v>667.291</v>
      </c>
      <c r="D59" s="9">
        <f>females_sep_cum_rates2!H110</f>
        <v>235.498</v>
      </c>
      <c r="E59" s="5">
        <f t="shared" si="7"/>
        <v>151.515</v>
      </c>
      <c r="F59" s="7">
        <f>females_sep_cum_rates2!F50</f>
        <v>2120.8086384</v>
      </c>
      <c r="G59" s="5">
        <f>females_sep_cum_rates2!G50</f>
        <v>507.586</v>
      </c>
      <c r="H59" s="5">
        <f>females_sep_cum_rates2!I50</f>
        <v>877.245</v>
      </c>
      <c r="I59" s="19">
        <f>females_sep_cum_rates2!J50</f>
        <v>1375</v>
      </c>
      <c r="J59" s="5">
        <f>females_sep_cum_rates2!K50</f>
        <v>648.338</v>
      </c>
      <c r="K59" s="5">
        <f>females_sep_cum_rates2!L50</f>
        <v>102.09688087</v>
      </c>
      <c r="L59" s="5">
        <f>females_sep_cum_rates2!M50</f>
        <v>0</v>
      </c>
      <c r="M59" s="13" t="str">
        <f>females_sep_cum_rates2!N50</f>
        <v>*</v>
      </c>
      <c r="N59" s="13">
        <f>females_sep_cum_rates2!O50</f>
        <v>206.793</v>
      </c>
      <c r="O59" s="5">
        <f>females_sep_cum_rates2!P50</f>
      </c>
      <c r="Q59" s="7">
        <f>females_sep_cum_rates2!F110</f>
        <v>2884.2425706</v>
      </c>
      <c r="R59" s="5">
        <f>females_sep_cum_rates2!G110</f>
        <v>180.303</v>
      </c>
      <c r="S59" s="5">
        <f>females_sep_cum_rates2!I110</f>
        <v>307.589</v>
      </c>
      <c r="T59" s="19">
        <f>females_sep_cum_rates2!J110</f>
        <v>596</v>
      </c>
      <c r="U59" s="5">
        <f>females_sep_cum_rates2!K110</f>
        <v>206.64</v>
      </c>
      <c r="V59" s="5">
        <f>females_sep_cum_rates2!L110</f>
        <v>102.09688087</v>
      </c>
      <c r="W59" s="5">
        <f>females_sep_cum_rates2!M110</f>
        <v>0</v>
      </c>
      <c r="X59" s="13" t="str">
        <f>females_sep_cum_rates2!N110</f>
        <v>*</v>
      </c>
      <c r="Y59" s="13">
        <f>females_sep_cum_rates2!O110</f>
        <v>28.78800000000001</v>
      </c>
      <c r="Z59">
        <f>females_sep_cum_rates2!P110</f>
      </c>
    </row>
    <row r="60" spans="1:26" ht="12.75">
      <c r="A60" t="s">
        <v>179</v>
      </c>
      <c r="B60" s="5">
        <f t="shared" si="6"/>
        <v>300.793</v>
      </c>
      <c r="C60" s="9">
        <f>females_sep_cum_rates2!H51</f>
        <v>753.196</v>
      </c>
      <c r="D60" s="9">
        <f>females_sep_cum_rates2!H111</f>
        <v>237.425</v>
      </c>
      <c r="E60" s="5">
        <f t="shared" si="7"/>
        <v>151.515</v>
      </c>
      <c r="F60" s="7">
        <f>females_sep_cum_rates2!F51</f>
        <v>2326.9993562</v>
      </c>
      <c r="G60" s="5">
        <f>females_sep_cum_rates2!G51</f>
        <v>551.496</v>
      </c>
      <c r="H60" s="5">
        <f>females_sep_cum_rates2!I51</f>
        <v>1028.664</v>
      </c>
      <c r="I60" s="19">
        <f>females_sep_cum_rates2!J51</f>
        <v>1715</v>
      </c>
      <c r="J60" s="5">
        <f>females_sep_cum_rates2!K51</f>
        <v>737.001</v>
      </c>
      <c r="K60" s="5">
        <f>females_sep_cum_rates2!L51</f>
        <v>101.8322205</v>
      </c>
      <c r="L60" s="5">
        <f>females_sep_cum_rates2!M51</f>
        <v>0</v>
      </c>
      <c r="M60" s="13" t="str">
        <f>females_sep_cum_rates2!N51</f>
        <v>*</v>
      </c>
      <c r="N60" s="13">
        <f>females_sep_cum_rates2!O51</f>
        <v>250.70299999999997</v>
      </c>
      <c r="O60" s="5">
        <f>females_sep_cum_rates2!P51</f>
      </c>
      <c r="Q60" s="7">
        <f>females_sep_cum_rates2!F111</f>
        <v>3654.7782618</v>
      </c>
      <c r="R60" s="5">
        <f>females_sep_cum_rates2!G111</f>
        <v>185.784</v>
      </c>
      <c r="S60" s="5">
        <f>females_sep_cum_rates2!I111</f>
        <v>303.419</v>
      </c>
      <c r="T60" s="19">
        <f>females_sep_cum_rates2!J111</f>
        <v>737</v>
      </c>
      <c r="U60" s="5">
        <f>females_sep_cum_rates2!K111</f>
        <v>201.654</v>
      </c>
      <c r="V60" s="5">
        <f>females_sep_cum_rates2!L111</f>
        <v>101.8322205</v>
      </c>
      <c r="W60" s="5">
        <f>females_sep_cum_rates2!M111</f>
        <v>0</v>
      </c>
      <c r="X60" s="13" t="str">
        <f>females_sep_cum_rates2!N111</f>
        <v>*</v>
      </c>
      <c r="Y60" s="13">
        <f>females_sep_cum_rates2!O111</f>
        <v>34.269000000000005</v>
      </c>
      <c r="Z60">
        <f>females_sep_cum_rates2!P111</f>
      </c>
    </row>
    <row r="61" spans="1:26" ht="12.75">
      <c r="A61" t="s">
        <v>180</v>
      </c>
      <c r="B61" s="5">
        <f t="shared" si="6"/>
        <v>300.793</v>
      </c>
      <c r="C61" s="9">
        <f>females_sep_cum_rates2!H52</f>
        <v>645.354</v>
      </c>
      <c r="D61" s="9">
        <f>females_sep_cum_rates2!H112</f>
        <v>185.86</v>
      </c>
      <c r="E61" s="5">
        <f t="shared" si="7"/>
        <v>151.515</v>
      </c>
      <c r="F61" s="7">
        <f>females_sep_cum_rates2!F52</f>
        <v>2485.205472</v>
      </c>
      <c r="G61" s="5">
        <f>females_sep_cum_rates2!G52</f>
        <v>463.612</v>
      </c>
      <c r="H61" s="5">
        <f>females_sep_cum_rates2!I52</f>
        <v>898.341</v>
      </c>
      <c r="I61" s="19">
        <f>females_sep_cum_rates2!J52</f>
        <v>1346</v>
      </c>
      <c r="J61" s="5">
        <f>females_sep_cum_rates2!K52</f>
        <v>541.605</v>
      </c>
      <c r="K61" s="5">
        <f>females_sep_cum_rates2!L52</f>
        <v>103.0585042</v>
      </c>
      <c r="L61" s="5">
        <f>females_sep_cum_rates2!M52</f>
        <v>0</v>
      </c>
      <c r="M61" s="13" t="str">
        <f>females_sep_cum_rates2!N52</f>
        <v>*</v>
      </c>
      <c r="N61" s="13">
        <f>females_sep_cum_rates2!O52</f>
        <v>162.81900000000002</v>
      </c>
      <c r="O61" s="5">
        <f>females_sep_cum_rates2!P52</f>
      </c>
      <c r="Q61" s="7">
        <f>females_sep_cum_rates2!F112</f>
        <v>2837.9734561</v>
      </c>
      <c r="R61" s="5">
        <f>females_sep_cum_rates2!G112</f>
        <v>133.514</v>
      </c>
      <c r="S61" s="5">
        <f>females_sep_cum_rates2!I112</f>
        <v>258.73</v>
      </c>
      <c r="T61" s="19">
        <f>females_sep_cum_rates2!J112</f>
        <v>430</v>
      </c>
      <c r="U61" s="5">
        <f>females_sep_cum_rates2!K112</f>
        <v>151.517</v>
      </c>
      <c r="V61" s="5">
        <f>females_sep_cum_rates2!L112</f>
        <v>103.0585042</v>
      </c>
      <c r="W61" s="5">
        <f>females_sep_cum_rates2!M112</f>
        <v>0</v>
      </c>
      <c r="X61" s="13" t="str">
        <f>females_sep_cum_rates2!N112</f>
        <v>*</v>
      </c>
      <c r="Y61" s="13">
        <f>females_sep_cum_rates2!O112</f>
      </c>
      <c r="Z61">
        <f>females_sep_cum_rates2!P112</f>
      </c>
    </row>
    <row r="62" spans="1:26" ht="12.75">
      <c r="A62" t="s">
        <v>181</v>
      </c>
      <c r="B62" s="5">
        <f t="shared" si="6"/>
        <v>300.793</v>
      </c>
      <c r="C62" s="9">
        <f>females_sep_cum_rates2!H53</f>
        <v>677.777</v>
      </c>
      <c r="D62" s="9">
        <f>females_sep_cum_rates2!H113</f>
        <v>368.189</v>
      </c>
      <c r="E62" s="5">
        <f t="shared" si="7"/>
        <v>151.515</v>
      </c>
      <c r="F62" s="7">
        <f>females_sep_cum_rates2!F53</f>
        <v>1604.1776405</v>
      </c>
      <c r="G62" s="5">
        <f>females_sep_cum_rates2!G53</f>
        <v>491.351</v>
      </c>
      <c r="H62" s="5">
        <f>females_sep_cum_rates2!I53</f>
        <v>934.934</v>
      </c>
      <c r="I62" s="19">
        <f>females_sep_cum_rates2!J53</f>
        <v>1069</v>
      </c>
      <c r="J62" s="5">
        <f>females_sep_cum_rates2!K53</f>
        <v>666.385</v>
      </c>
      <c r="K62" s="5">
        <f>females_sep_cum_rates2!L53</f>
        <v>26.402956797</v>
      </c>
      <c r="L62" s="5">
        <f>females_sep_cum_rates2!M53</f>
        <v>2.7711595E-07</v>
      </c>
      <c r="M62" s="13" t="str">
        <f>females_sep_cum_rates2!N53</f>
        <v>*</v>
      </c>
      <c r="N62" s="13">
        <f>females_sep_cum_rates2!O53</f>
        <v>190.558</v>
      </c>
      <c r="O62" s="5">
        <f>females_sep_cum_rates2!P53</f>
      </c>
      <c r="Q62" s="7">
        <f>females_sep_cum_rates2!F113</f>
        <v>8432.7033311</v>
      </c>
      <c r="R62" s="5">
        <f>females_sep_cum_rates2!G113</f>
        <v>313.392</v>
      </c>
      <c r="S62" s="5">
        <f>females_sep_cum_rates2!I113</f>
        <v>432.567</v>
      </c>
      <c r="T62" s="19">
        <f>females_sep_cum_rates2!J113</f>
        <v>2958</v>
      </c>
      <c r="U62" s="5">
        <f>females_sep_cum_rates2!K113</f>
        <v>350.777</v>
      </c>
      <c r="V62" s="5">
        <f>females_sep_cum_rates2!L113</f>
        <v>26.402956797</v>
      </c>
      <c r="W62" s="5">
        <f>females_sep_cum_rates2!M113</f>
        <v>2.7711595E-07</v>
      </c>
      <c r="X62" s="13" t="str">
        <f>females_sep_cum_rates2!N113</f>
        <v>*</v>
      </c>
      <c r="Y62" s="13">
        <f>females_sep_cum_rates2!O113</f>
        <v>161.877</v>
      </c>
      <c r="Z62">
        <f>females_sep_cum_rates2!P113</f>
      </c>
    </row>
    <row r="63" spans="1:26" ht="12.75">
      <c r="A63" t="s">
        <v>197</v>
      </c>
      <c r="B63" s="5">
        <f t="shared" si="6"/>
        <v>300.793</v>
      </c>
      <c r="C63" s="9">
        <f>females_sep_cum_rates2!H54</f>
        <v>647.061</v>
      </c>
      <c r="D63" s="9">
        <f>females_sep_cum_rates2!H114</f>
        <v>235.89</v>
      </c>
      <c r="E63" s="5">
        <f t="shared" si="7"/>
        <v>151.515</v>
      </c>
      <c r="F63" s="7">
        <f>females_sep_cum_rates2!F54</f>
        <v>1173.2668763</v>
      </c>
      <c r="G63" s="5">
        <f>females_sep_cum_rates2!G54</f>
        <v>470.162</v>
      </c>
      <c r="H63" s="5">
        <f>females_sep_cum_rates2!I54</f>
        <v>890.518</v>
      </c>
      <c r="I63" s="19">
        <f>females_sep_cum_rates2!J54</f>
        <v>695</v>
      </c>
      <c r="J63" s="5">
        <f>females_sep_cum_rates2!K54</f>
        <v>592.363</v>
      </c>
      <c r="K63" s="5">
        <f>females_sep_cum_rates2!L54</f>
        <v>63.444879893</v>
      </c>
      <c r="L63" s="5">
        <f>females_sep_cum_rates2!M54</f>
        <v>1.665335E-15</v>
      </c>
      <c r="M63" s="13" t="str">
        <f>females_sep_cum_rates2!N54</f>
        <v>*</v>
      </c>
      <c r="N63" s="13">
        <f>females_sep_cum_rates2!O54</f>
        <v>169.36899999999997</v>
      </c>
      <c r="O63" s="5">
        <f>females_sep_cum_rates2!P54</f>
      </c>
      <c r="Q63" s="7">
        <f>females_sep_cum_rates2!F114</f>
        <v>1261.4731118</v>
      </c>
      <c r="R63" s="5">
        <f>females_sep_cum_rates2!G114</f>
        <v>153.595</v>
      </c>
      <c r="S63" s="5">
        <f>females_sep_cum_rates2!I114</f>
        <v>362.279</v>
      </c>
      <c r="T63" s="19">
        <f>females_sep_cum_rates2!J114</f>
        <v>254</v>
      </c>
      <c r="U63" s="5">
        <f>females_sep_cum_rates2!K114</f>
        <v>201.352</v>
      </c>
      <c r="V63" s="5">
        <f>females_sep_cum_rates2!L114</f>
        <v>63.444879893</v>
      </c>
      <c r="W63" s="5">
        <f>females_sep_cum_rates2!M114</f>
        <v>1.665335E-15</v>
      </c>
      <c r="X63" s="13" t="str">
        <f>females_sep_cum_rates2!N114</f>
        <v>*</v>
      </c>
      <c r="Y63" s="13">
        <f>females_sep_cum_rates2!O114</f>
        <v>2.0800000000000125</v>
      </c>
      <c r="Z63">
        <f>females_sep_cum_rates2!P114</f>
      </c>
    </row>
    <row r="64" spans="1:26" ht="12.75">
      <c r="A64" t="s">
        <v>182</v>
      </c>
      <c r="B64" s="5">
        <f t="shared" si="6"/>
        <v>300.793</v>
      </c>
      <c r="C64" s="9">
        <f>females_sep_cum_rates2!H55</f>
        <v>574.424</v>
      </c>
      <c r="D64" s="9">
        <f>females_sep_cum_rates2!H115</f>
        <v>332.724</v>
      </c>
      <c r="E64" s="5">
        <f t="shared" si="7"/>
        <v>151.515</v>
      </c>
      <c r="F64" s="7">
        <f>females_sep_cum_rates2!F55</f>
        <v>993.50845872</v>
      </c>
      <c r="G64" s="5">
        <f>females_sep_cum_rates2!G55</f>
        <v>343.459</v>
      </c>
      <c r="H64" s="5">
        <f>females_sep_cum_rates2!I55</f>
        <v>960.703</v>
      </c>
      <c r="I64" s="19">
        <f>females_sep_cum_rates2!J55</f>
        <v>473</v>
      </c>
      <c r="J64" s="5">
        <f>females_sep_cum_rates2!K55</f>
        <v>476.091</v>
      </c>
      <c r="K64" s="5">
        <f>females_sep_cum_rates2!L55</f>
        <v>6.5255902695</v>
      </c>
      <c r="L64" s="5">
        <f>females_sep_cum_rates2!M55</f>
        <v>0.0106333254</v>
      </c>
      <c r="M64" s="13" t="str">
        <f>females_sep_cum_rates2!N55</f>
        <v>*</v>
      </c>
      <c r="N64" s="13">
        <f>females_sep_cum_rates2!O55</f>
        <v>42.666</v>
      </c>
      <c r="O64" s="5">
        <f>females_sep_cum_rates2!P55</f>
      </c>
      <c r="Q64" s="7">
        <f>females_sep_cum_rates2!F115</f>
        <v>1446.9271951</v>
      </c>
      <c r="R64" s="5">
        <f>females_sep_cum_rates2!G115</f>
        <v>195.136</v>
      </c>
      <c r="S64" s="5">
        <f>females_sep_cum_rates2!I115</f>
        <v>567.324</v>
      </c>
      <c r="T64" s="19">
        <f>females_sep_cum_rates2!J115</f>
        <v>317</v>
      </c>
      <c r="U64" s="5">
        <f>females_sep_cum_rates2!K115</f>
        <v>219.085</v>
      </c>
      <c r="V64" s="5">
        <f>females_sep_cum_rates2!L115</f>
        <v>6.5255902695</v>
      </c>
      <c r="W64" s="5">
        <f>females_sep_cum_rates2!M115</f>
        <v>0.0106333254</v>
      </c>
      <c r="X64" s="13" t="str">
        <f>females_sep_cum_rates2!N115</f>
        <v>*</v>
      </c>
      <c r="Y64" s="13">
        <f>females_sep_cum_rates2!O115</f>
        <v>43.62100000000001</v>
      </c>
      <c r="Z64">
        <f>females_sep_cum_rates2!P115</f>
      </c>
    </row>
    <row r="65" spans="1:26" ht="12.75">
      <c r="A65" t="s">
        <v>183</v>
      </c>
      <c r="B65" s="5">
        <f t="shared" si="6"/>
        <v>300.793</v>
      </c>
      <c r="C65" s="9">
        <f>females_sep_cum_rates2!H56</f>
        <v>558.593</v>
      </c>
      <c r="D65" s="9">
        <f>females_sep_cum_rates2!H116</f>
        <v>146.089</v>
      </c>
      <c r="E65" s="5">
        <f t="shared" si="7"/>
        <v>151.515</v>
      </c>
      <c r="F65" s="7">
        <f>females_sep_cum_rates2!F56</f>
        <v>704.74681488</v>
      </c>
      <c r="G65" s="5">
        <f>females_sep_cum_rates2!G56</f>
        <v>358.699</v>
      </c>
      <c r="H65" s="5">
        <f>females_sep_cum_rates2!I56</f>
        <v>869.884</v>
      </c>
      <c r="I65" s="19">
        <f>females_sep_cum_rates2!J56</f>
        <v>378</v>
      </c>
      <c r="J65" s="5">
        <f>females_sep_cum_rates2!K56</f>
        <v>536.363</v>
      </c>
      <c r="K65" s="5">
        <f>females_sep_cum_rates2!L56</f>
        <v>64.180863268</v>
      </c>
      <c r="L65" s="5">
        <f>females_sep_cum_rates2!M56</f>
        <v>1.110223E-15</v>
      </c>
      <c r="M65" s="13" t="str">
        <f>females_sep_cum_rates2!N56</f>
        <v>*</v>
      </c>
      <c r="N65" s="13">
        <f>females_sep_cum_rates2!O56</f>
        <v>57.906000000000006</v>
      </c>
      <c r="O65" s="5">
        <f>females_sep_cum_rates2!P56</f>
      </c>
      <c r="Q65" s="7">
        <f>females_sep_cum_rates2!F116</f>
        <v>855.78412306</v>
      </c>
      <c r="R65" s="5">
        <f>females_sep_cum_rates2!G116</f>
        <v>80.153</v>
      </c>
      <c r="S65" s="5">
        <f>females_sep_cum_rates2!I116</f>
        <v>266.267</v>
      </c>
      <c r="T65" s="19">
        <f>females_sep_cum_rates2!J116</f>
        <v>97</v>
      </c>
      <c r="U65" s="5">
        <f>females_sep_cum_rates2!K116</f>
        <v>113.346</v>
      </c>
      <c r="V65" s="5">
        <f>females_sep_cum_rates2!L116</f>
        <v>64.180863268</v>
      </c>
      <c r="W65" s="5">
        <f>females_sep_cum_rates2!M116</f>
        <v>1.110223E-15</v>
      </c>
      <c r="X65" s="13" t="str">
        <f>females_sep_cum_rates2!N116</f>
        <v>*</v>
      </c>
      <c r="Y65" s="13">
        <f>females_sep_cum_rates2!O116</f>
      </c>
      <c r="Z65">
        <f>females_sep_cum_rates2!P116</f>
      </c>
    </row>
    <row r="66" spans="1:26" ht="12.75">
      <c r="A66" t="s">
        <v>184</v>
      </c>
      <c r="B66" s="5">
        <f t="shared" si="6"/>
        <v>300.793</v>
      </c>
      <c r="C66" s="9">
        <f>females_sep_cum_rates2!H57</f>
        <v>703.193</v>
      </c>
      <c r="D66" s="9">
        <f>females_sep_cum_rates2!H117</f>
        <v>365.492</v>
      </c>
      <c r="E66" s="5">
        <f t="shared" si="7"/>
        <v>151.515</v>
      </c>
      <c r="F66" s="7">
        <f>females_sep_cum_rates2!F57</f>
        <v>2596.4544801</v>
      </c>
      <c r="G66" s="5">
        <f>females_sep_cum_rates2!G57</f>
        <v>546.325</v>
      </c>
      <c r="H66" s="5">
        <f>females_sep_cum_rates2!I57</f>
        <v>905.102</v>
      </c>
      <c r="I66" s="19">
        <f>females_sep_cum_rates2!J57</f>
        <v>1548</v>
      </c>
      <c r="J66" s="5">
        <f>females_sep_cum_rates2!K57</f>
        <v>596.198</v>
      </c>
      <c r="K66" s="5">
        <f>females_sep_cum_rates2!L57</f>
        <v>40.664883163</v>
      </c>
      <c r="L66" s="5">
        <f>females_sep_cum_rates2!M57</f>
        <v>1.807057E-10</v>
      </c>
      <c r="M66" s="13" t="str">
        <f>females_sep_cum_rates2!N57</f>
        <v>*</v>
      </c>
      <c r="N66" s="13">
        <f>females_sep_cum_rates2!O57</f>
        <v>245.53200000000004</v>
      </c>
      <c r="O66" s="5">
        <f>females_sep_cum_rates2!P57</f>
      </c>
      <c r="Q66" s="7">
        <f>females_sep_cum_rates2!F117</f>
        <v>4136.2079796</v>
      </c>
      <c r="R66" s="5">
        <f>females_sep_cum_rates2!G117</f>
        <v>279.844</v>
      </c>
      <c r="S66" s="5">
        <f>females_sep_cum_rates2!I117</f>
        <v>477.352</v>
      </c>
      <c r="T66" s="19">
        <f>females_sep_cum_rates2!J117</f>
        <v>1133</v>
      </c>
      <c r="U66" s="5">
        <f>females_sep_cum_rates2!K117</f>
        <v>273.922</v>
      </c>
      <c r="V66" s="5">
        <f>females_sep_cum_rates2!L117</f>
        <v>40.664883163</v>
      </c>
      <c r="W66" s="5">
        <f>females_sep_cum_rates2!M117</f>
        <v>1.807057E-10</v>
      </c>
      <c r="X66" s="13" t="str">
        <f>females_sep_cum_rates2!N117</f>
        <v>*</v>
      </c>
      <c r="Y66" s="13">
        <f>females_sep_cum_rates2!O117</f>
        <v>128.329</v>
      </c>
      <c r="Z66">
        <f>females_sep_cum_rates2!P117</f>
      </c>
    </row>
    <row r="67" spans="1:26" ht="12.75">
      <c r="A67" t="s">
        <v>185</v>
      </c>
      <c r="B67" s="5">
        <f t="shared" si="6"/>
        <v>300.793</v>
      </c>
      <c r="C67" s="9">
        <f>females_sep_cum_rates2!H58</f>
        <v>761.369</v>
      </c>
      <c r="D67" s="9">
        <f>females_sep_cum_rates2!H118</f>
        <v>390.365</v>
      </c>
      <c r="E67" s="5">
        <f t="shared" si="7"/>
        <v>151.515</v>
      </c>
      <c r="F67" s="7">
        <f>females_sep_cum_rates2!F58</f>
        <v>2054.4791901</v>
      </c>
      <c r="G67" s="5">
        <f>females_sep_cum_rates2!G58</f>
        <v>577.872</v>
      </c>
      <c r="H67" s="5">
        <f>females_sep_cum_rates2!I58</f>
        <v>1003.134</v>
      </c>
      <c r="I67" s="19">
        <f>females_sep_cum_rates2!J58</f>
        <v>1629</v>
      </c>
      <c r="J67" s="5">
        <f>females_sep_cum_rates2!K58</f>
        <v>792.902</v>
      </c>
      <c r="K67" s="5">
        <f>females_sep_cum_rates2!L58</f>
        <v>33.764797272</v>
      </c>
      <c r="L67" s="5">
        <f>females_sep_cum_rates2!M58</f>
        <v>6.2194165E-09</v>
      </c>
      <c r="M67" s="13" t="str">
        <f>females_sep_cum_rates2!N58</f>
        <v>*</v>
      </c>
      <c r="N67" s="13">
        <f>females_sep_cum_rates2!O58</f>
        <v>277.07899999999995</v>
      </c>
      <c r="O67" s="5">
        <f>females_sep_cum_rates2!P58</f>
      </c>
      <c r="Q67" s="7">
        <f>females_sep_cum_rates2!F118</f>
        <v>2409.6440078</v>
      </c>
      <c r="R67" s="5">
        <f>females_sep_cum_rates2!G118</f>
        <v>281.507</v>
      </c>
      <c r="S67" s="5">
        <f>females_sep_cum_rates2!I118</f>
        <v>541.319</v>
      </c>
      <c r="T67" s="19">
        <f>females_sep_cum_rates2!J118</f>
        <v>704</v>
      </c>
      <c r="U67" s="5">
        <f>females_sep_cum_rates2!K118</f>
        <v>292.159</v>
      </c>
      <c r="V67" s="5">
        <f>females_sep_cum_rates2!L118</f>
        <v>33.764797272</v>
      </c>
      <c r="W67" s="5">
        <f>females_sep_cum_rates2!M118</f>
        <v>6.2194165E-09</v>
      </c>
      <c r="X67" s="13" t="str">
        <f>females_sep_cum_rates2!N118</f>
        <v>*</v>
      </c>
      <c r="Y67" s="13">
        <f>females_sep_cum_rates2!O118</f>
        <v>129.99200000000002</v>
      </c>
      <c r="Z67">
        <f>females_sep_cum_rates2!P118</f>
      </c>
    </row>
    <row r="68" spans="1:26" ht="12.75">
      <c r="A68" t="s">
        <v>186</v>
      </c>
      <c r="B68" s="5">
        <f t="shared" si="6"/>
        <v>300.793</v>
      </c>
      <c r="C68" s="9">
        <f>females_sep_cum_rates2!H59</f>
        <v>685.382</v>
      </c>
      <c r="D68" s="9">
        <f>females_sep_cum_rates2!H119</f>
        <v>187.605</v>
      </c>
      <c r="E68" s="5">
        <f t="shared" si="7"/>
        <v>151.515</v>
      </c>
      <c r="F68" s="7">
        <f>females_sep_cum_rates2!F59</f>
        <v>1680.3111011</v>
      </c>
      <c r="G68" s="5">
        <f>females_sep_cum_rates2!G59</f>
        <v>500.758</v>
      </c>
      <c r="H68" s="5">
        <f>females_sep_cum_rates2!I59</f>
        <v>938.074</v>
      </c>
      <c r="I68" s="19">
        <f>females_sep_cum_rates2!J59</f>
        <v>1132</v>
      </c>
      <c r="J68" s="5">
        <f>females_sep_cum_rates2!K59</f>
        <v>673.685</v>
      </c>
      <c r="K68" s="5">
        <f>females_sep_cum_rates2!L59</f>
        <v>115.25620472</v>
      </c>
      <c r="L68" s="5">
        <f>females_sep_cum_rates2!M59</f>
        <v>0</v>
      </c>
      <c r="M68" s="13" t="str">
        <f>females_sep_cum_rates2!N59</f>
        <v>*</v>
      </c>
      <c r="N68" s="13">
        <f>females_sep_cum_rates2!O59</f>
        <v>199.96499999999997</v>
      </c>
      <c r="O68" s="5">
        <f>females_sep_cum_rates2!P59</f>
      </c>
      <c r="Q68" s="7">
        <f>females_sep_cum_rates2!F119</f>
        <v>1122.5510517</v>
      </c>
      <c r="R68" s="5">
        <f>females_sep_cum_rates2!G119</f>
        <v>117.743</v>
      </c>
      <c r="S68" s="5">
        <f>females_sep_cum_rates2!I119</f>
        <v>298.918</v>
      </c>
      <c r="T68" s="19">
        <f>females_sep_cum_rates2!J119</f>
        <v>175</v>
      </c>
      <c r="U68" s="5">
        <f>females_sep_cum_rates2!K119</f>
        <v>155.895</v>
      </c>
      <c r="V68" s="5">
        <f>females_sep_cum_rates2!L119</f>
        <v>115.25620472</v>
      </c>
      <c r="W68" s="5">
        <f>females_sep_cum_rates2!M119</f>
        <v>0</v>
      </c>
      <c r="X68" s="13" t="str">
        <f>females_sep_cum_rates2!N119</f>
        <v>*</v>
      </c>
      <c r="Y68" s="13">
        <f>females_sep_cum_rates2!O119</f>
      </c>
      <c r="Z68">
        <f>females_sep_cum_rates2!P119</f>
      </c>
    </row>
    <row r="69" spans="1:25" ht="12.75">
      <c r="I69" s="19"/>
      <c r="Q69" s="7"/>
      <c r="T69" s="19"/>
      <c r="Y69" s="13"/>
    </row>
    <row r="70" spans="1:26" ht="12.75">
      <c r="A70" t="s">
        <v>202</v>
      </c>
      <c r="B70" s="5">
        <f>C$18</f>
        <v>300.793</v>
      </c>
      <c r="C70" s="9">
        <f>females_sep_cum_rates2!H60</f>
        <v>698.293</v>
      </c>
      <c r="D70" s="9">
        <f>females_sep_cum_rates2!H120</f>
        <v>262.595</v>
      </c>
      <c r="E70" s="5">
        <f>D$18</f>
        <v>151.515</v>
      </c>
      <c r="F70" s="7">
        <f>females_sep_cum_rates2!F60</f>
        <v>596.67764803</v>
      </c>
      <c r="G70" s="5">
        <f>females_sep_cum_rates2!G60</f>
        <v>291.238</v>
      </c>
      <c r="H70" s="5">
        <f>females_sep_cum_rates2!I60</f>
        <v>1674.275</v>
      </c>
      <c r="I70" s="19">
        <f>females_sep_cum_rates2!J60</f>
        <v>255</v>
      </c>
      <c r="J70" s="5">
        <f>females_sep_cum_rates2!K60</f>
        <v>427.366</v>
      </c>
      <c r="K70" s="5">
        <f>females_sep_cum_rates2!L60</f>
        <v>9.4233376732</v>
      </c>
      <c r="L70" s="5">
        <f>females_sep_cum_rates2!M60</f>
        <v>0.0021424122</v>
      </c>
      <c r="M70" s="13" t="str">
        <f>females_sep_cum_rates2!N60</f>
        <v>*</v>
      </c>
      <c r="N70" s="15">
        <f>females_sep_cum_rates2!O60</f>
      </c>
      <c r="O70" s="5">
        <f>females_sep_cum_rates2!P60</f>
      </c>
      <c r="Q70" s="7">
        <f>females_sep_cum_rates2!F120</f>
        <v>1246.5286848</v>
      </c>
      <c r="R70" s="5">
        <f>females_sep_cum_rates2!G120</f>
        <v>159.59</v>
      </c>
      <c r="S70" s="5">
        <f>females_sep_cum_rates2!I120</f>
        <v>432.086</v>
      </c>
      <c r="T70" s="19">
        <f>females_sep_cum_rates2!J120</f>
        <v>284</v>
      </c>
      <c r="U70" s="5">
        <f>females_sep_cum_rates2!K120</f>
        <v>227.833</v>
      </c>
      <c r="V70" s="5">
        <f>females_sep_cum_rates2!L120</f>
        <v>9.4233376732</v>
      </c>
      <c r="W70" s="5">
        <f>females_sep_cum_rates2!M120</f>
        <v>0.0021424122</v>
      </c>
      <c r="X70" s="13" t="str">
        <f>females_sep_cum_rates2!N120</f>
        <v>*</v>
      </c>
      <c r="Y70" s="15">
        <f>females_sep_cum_rates2!O120</f>
        <v>8.075000000000017</v>
      </c>
      <c r="Z70" s="5">
        <f>females_sep_cum_rates2!P120</f>
      </c>
    </row>
    <row r="71" spans="1:25" ht="12.75">
      <c r="I71" s="19"/>
      <c r="Q71" s="7"/>
      <c r="T71" s="19"/>
      <c r="Y71" s="13"/>
    </row>
    <row r="72" spans="1:26" ht="12.75">
      <c r="A72" t="s">
        <v>198</v>
      </c>
      <c r="B72" s="5">
        <f>C$18</f>
        <v>300.793</v>
      </c>
      <c r="C72" s="9">
        <f>females_sep_cum_rates2!H61</f>
        <v>374.927</v>
      </c>
      <c r="D72" s="9">
        <f>females_sep_cum_rates2!H121</f>
        <v>169.384</v>
      </c>
      <c r="E72" s="5">
        <f>D$18</f>
        <v>151.515</v>
      </c>
      <c r="F72" s="7">
        <f>females_sep_cum_rates2!F61</f>
        <v>5338.2600344</v>
      </c>
      <c r="G72" s="5">
        <f>females_sep_cum_rates2!G61</f>
        <v>319.277</v>
      </c>
      <c r="H72" s="5">
        <f>females_sep_cum_rates2!I61</f>
        <v>440.276</v>
      </c>
      <c r="I72" s="19">
        <f>females_sep_cum_rates2!J61</f>
        <v>1862</v>
      </c>
      <c r="J72" s="5">
        <f>females_sep_cum_rates2!K61</f>
        <v>348.803</v>
      </c>
      <c r="K72" s="5">
        <f>females_sep_cum_rates2!L61</f>
        <v>170.51438615</v>
      </c>
      <c r="L72" s="5">
        <f>females_sep_cum_rates2!M61</f>
        <v>0</v>
      </c>
      <c r="M72" s="13" t="str">
        <f>females_sep_cum_rates2!N61</f>
        <v>*</v>
      </c>
      <c r="N72" s="15">
        <f>females_sep_cum_rates2!O61</f>
        <v>18.48399999999998</v>
      </c>
      <c r="O72" s="5">
        <f>females_sep_cum_rates2!P61</f>
      </c>
      <c r="Q72" s="7">
        <f>females_sep_cum_rates2!F121</f>
        <v>10956.257991</v>
      </c>
      <c r="R72" s="5">
        <f>females_sep_cum_rates2!G121</f>
        <v>148.992</v>
      </c>
      <c r="S72" s="5">
        <f>females_sep_cum_rates2!I121</f>
        <v>192.567</v>
      </c>
      <c r="T72" s="19">
        <f>females_sep_cum_rates2!J121</f>
        <v>1730</v>
      </c>
      <c r="U72" s="5">
        <f>females_sep_cum_rates2!K121</f>
        <v>157.901</v>
      </c>
      <c r="V72" s="5">
        <f>females_sep_cum_rates2!L121</f>
        <v>170.51438615</v>
      </c>
      <c r="W72" s="5">
        <f>females_sep_cum_rates2!M121</f>
        <v>0</v>
      </c>
      <c r="X72" s="13" t="str">
        <f>females_sep_cum_rates2!N121</f>
        <v>*</v>
      </c>
      <c r="Y72" s="15">
        <f>females_sep_cum_rates2!O121</f>
      </c>
      <c r="Z72" s="5">
        <f>females_sep_cum_rates2!P121</f>
      </c>
    </row>
    <row r="73" spans="1:26" ht="12.75">
      <c r="A73" t="s">
        <v>199</v>
      </c>
      <c r="B73" s="5">
        <f>C$18</f>
        <v>300.793</v>
      </c>
      <c r="C73" s="9">
        <f>females_sep_cum_rates2!H62</f>
        <v>414.127</v>
      </c>
      <c r="D73" s="9">
        <f>females_sep_cum_rates2!H122</f>
        <v>236.032</v>
      </c>
      <c r="E73" s="5">
        <f>D$18</f>
        <v>151.515</v>
      </c>
      <c r="F73" s="7">
        <f>females_sep_cum_rates2!F62</f>
        <v>8677.4450408</v>
      </c>
      <c r="G73" s="5">
        <f>females_sep_cum_rates2!G62</f>
        <v>362.596</v>
      </c>
      <c r="H73" s="5">
        <f>females_sep_cum_rates2!I62</f>
        <v>472.981</v>
      </c>
      <c r="I73" s="19">
        <f>females_sep_cum_rates2!J62</f>
        <v>3409</v>
      </c>
      <c r="J73" s="5">
        <f>females_sep_cum_rates2!K62</f>
        <v>392.858</v>
      </c>
      <c r="K73" s="5">
        <f>females_sep_cum_rates2!L62</f>
        <v>96.569648571</v>
      </c>
      <c r="L73" s="5">
        <f>females_sep_cum_rates2!M62</f>
        <v>0</v>
      </c>
      <c r="M73" s="13" t="str">
        <f>females_sep_cum_rates2!N62</f>
        <v>*</v>
      </c>
      <c r="N73" s="15">
        <f>females_sep_cum_rates2!O62</f>
        <v>61.803</v>
      </c>
      <c r="O73" s="5">
        <f>females_sep_cum_rates2!P62</f>
      </c>
      <c r="Q73" s="7">
        <f>females_sep_cum_rates2!F122</f>
        <v>9267.2911146</v>
      </c>
      <c r="R73" s="5">
        <f>females_sep_cum_rates2!G122</f>
        <v>201.492</v>
      </c>
      <c r="S73" s="5">
        <f>females_sep_cum_rates2!I122</f>
        <v>276.492</v>
      </c>
      <c r="T73" s="19">
        <f>females_sep_cum_rates2!J122</f>
        <v>1893</v>
      </c>
      <c r="U73" s="5">
        <f>females_sep_cum_rates2!K122</f>
        <v>204.267</v>
      </c>
      <c r="V73" s="5">
        <f>females_sep_cum_rates2!L122</f>
        <v>96.569648571</v>
      </c>
      <c r="W73" s="5">
        <f>females_sep_cum_rates2!M122</f>
        <v>0</v>
      </c>
      <c r="X73" s="13" t="str">
        <f>females_sep_cum_rates2!N122</f>
        <v>*</v>
      </c>
      <c r="Y73" s="15">
        <f>females_sep_cum_rates2!O122</f>
        <v>49.977000000000004</v>
      </c>
      <c r="Z73" s="5">
        <f>females_sep_cum_rates2!P122</f>
      </c>
    </row>
    <row r="74" spans="1:26" ht="12.75">
      <c r="A74" t="s">
        <v>187</v>
      </c>
      <c r="B74" s="5">
        <f>C$18</f>
        <v>300.793</v>
      </c>
      <c r="C74" s="9">
        <f>females_sep_cum_rates2!H63</f>
        <v>663.247</v>
      </c>
      <c r="D74" s="9">
        <f>females_sep_cum_rates2!H123</f>
        <v>368.968</v>
      </c>
      <c r="E74" s="5">
        <f>D$18</f>
        <v>151.515</v>
      </c>
      <c r="F74" s="7">
        <f>females_sep_cum_rates2!F63</f>
        <v>2631.028827</v>
      </c>
      <c r="G74" s="5">
        <f>females_sep_cum_rates2!G63</f>
        <v>528.083</v>
      </c>
      <c r="H74" s="5">
        <f>females_sep_cum_rates2!I63</f>
        <v>833.006</v>
      </c>
      <c r="I74" s="19">
        <f>females_sep_cum_rates2!J63</f>
        <v>1727</v>
      </c>
      <c r="J74" s="5">
        <f>females_sep_cum_rates2!K63</f>
        <v>656.397</v>
      </c>
      <c r="K74" s="5">
        <f>females_sep_cum_rates2!L63</f>
        <v>40.796667654</v>
      </c>
      <c r="L74" s="5">
        <f>females_sep_cum_rates2!M63</f>
        <v>1.689209E-10</v>
      </c>
      <c r="M74" s="13" t="str">
        <f>females_sep_cum_rates2!N63</f>
        <v>*</v>
      </c>
      <c r="N74" s="15">
        <f>females_sep_cum_rates2!O63</f>
        <v>227.28999999999996</v>
      </c>
      <c r="O74" s="5">
        <f>females_sep_cum_rates2!P63</f>
      </c>
      <c r="Q74" s="7">
        <f>females_sep_cum_rates2!F123</f>
        <v>5037.3027173</v>
      </c>
      <c r="R74" s="5">
        <f>females_sep_cum_rates2!G123</f>
        <v>297.184</v>
      </c>
      <c r="S74" s="5">
        <f>females_sep_cum_rates2!I123</f>
        <v>458.091</v>
      </c>
      <c r="T74" s="19">
        <f>females_sep_cum_rates2!J123</f>
        <v>1701</v>
      </c>
      <c r="U74" s="5">
        <f>females_sep_cum_rates2!K123</f>
        <v>337.681</v>
      </c>
      <c r="V74" s="5">
        <f>females_sep_cum_rates2!L123</f>
        <v>40.796667654</v>
      </c>
      <c r="W74" s="5">
        <f>females_sep_cum_rates2!M123</f>
        <v>1.689209E-10</v>
      </c>
      <c r="X74" s="13" t="str">
        <f>females_sep_cum_rates2!N123</f>
        <v>*</v>
      </c>
      <c r="Y74" s="15">
        <f>females_sep_cum_rates2!O123</f>
        <v>145.66900000000004</v>
      </c>
      <c r="Z74" s="5">
        <f>females_sep_cum_rates2!P123</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23"/>
  <sheetViews>
    <sheetView workbookViewId="0" topLeftCell="A1">
      <pane xSplit="5" ySplit="3" topLeftCell="F4" activePane="bottomRight" state="frozen"/>
      <selection pane="topLeft" activeCell="A1" sqref="A1"/>
      <selection pane="topRight" activeCell="F1" sqref="F1"/>
      <selection pane="bottomLeft" activeCell="A4" sqref="A4"/>
      <selection pane="bottomRight" activeCell="F4" sqref="F4"/>
    </sheetView>
  </sheetViews>
  <sheetFormatPr defaultColWidth="9.140625" defaultRowHeight="12.75"/>
  <cols>
    <col min="2" max="2" width="8.421875" style="0" customWidth="1"/>
    <col min="4" max="4" width="20.57421875" style="0" customWidth="1"/>
    <col min="5" max="5" width="16.7109375" style="0" customWidth="1"/>
    <col min="14" max="14" width="9.140625" style="3" customWidth="1"/>
    <col min="15" max="16" width="9.140625" style="5" customWidth="1"/>
  </cols>
  <sheetData>
    <row r="1" ht="12.75">
      <c r="A1" t="s">
        <v>189</v>
      </c>
    </row>
    <row r="3" spans="1:16" ht="12.75">
      <c r="A3" t="s">
        <v>0</v>
      </c>
      <c r="B3" t="s">
        <v>1</v>
      </c>
      <c r="C3" t="s">
        <v>2</v>
      </c>
      <c r="D3" t="s">
        <v>3</v>
      </c>
      <c r="E3" t="s">
        <v>127</v>
      </c>
      <c r="F3" t="s">
        <v>4</v>
      </c>
      <c r="G3" t="s">
        <v>134</v>
      </c>
      <c r="H3" t="s">
        <v>135</v>
      </c>
      <c r="I3" t="s">
        <v>136</v>
      </c>
      <c r="J3" t="s">
        <v>137</v>
      </c>
      <c r="K3" t="s">
        <v>138</v>
      </c>
      <c r="L3" t="s">
        <v>5</v>
      </c>
      <c r="M3" t="s">
        <v>6</v>
      </c>
      <c r="N3" t="s">
        <v>7</v>
      </c>
      <c r="O3" s="5" t="s">
        <v>95</v>
      </c>
      <c r="P3" s="5" t="s">
        <v>96</v>
      </c>
    </row>
    <row r="4" spans="1:16" ht="12.75">
      <c r="A4" t="s">
        <v>8</v>
      </c>
      <c r="B4" t="s">
        <v>9</v>
      </c>
      <c r="C4" t="s">
        <v>9</v>
      </c>
      <c r="D4" t="s">
        <v>118</v>
      </c>
      <c r="E4" t="s">
        <v>130</v>
      </c>
      <c r="F4">
        <v>29847.493967</v>
      </c>
      <c r="G4">
        <v>298.3</v>
      </c>
      <c r="H4">
        <v>318.019</v>
      </c>
      <c r="I4">
        <v>339.042</v>
      </c>
      <c r="J4">
        <v>9320</v>
      </c>
      <c r="K4">
        <v>312.254</v>
      </c>
      <c r="L4">
        <v>619.88235935</v>
      </c>
      <c r="M4">
        <v>0</v>
      </c>
      <c r="N4" t="s">
        <v>139</v>
      </c>
      <c r="O4" s="5">
        <f aca="true" t="shared" si="0" ref="O4:O32">IF(G4&gt;H$17,G4-H$17,"")</f>
      </c>
      <c r="P4" s="5">
        <f aca="true" t="shared" si="1" ref="P4:P32">IF(I4&lt;H$17,H$17-I4,"")</f>
      </c>
    </row>
    <row r="5" spans="1:16" ht="12.75">
      <c r="A5" t="s">
        <v>10</v>
      </c>
      <c r="B5" t="s">
        <v>9</v>
      </c>
      <c r="C5" t="s">
        <v>9</v>
      </c>
      <c r="D5" t="s">
        <v>119</v>
      </c>
      <c r="E5" t="s">
        <v>130</v>
      </c>
      <c r="F5">
        <v>33821.099034</v>
      </c>
      <c r="G5">
        <v>277.322</v>
      </c>
      <c r="H5">
        <v>292.876</v>
      </c>
      <c r="I5">
        <v>309.303</v>
      </c>
      <c r="J5">
        <v>9848</v>
      </c>
      <c r="K5">
        <v>291.179</v>
      </c>
      <c r="L5">
        <v>984.919996</v>
      </c>
      <c r="M5">
        <v>0</v>
      </c>
      <c r="N5" t="s">
        <v>139</v>
      </c>
      <c r="O5" s="5">
        <f t="shared" si="0"/>
      </c>
      <c r="P5" s="5">
        <f t="shared" si="1"/>
      </c>
    </row>
    <row r="6" spans="1:16" ht="12.75">
      <c r="A6" t="s">
        <v>11</v>
      </c>
      <c r="B6" t="s">
        <v>9</v>
      </c>
      <c r="C6" t="s">
        <v>9</v>
      </c>
      <c r="D6" t="s">
        <v>120</v>
      </c>
      <c r="E6" t="s">
        <v>130</v>
      </c>
      <c r="F6">
        <v>50734.194416</v>
      </c>
      <c r="G6">
        <v>351.375</v>
      </c>
      <c r="H6">
        <v>367.909</v>
      </c>
      <c r="I6">
        <v>385.222</v>
      </c>
      <c r="J6">
        <v>19053</v>
      </c>
      <c r="K6">
        <v>375.546</v>
      </c>
      <c r="L6">
        <v>1508.5074049</v>
      </c>
      <c r="M6">
        <v>0</v>
      </c>
      <c r="N6" t="s">
        <v>139</v>
      </c>
      <c r="O6" s="5">
        <f t="shared" si="0"/>
        <v>50.581999999999994</v>
      </c>
      <c r="P6" s="5">
        <f t="shared" si="1"/>
      </c>
    </row>
    <row r="7" spans="1:16" ht="12.75">
      <c r="A7" t="s">
        <v>12</v>
      </c>
      <c r="B7" t="s">
        <v>9</v>
      </c>
      <c r="C7" t="s">
        <v>9</v>
      </c>
      <c r="D7" t="s">
        <v>97</v>
      </c>
      <c r="E7" t="s">
        <v>130</v>
      </c>
      <c r="F7">
        <v>41030.538431</v>
      </c>
      <c r="G7">
        <v>392.795</v>
      </c>
      <c r="H7">
        <v>413.187</v>
      </c>
      <c r="I7">
        <v>434.637</v>
      </c>
      <c r="J7">
        <v>18255</v>
      </c>
      <c r="K7">
        <v>444.913</v>
      </c>
      <c r="L7">
        <v>1547.0759376</v>
      </c>
      <c r="M7">
        <v>0</v>
      </c>
      <c r="N7" t="s">
        <v>139</v>
      </c>
      <c r="O7" s="5">
        <f t="shared" si="0"/>
        <v>92.00200000000001</v>
      </c>
      <c r="P7" s="5">
        <f t="shared" si="1"/>
      </c>
    </row>
    <row r="8" spans="1:16" ht="12.75">
      <c r="A8" t="s">
        <v>13</v>
      </c>
      <c r="B8" t="s">
        <v>9</v>
      </c>
      <c r="C8" t="s">
        <v>9</v>
      </c>
      <c r="D8" t="s">
        <v>121</v>
      </c>
      <c r="E8" t="s">
        <v>130</v>
      </c>
      <c r="F8">
        <v>26136.971585</v>
      </c>
      <c r="G8">
        <v>407.951</v>
      </c>
      <c r="H8">
        <v>433.207</v>
      </c>
      <c r="I8">
        <v>460.026</v>
      </c>
      <c r="J8">
        <v>11636</v>
      </c>
      <c r="K8">
        <v>445.193</v>
      </c>
      <c r="L8">
        <v>1013.050647</v>
      </c>
      <c r="M8">
        <v>0</v>
      </c>
      <c r="N8" t="s">
        <v>139</v>
      </c>
      <c r="O8" s="5">
        <f t="shared" si="0"/>
        <v>107.15800000000002</v>
      </c>
      <c r="P8" s="5">
        <f t="shared" si="1"/>
      </c>
    </row>
    <row r="9" spans="1:16" ht="12.75">
      <c r="A9" t="s">
        <v>14</v>
      </c>
      <c r="B9" t="s">
        <v>9</v>
      </c>
      <c r="C9" t="s">
        <v>9</v>
      </c>
      <c r="D9" t="s">
        <v>122</v>
      </c>
      <c r="E9" t="s">
        <v>130</v>
      </c>
      <c r="F9">
        <v>44536.000539</v>
      </c>
      <c r="G9">
        <v>285.972</v>
      </c>
      <c r="H9">
        <v>300.913</v>
      </c>
      <c r="I9">
        <v>316.635</v>
      </c>
      <c r="J9">
        <v>13318</v>
      </c>
      <c r="K9">
        <v>299.039</v>
      </c>
      <c r="L9">
        <v>726.83529605</v>
      </c>
      <c r="M9">
        <v>0</v>
      </c>
      <c r="N9" t="s">
        <v>139</v>
      </c>
      <c r="O9" s="5">
        <f t="shared" si="0"/>
      </c>
      <c r="P9" s="5">
        <f t="shared" si="1"/>
      </c>
    </row>
    <row r="10" spans="1:16" ht="12.75">
      <c r="A10" t="s">
        <v>15</v>
      </c>
      <c r="B10" t="s">
        <v>9</v>
      </c>
      <c r="C10" t="s">
        <v>9</v>
      </c>
      <c r="D10" t="s">
        <v>123</v>
      </c>
      <c r="E10" t="s">
        <v>130</v>
      </c>
      <c r="F10">
        <v>22407.962699</v>
      </c>
      <c r="G10">
        <v>311.873</v>
      </c>
      <c r="H10">
        <v>335.43</v>
      </c>
      <c r="I10">
        <v>360.766</v>
      </c>
      <c r="J10">
        <v>7213</v>
      </c>
      <c r="K10">
        <v>321.895</v>
      </c>
      <c r="L10">
        <v>520.5122763</v>
      </c>
      <c r="M10">
        <v>0</v>
      </c>
      <c r="N10" t="s">
        <v>139</v>
      </c>
      <c r="O10" s="5">
        <f t="shared" si="0"/>
        <v>11.079999999999984</v>
      </c>
      <c r="P10" s="5">
        <f t="shared" si="1"/>
      </c>
    </row>
    <row r="11" spans="1:16" ht="12.75">
      <c r="A11" t="s">
        <v>16</v>
      </c>
      <c r="B11" t="s">
        <v>9</v>
      </c>
      <c r="C11" t="s">
        <v>9</v>
      </c>
      <c r="D11" t="s">
        <v>124</v>
      </c>
      <c r="E11" t="s">
        <v>130</v>
      </c>
      <c r="F11">
        <v>27997.082274</v>
      </c>
      <c r="G11">
        <v>540.133</v>
      </c>
      <c r="H11">
        <v>584.051</v>
      </c>
      <c r="I11">
        <v>631.539</v>
      </c>
      <c r="J11">
        <v>15303</v>
      </c>
      <c r="K11">
        <v>546.593</v>
      </c>
      <c r="L11">
        <v>678.81105051</v>
      </c>
      <c r="M11">
        <v>0</v>
      </c>
      <c r="N11" t="s">
        <v>139</v>
      </c>
      <c r="O11" s="5">
        <f t="shared" si="0"/>
        <v>239.34000000000003</v>
      </c>
      <c r="P11" s="5">
        <f t="shared" si="1"/>
      </c>
    </row>
    <row r="12" spans="1:16" ht="12.75">
      <c r="A12" t="s">
        <v>17</v>
      </c>
      <c r="B12" t="s">
        <v>9</v>
      </c>
      <c r="D12" t="s">
        <v>125</v>
      </c>
      <c r="E12" t="s">
        <v>130</v>
      </c>
      <c r="F12">
        <v>596.67764803</v>
      </c>
      <c r="G12">
        <v>312.99</v>
      </c>
      <c r="H12">
        <v>698.293</v>
      </c>
      <c r="I12">
        <v>1557.92</v>
      </c>
      <c r="J12">
        <v>255</v>
      </c>
      <c r="K12">
        <v>427.366</v>
      </c>
      <c r="L12">
        <v>9.4233376732</v>
      </c>
      <c r="M12">
        <v>0.0021424122</v>
      </c>
      <c r="N12" t="s">
        <v>139</v>
      </c>
      <c r="O12" s="5">
        <f t="shared" si="0"/>
        <v>12.197000000000003</v>
      </c>
      <c r="P12" s="5">
        <f t="shared" si="1"/>
      </c>
    </row>
    <row r="13" spans="1:16" ht="12.75">
      <c r="A13" t="s">
        <v>19</v>
      </c>
      <c r="B13" t="s">
        <v>9</v>
      </c>
      <c r="C13" t="s">
        <v>9</v>
      </c>
      <c r="D13" t="s">
        <v>126</v>
      </c>
      <c r="E13" t="s">
        <v>130</v>
      </c>
      <c r="F13">
        <v>16646.733902</v>
      </c>
      <c r="G13">
        <v>406.702</v>
      </c>
      <c r="H13">
        <v>442.905</v>
      </c>
      <c r="I13">
        <v>482.33</v>
      </c>
      <c r="J13">
        <v>6998</v>
      </c>
      <c r="K13">
        <v>420.383</v>
      </c>
      <c r="L13">
        <v>309.1782875</v>
      </c>
      <c r="M13">
        <v>0</v>
      </c>
      <c r="N13" t="s">
        <v>139</v>
      </c>
      <c r="O13" s="5">
        <f t="shared" si="0"/>
        <v>105.90899999999999</v>
      </c>
      <c r="P13" s="5">
        <f t="shared" si="1"/>
      </c>
    </row>
    <row r="14" spans="1:16" ht="12.75">
      <c r="A14" t="s">
        <v>9</v>
      </c>
      <c r="B14" t="s">
        <v>20</v>
      </c>
      <c r="C14" t="s">
        <v>9</v>
      </c>
      <c r="D14" t="s">
        <v>21</v>
      </c>
      <c r="E14" t="s">
        <v>130</v>
      </c>
      <c r="F14">
        <v>214693.16164</v>
      </c>
      <c r="G14">
        <v>354.561</v>
      </c>
      <c r="H14">
        <v>362.635</v>
      </c>
      <c r="I14">
        <v>370.892</v>
      </c>
      <c r="J14">
        <v>78795</v>
      </c>
      <c r="K14">
        <v>367.012</v>
      </c>
      <c r="L14">
        <v>5964.0983781</v>
      </c>
      <c r="M14">
        <v>0</v>
      </c>
      <c r="N14" t="s">
        <v>139</v>
      </c>
      <c r="O14" s="5">
        <f t="shared" si="0"/>
        <v>53.76799999999997</v>
      </c>
      <c r="P14" s="5">
        <f t="shared" si="1"/>
      </c>
    </row>
    <row r="15" spans="1:16" ht="12.75">
      <c r="A15" t="s">
        <v>9</v>
      </c>
      <c r="B15" t="s">
        <v>22</v>
      </c>
      <c r="C15" t="s">
        <v>9</v>
      </c>
      <c r="D15" t="s">
        <v>23</v>
      </c>
      <c r="E15" t="s">
        <v>130</v>
      </c>
      <c r="F15">
        <v>45240.493824</v>
      </c>
      <c r="G15">
        <v>495.407</v>
      </c>
      <c r="H15">
        <v>523.802</v>
      </c>
      <c r="I15">
        <v>553.825</v>
      </c>
      <c r="J15">
        <v>22556</v>
      </c>
      <c r="K15">
        <v>498.58</v>
      </c>
      <c r="L15">
        <v>1077.3920387</v>
      </c>
      <c r="M15">
        <v>0</v>
      </c>
      <c r="N15" t="s">
        <v>139</v>
      </c>
      <c r="O15" s="5">
        <f t="shared" si="0"/>
        <v>194.61399999999998</v>
      </c>
      <c r="P15" s="5">
        <f t="shared" si="1"/>
      </c>
    </row>
    <row r="16" spans="1:16" ht="12.75">
      <c r="A16" t="s">
        <v>9</v>
      </c>
      <c r="B16" t="s">
        <v>24</v>
      </c>
      <c r="C16" t="s">
        <v>9</v>
      </c>
      <c r="D16" t="s">
        <v>25</v>
      </c>
      <c r="E16" t="s">
        <v>130</v>
      </c>
      <c r="F16">
        <v>444782.03201</v>
      </c>
      <c r="G16">
        <v>242.464</v>
      </c>
      <c r="H16">
        <v>246.439</v>
      </c>
      <c r="I16">
        <v>250.479</v>
      </c>
      <c r="J16">
        <v>108978</v>
      </c>
      <c r="K16">
        <v>245.014</v>
      </c>
      <c r="L16">
        <v>8642.1741266</v>
      </c>
      <c r="M16">
        <v>0</v>
      </c>
      <c r="N16" t="s">
        <v>139</v>
      </c>
      <c r="O16" s="5">
        <f t="shared" si="0"/>
      </c>
      <c r="P16" s="5">
        <f t="shared" si="1"/>
        <v>50.31399999999999</v>
      </c>
    </row>
    <row r="17" spans="1:16" ht="12.75">
      <c r="A17" t="s">
        <v>9</v>
      </c>
      <c r="B17" t="s">
        <v>26</v>
      </c>
      <c r="C17" t="s">
        <v>9</v>
      </c>
      <c r="D17" t="s">
        <v>27</v>
      </c>
      <c r="E17" t="s">
        <v>130</v>
      </c>
      <c r="F17">
        <v>738536.7865</v>
      </c>
      <c r="G17">
        <v>297.02</v>
      </c>
      <c r="H17">
        <v>300.793</v>
      </c>
      <c r="I17">
        <v>304.613</v>
      </c>
      <c r="J17">
        <v>220177</v>
      </c>
      <c r="K17">
        <v>298.126</v>
      </c>
      <c r="L17">
        <v>16715.900005</v>
      </c>
      <c r="M17">
        <v>0</v>
      </c>
      <c r="N17" t="s">
        <v>139</v>
      </c>
      <c r="O17" s="5">
        <f t="shared" si="0"/>
      </c>
      <c r="P17" s="5">
        <f t="shared" si="1"/>
      </c>
    </row>
    <row r="18" spans="1:16" ht="12.75">
      <c r="A18" t="s">
        <v>9</v>
      </c>
      <c r="B18" t="s">
        <v>9</v>
      </c>
      <c r="C18" t="s">
        <v>28</v>
      </c>
      <c r="D18" t="s">
        <v>29</v>
      </c>
      <c r="E18" t="s">
        <v>130</v>
      </c>
      <c r="F18">
        <v>9144.831971</v>
      </c>
      <c r="G18">
        <v>244.508</v>
      </c>
      <c r="H18">
        <v>282.77</v>
      </c>
      <c r="I18">
        <v>327.019</v>
      </c>
      <c r="J18">
        <v>2418</v>
      </c>
      <c r="K18">
        <v>264.412</v>
      </c>
      <c r="L18">
        <v>160.57544761</v>
      </c>
      <c r="M18">
        <v>0</v>
      </c>
      <c r="N18" t="s">
        <v>139</v>
      </c>
      <c r="O18" s="5">
        <f t="shared" si="0"/>
      </c>
      <c r="P18" s="5">
        <f t="shared" si="1"/>
      </c>
    </row>
    <row r="19" spans="1:16" ht="12.75">
      <c r="A19" t="s">
        <v>9</v>
      </c>
      <c r="B19" t="s">
        <v>9</v>
      </c>
      <c r="C19" t="s">
        <v>30</v>
      </c>
      <c r="D19" t="s">
        <v>31</v>
      </c>
      <c r="E19" t="s">
        <v>130</v>
      </c>
      <c r="F19">
        <v>11818.001467</v>
      </c>
      <c r="G19">
        <v>294.119</v>
      </c>
      <c r="H19">
        <v>327.055</v>
      </c>
      <c r="I19">
        <v>363.679</v>
      </c>
      <c r="J19">
        <v>3859</v>
      </c>
      <c r="K19">
        <v>326.536</v>
      </c>
      <c r="L19">
        <v>272.98669773</v>
      </c>
      <c r="M19">
        <v>0</v>
      </c>
      <c r="N19" t="s">
        <v>139</v>
      </c>
      <c r="O19" s="5">
        <f t="shared" si="0"/>
      </c>
      <c r="P19" s="5">
        <f t="shared" si="1"/>
      </c>
    </row>
    <row r="20" spans="1:16" ht="12.75">
      <c r="A20" t="s">
        <v>9</v>
      </c>
      <c r="B20" t="s">
        <v>9</v>
      </c>
      <c r="C20" t="s">
        <v>32</v>
      </c>
      <c r="D20" t="s">
        <v>33</v>
      </c>
      <c r="E20" t="s">
        <v>130</v>
      </c>
      <c r="F20">
        <v>5817.4399356</v>
      </c>
      <c r="G20">
        <v>245.635</v>
      </c>
      <c r="H20">
        <v>289.599</v>
      </c>
      <c r="I20">
        <v>341.433</v>
      </c>
      <c r="J20">
        <v>1637</v>
      </c>
      <c r="K20">
        <v>281.395</v>
      </c>
      <c r="L20">
        <v>104.14975896</v>
      </c>
      <c r="M20">
        <v>0</v>
      </c>
      <c r="N20" t="s">
        <v>139</v>
      </c>
      <c r="O20" s="5">
        <f t="shared" si="0"/>
      </c>
      <c r="P20" s="5">
        <f t="shared" si="1"/>
      </c>
    </row>
    <row r="21" spans="1:16" ht="12.75">
      <c r="A21" t="s">
        <v>9</v>
      </c>
      <c r="B21" t="s">
        <v>9</v>
      </c>
      <c r="C21" t="s">
        <v>34</v>
      </c>
      <c r="D21" t="s">
        <v>35</v>
      </c>
      <c r="E21" t="s">
        <v>130</v>
      </c>
      <c r="F21">
        <v>3067.2205929</v>
      </c>
      <c r="G21">
        <v>356.68</v>
      </c>
      <c r="H21">
        <v>428.358</v>
      </c>
      <c r="I21">
        <v>514.439</v>
      </c>
      <c r="J21">
        <v>1406</v>
      </c>
      <c r="K21">
        <v>458.395</v>
      </c>
      <c r="L21">
        <v>112.10909214</v>
      </c>
      <c r="M21">
        <v>0</v>
      </c>
      <c r="N21" t="s">
        <v>139</v>
      </c>
      <c r="O21" s="5">
        <f t="shared" si="0"/>
        <v>55.887</v>
      </c>
      <c r="P21" s="5">
        <f t="shared" si="1"/>
      </c>
    </row>
    <row r="22" spans="1:16" ht="12.75">
      <c r="A22" t="s">
        <v>9</v>
      </c>
      <c r="B22" t="s">
        <v>9</v>
      </c>
      <c r="C22" t="s">
        <v>36</v>
      </c>
      <c r="D22" t="s">
        <v>37</v>
      </c>
      <c r="E22" t="s">
        <v>130</v>
      </c>
      <c r="F22">
        <v>13348.463261</v>
      </c>
      <c r="G22">
        <v>233.685</v>
      </c>
      <c r="H22">
        <v>256.795</v>
      </c>
      <c r="I22">
        <v>282.191</v>
      </c>
      <c r="J22">
        <v>3417</v>
      </c>
      <c r="K22">
        <v>255.985</v>
      </c>
      <c r="L22">
        <v>329.80161262</v>
      </c>
      <c r="M22">
        <v>0</v>
      </c>
      <c r="N22" t="s">
        <v>139</v>
      </c>
      <c r="O22" s="5">
        <f t="shared" si="0"/>
      </c>
      <c r="P22" s="5">
        <f t="shared" si="1"/>
        <v>18.602000000000032</v>
      </c>
    </row>
    <row r="23" spans="1:16" ht="12.75">
      <c r="A23" t="s">
        <v>9</v>
      </c>
      <c r="B23" t="s">
        <v>9</v>
      </c>
      <c r="C23" t="s">
        <v>38</v>
      </c>
      <c r="D23" t="s">
        <v>39</v>
      </c>
      <c r="E23" t="s">
        <v>130</v>
      </c>
      <c r="F23">
        <v>3154.8023056</v>
      </c>
      <c r="G23">
        <v>222.382</v>
      </c>
      <c r="H23">
        <v>274.275</v>
      </c>
      <c r="I23">
        <v>338.277</v>
      </c>
      <c r="J23">
        <v>835</v>
      </c>
      <c r="K23">
        <v>264.676</v>
      </c>
      <c r="L23">
        <v>67.830920381</v>
      </c>
      <c r="M23" s="1">
        <v>2.220446E-16</v>
      </c>
      <c r="N23" t="s">
        <v>139</v>
      </c>
      <c r="O23" s="5">
        <f t="shared" si="0"/>
      </c>
      <c r="P23" s="5">
        <f t="shared" si="1"/>
      </c>
    </row>
    <row r="24" spans="1:16" ht="12.75">
      <c r="A24" t="s">
        <v>9</v>
      </c>
      <c r="B24" t="s">
        <v>9</v>
      </c>
      <c r="C24" t="s">
        <v>40</v>
      </c>
      <c r="D24" t="s">
        <v>41</v>
      </c>
      <c r="E24" t="s">
        <v>130</v>
      </c>
      <c r="F24">
        <v>17317.833468</v>
      </c>
      <c r="G24">
        <v>297.231</v>
      </c>
      <c r="H24">
        <v>322.498</v>
      </c>
      <c r="I24">
        <v>349.914</v>
      </c>
      <c r="J24">
        <v>5596</v>
      </c>
      <c r="K24">
        <v>323.135</v>
      </c>
      <c r="L24">
        <v>542.28083656</v>
      </c>
      <c r="M24">
        <v>0</v>
      </c>
      <c r="N24" t="s">
        <v>139</v>
      </c>
      <c r="O24" s="5">
        <f t="shared" si="0"/>
      </c>
      <c r="P24" s="5">
        <f t="shared" si="1"/>
      </c>
    </row>
    <row r="25" spans="1:16" ht="12.75">
      <c r="A25" t="s">
        <v>9</v>
      </c>
      <c r="B25" t="s">
        <v>9</v>
      </c>
      <c r="C25" t="s">
        <v>98</v>
      </c>
      <c r="D25" t="s">
        <v>99</v>
      </c>
      <c r="E25" t="s">
        <v>130</v>
      </c>
      <c r="F25">
        <v>10323.870432</v>
      </c>
      <c r="G25">
        <v>262.649</v>
      </c>
      <c r="H25">
        <v>295.962</v>
      </c>
      <c r="I25">
        <v>333.5</v>
      </c>
      <c r="J25">
        <v>3108</v>
      </c>
      <c r="K25">
        <v>301.05</v>
      </c>
      <c r="L25">
        <v>181.59060168</v>
      </c>
      <c r="M25">
        <v>0</v>
      </c>
      <c r="N25" t="s">
        <v>139</v>
      </c>
      <c r="O25" s="5">
        <f>IF(G25&gt;H$17,G25-H$17,"")</f>
      </c>
      <c r="P25" s="5">
        <f>IF(I25&lt;H$17,H$17-I25,"")</f>
      </c>
    </row>
    <row r="26" spans="1:16" ht="12.75">
      <c r="A26" t="s">
        <v>9</v>
      </c>
      <c r="B26" t="s">
        <v>9</v>
      </c>
      <c r="C26" t="s">
        <v>100</v>
      </c>
      <c r="D26" t="s">
        <v>101</v>
      </c>
      <c r="E26" t="s">
        <v>130</v>
      </c>
      <c r="F26">
        <v>12049.474077</v>
      </c>
      <c r="G26">
        <v>321.904</v>
      </c>
      <c r="H26">
        <v>354.072</v>
      </c>
      <c r="I26">
        <v>389.455</v>
      </c>
      <c r="J26">
        <v>4520</v>
      </c>
      <c r="K26">
        <v>375.12</v>
      </c>
      <c r="L26">
        <v>430.69597835</v>
      </c>
      <c r="M26">
        <v>0</v>
      </c>
      <c r="N26" t="s">
        <v>139</v>
      </c>
      <c r="O26" s="5">
        <f>IF(G26&gt;H$17,G26-H$17,"")</f>
        <v>21.11099999999999</v>
      </c>
      <c r="P26" s="5">
        <f>IF(I26&lt;H$17,H$17-I26,"")</f>
      </c>
    </row>
    <row r="27" spans="1:16" ht="12.75">
      <c r="A27" t="s">
        <v>9</v>
      </c>
      <c r="B27" t="s">
        <v>9</v>
      </c>
      <c r="C27" t="s">
        <v>102</v>
      </c>
      <c r="D27" t="s">
        <v>103</v>
      </c>
      <c r="E27" t="s">
        <v>130</v>
      </c>
      <c r="F27">
        <v>8599.8302792</v>
      </c>
      <c r="G27">
        <v>360.682</v>
      </c>
      <c r="H27">
        <v>406.032</v>
      </c>
      <c r="I27">
        <v>457.084</v>
      </c>
      <c r="J27">
        <v>3776</v>
      </c>
      <c r="K27">
        <v>439.078</v>
      </c>
      <c r="L27">
        <v>255.71319538</v>
      </c>
      <c r="M27">
        <v>0</v>
      </c>
      <c r="N27" t="s">
        <v>139</v>
      </c>
      <c r="O27" s="5">
        <f>IF(G27&gt;H$17,G27-H$17,"")</f>
        <v>59.88900000000001</v>
      </c>
      <c r="P27" s="5">
        <f>IF(I27&lt;H$17,H$17-I27,"")</f>
      </c>
    </row>
    <row r="28" spans="1:16" ht="12.75">
      <c r="A28" t="s">
        <v>9</v>
      </c>
      <c r="B28" t="s">
        <v>9</v>
      </c>
      <c r="C28" t="s">
        <v>104</v>
      </c>
      <c r="D28" t="s">
        <v>105</v>
      </c>
      <c r="E28" t="s">
        <v>130</v>
      </c>
      <c r="F28">
        <v>19761.019627</v>
      </c>
      <c r="G28">
        <v>364.764</v>
      </c>
      <c r="H28">
        <v>396.628</v>
      </c>
      <c r="I28">
        <v>431.276</v>
      </c>
      <c r="J28">
        <v>7649</v>
      </c>
      <c r="K28">
        <v>387.075</v>
      </c>
      <c r="L28">
        <v>598.42570625</v>
      </c>
      <c r="M28">
        <v>0</v>
      </c>
      <c r="N28" t="s">
        <v>139</v>
      </c>
      <c r="O28" s="5">
        <f>IF(G28&gt;H$17,G28-H$17,"")</f>
        <v>63.971000000000004</v>
      </c>
      <c r="P28" s="5">
        <f>IF(I28&lt;H$17,H$17-I28,"")</f>
      </c>
    </row>
    <row r="29" spans="1:16" ht="12.75">
      <c r="A29" t="s">
        <v>9</v>
      </c>
      <c r="B29" t="s">
        <v>9</v>
      </c>
      <c r="C29" t="s">
        <v>106</v>
      </c>
      <c r="D29" t="s">
        <v>107</v>
      </c>
      <c r="E29" t="s">
        <v>130</v>
      </c>
      <c r="F29">
        <v>7548.3005614</v>
      </c>
      <c r="G29">
        <v>325.754</v>
      </c>
      <c r="H29">
        <v>368.667</v>
      </c>
      <c r="I29">
        <v>417.233</v>
      </c>
      <c r="J29">
        <v>3042</v>
      </c>
      <c r="K29">
        <v>403.005</v>
      </c>
      <c r="L29">
        <v>210.71774943</v>
      </c>
      <c r="M29">
        <v>0</v>
      </c>
      <c r="N29" t="s">
        <v>139</v>
      </c>
      <c r="O29" s="5">
        <f t="shared" si="0"/>
        <v>24.961000000000013</v>
      </c>
      <c r="P29" s="5">
        <f t="shared" si="1"/>
      </c>
    </row>
    <row r="30" spans="1:16" ht="12.75">
      <c r="A30" t="s">
        <v>9</v>
      </c>
      <c r="B30" t="s">
        <v>9</v>
      </c>
      <c r="C30" t="s">
        <v>110</v>
      </c>
      <c r="D30" t="s">
        <v>111</v>
      </c>
      <c r="E30" t="s">
        <v>130</v>
      </c>
      <c r="F30">
        <v>8556.4145295</v>
      </c>
      <c r="G30">
        <v>335.978</v>
      </c>
      <c r="H30">
        <v>374.525</v>
      </c>
      <c r="I30">
        <v>417.494</v>
      </c>
      <c r="J30">
        <v>3431</v>
      </c>
      <c r="K30">
        <v>400.986</v>
      </c>
      <c r="L30">
        <v>326.18755111</v>
      </c>
      <c r="M30">
        <v>0</v>
      </c>
      <c r="N30" t="s">
        <v>139</v>
      </c>
      <c r="O30" s="5">
        <f>IF(G30&gt;H$17,G30-H$17,"")</f>
        <v>35.185</v>
      </c>
      <c r="P30" s="5">
        <f>IF(I30&lt;H$17,H$17-I30,"")</f>
      </c>
    </row>
    <row r="31" spans="1:16" ht="12.75">
      <c r="A31" t="s">
        <v>9</v>
      </c>
      <c r="B31" t="s">
        <v>9</v>
      </c>
      <c r="C31" t="s">
        <v>108</v>
      </c>
      <c r="D31" t="s">
        <v>109</v>
      </c>
      <c r="E31" t="s">
        <v>130</v>
      </c>
      <c r="F31">
        <v>5608.1791152</v>
      </c>
      <c r="G31">
        <v>403.581</v>
      </c>
      <c r="H31">
        <v>465.271</v>
      </c>
      <c r="I31">
        <v>536.391</v>
      </c>
      <c r="J31">
        <v>2827</v>
      </c>
      <c r="K31">
        <v>504.085</v>
      </c>
      <c r="L31">
        <v>280.83482505</v>
      </c>
      <c r="M31">
        <v>0</v>
      </c>
      <c r="N31" t="s">
        <v>139</v>
      </c>
      <c r="O31" s="5">
        <f t="shared" si="0"/>
        <v>102.78800000000001</v>
      </c>
      <c r="P31" s="5">
        <f t="shared" si="1"/>
      </c>
    </row>
    <row r="32" spans="1:16" ht="12.75">
      <c r="A32" t="s">
        <v>9</v>
      </c>
      <c r="B32" t="s">
        <v>9</v>
      </c>
      <c r="C32" t="s">
        <v>112</v>
      </c>
      <c r="D32" t="s">
        <v>113</v>
      </c>
      <c r="E32" t="s">
        <v>130</v>
      </c>
      <c r="F32">
        <v>6154.0451531</v>
      </c>
      <c r="G32">
        <v>338.055</v>
      </c>
      <c r="H32">
        <v>388.907</v>
      </c>
      <c r="I32">
        <v>447.408</v>
      </c>
      <c r="J32">
        <v>2520</v>
      </c>
      <c r="K32">
        <v>409.487</v>
      </c>
      <c r="L32">
        <v>219.95858153</v>
      </c>
      <c r="M32">
        <v>0</v>
      </c>
      <c r="N32" t="s">
        <v>139</v>
      </c>
      <c r="O32" s="5">
        <f t="shared" si="0"/>
        <v>37.262</v>
      </c>
      <c r="P32" s="5">
        <f t="shared" si="1"/>
      </c>
    </row>
    <row r="33" spans="3:14" ht="12.75">
      <c r="C33" t="s">
        <v>114</v>
      </c>
      <c r="D33" t="s">
        <v>115</v>
      </c>
      <c r="E33" t="s">
        <v>130</v>
      </c>
      <c r="F33">
        <v>5696.5280784</v>
      </c>
      <c r="G33">
        <v>301.312</v>
      </c>
      <c r="H33">
        <v>345.773</v>
      </c>
      <c r="I33">
        <v>396.793</v>
      </c>
      <c r="J33">
        <v>2098</v>
      </c>
      <c r="K33">
        <v>368.295</v>
      </c>
      <c r="L33">
        <v>204.92465238</v>
      </c>
      <c r="M33">
        <v>0</v>
      </c>
      <c r="N33" t="s">
        <v>139</v>
      </c>
    </row>
    <row r="34" spans="3:14" ht="12.75">
      <c r="C34" t="s">
        <v>116</v>
      </c>
      <c r="D34" t="s">
        <v>117</v>
      </c>
      <c r="E34" t="s">
        <v>130</v>
      </c>
      <c r="F34">
        <v>7467.0709933</v>
      </c>
      <c r="G34">
        <v>464.569</v>
      </c>
      <c r="H34">
        <v>535.635</v>
      </c>
      <c r="I34">
        <v>617.572</v>
      </c>
      <c r="J34">
        <v>4337</v>
      </c>
      <c r="K34">
        <v>580.817</v>
      </c>
      <c r="L34">
        <v>345.55974512</v>
      </c>
      <c r="M34">
        <v>0</v>
      </c>
      <c r="N34" t="s">
        <v>139</v>
      </c>
    </row>
    <row r="35" spans="1:16" ht="12.75">
      <c r="A35" t="s">
        <v>9</v>
      </c>
      <c r="B35" t="s">
        <v>9</v>
      </c>
      <c r="C35" s="1">
        <v>230000</v>
      </c>
      <c r="D35" t="s">
        <v>42</v>
      </c>
      <c r="E35" t="s">
        <v>130</v>
      </c>
      <c r="F35">
        <v>2887.3466951</v>
      </c>
      <c r="G35">
        <v>409.907</v>
      </c>
      <c r="H35">
        <v>488.541</v>
      </c>
      <c r="I35">
        <v>582.261</v>
      </c>
      <c r="J35">
        <v>1569</v>
      </c>
      <c r="K35">
        <v>543.405</v>
      </c>
      <c r="L35">
        <v>165.95186651</v>
      </c>
      <c r="M35">
        <v>0</v>
      </c>
      <c r="N35" t="s">
        <v>139</v>
      </c>
      <c r="O35" s="5">
        <f aca="true" t="shared" si="2" ref="O35:O63">IF(G35&gt;H$17,G35-H$17,"")</f>
        <v>109.11399999999998</v>
      </c>
      <c r="P35" s="5">
        <f aca="true" t="shared" si="3" ref="P35:P63">IF(I35&lt;H$17,H$17-I35,"")</f>
      </c>
    </row>
    <row r="36" spans="1:16" ht="12.75">
      <c r="A36" t="s">
        <v>9</v>
      </c>
      <c r="B36" t="s">
        <v>9</v>
      </c>
      <c r="C36" s="1">
        <v>240</v>
      </c>
      <c r="D36" t="s">
        <v>43</v>
      </c>
      <c r="E36" t="s">
        <v>130</v>
      </c>
      <c r="F36">
        <v>9640.4268808</v>
      </c>
      <c r="G36">
        <v>312.644</v>
      </c>
      <c r="H36">
        <v>347.306</v>
      </c>
      <c r="I36">
        <v>385.81</v>
      </c>
      <c r="J36">
        <v>3525</v>
      </c>
      <c r="K36">
        <v>365.648</v>
      </c>
      <c r="L36">
        <v>273.12962461</v>
      </c>
      <c r="M36">
        <v>0</v>
      </c>
      <c r="N36" t="s">
        <v>139</v>
      </c>
      <c r="O36" s="5">
        <f t="shared" si="2"/>
        <v>11.850999999999999</v>
      </c>
      <c r="P36" s="5">
        <f t="shared" si="3"/>
      </c>
    </row>
    <row r="37" spans="1:16" ht="12.75">
      <c r="A37" t="s">
        <v>9</v>
      </c>
      <c r="B37" t="s">
        <v>9</v>
      </c>
      <c r="C37" s="1">
        <v>2500</v>
      </c>
      <c r="D37" t="s">
        <v>44</v>
      </c>
      <c r="E37" t="s">
        <v>130</v>
      </c>
      <c r="F37">
        <v>4298.1398159</v>
      </c>
      <c r="G37">
        <v>465.957</v>
      </c>
      <c r="H37">
        <v>549.38</v>
      </c>
      <c r="I37">
        <v>647.739</v>
      </c>
      <c r="J37">
        <v>2351</v>
      </c>
      <c r="K37">
        <v>546.981</v>
      </c>
      <c r="L37">
        <v>189.73290901</v>
      </c>
      <c r="M37">
        <v>0</v>
      </c>
      <c r="N37" t="s">
        <v>139</v>
      </c>
      <c r="O37" s="5">
        <f t="shared" si="2"/>
        <v>165.164</v>
      </c>
      <c r="P37" s="5">
        <f t="shared" si="3"/>
      </c>
    </row>
    <row r="38" spans="1:16" ht="12.75">
      <c r="A38" t="s">
        <v>9</v>
      </c>
      <c r="B38" t="s">
        <v>9</v>
      </c>
      <c r="C38" s="1">
        <v>26000</v>
      </c>
      <c r="D38" t="s">
        <v>45</v>
      </c>
      <c r="E38" t="s">
        <v>130</v>
      </c>
      <c r="F38">
        <v>9311.058193</v>
      </c>
      <c r="G38">
        <v>397.544</v>
      </c>
      <c r="H38">
        <v>444.971</v>
      </c>
      <c r="I38">
        <v>498.056</v>
      </c>
      <c r="J38">
        <v>4191</v>
      </c>
      <c r="K38">
        <v>450.11</v>
      </c>
      <c r="L38">
        <v>403.05745528</v>
      </c>
      <c r="M38">
        <v>0</v>
      </c>
      <c r="N38" t="s">
        <v>139</v>
      </c>
      <c r="O38" s="5">
        <f t="shared" si="2"/>
        <v>96.75099999999998</v>
      </c>
      <c r="P38" s="5">
        <f t="shared" si="3"/>
      </c>
    </row>
    <row r="39" spans="1:16" ht="12.75">
      <c r="A39" t="s">
        <v>9</v>
      </c>
      <c r="B39" t="s">
        <v>9</v>
      </c>
      <c r="C39" t="s">
        <v>46</v>
      </c>
      <c r="D39" t="s">
        <v>47</v>
      </c>
      <c r="E39" t="s">
        <v>130</v>
      </c>
      <c r="F39">
        <v>11514.920301</v>
      </c>
      <c r="G39">
        <v>259.538</v>
      </c>
      <c r="H39">
        <v>289.741</v>
      </c>
      <c r="I39">
        <v>323.459</v>
      </c>
      <c r="J39">
        <v>3254</v>
      </c>
      <c r="K39">
        <v>282.59</v>
      </c>
      <c r="L39">
        <v>264.29753549</v>
      </c>
      <c r="M39">
        <v>0</v>
      </c>
      <c r="N39" t="s">
        <v>139</v>
      </c>
      <c r="O39" s="5">
        <f t="shared" si="2"/>
      </c>
      <c r="P39" s="5">
        <f t="shared" si="3"/>
      </c>
    </row>
    <row r="40" spans="1:16" ht="12.75">
      <c r="A40" t="s">
        <v>9</v>
      </c>
      <c r="B40" t="s">
        <v>9</v>
      </c>
      <c r="C40" t="s">
        <v>48</v>
      </c>
      <c r="D40" t="s">
        <v>49</v>
      </c>
      <c r="E40" t="s">
        <v>130</v>
      </c>
      <c r="F40">
        <v>18147.524673</v>
      </c>
      <c r="G40">
        <v>217.264</v>
      </c>
      <c r="H40">
        <v>236.482</v>
      </c>
      <c r="I40">
        <v>257.4</v>
      </c>
      <c r="J40">
        <v>4245</v>
      </c>
      <c r="K40">
        <v>233.916</v>
      </c>
      <c r="L40">
        <v>207.35830046</v>
      </c>
      <c r="M40">
        <v>0</v>
      </c>
      <c r="N40" t="s">
        <v>139</v>
      </c>
      <c r="O40" s="5">
        <f t="shared" si="2"/>
      </c>
      <c r="P40" s="5">
        <f t="shared" si="3"/>
        <v>43.39300000000003</v>
      </c>
    </row>
    <row r="41" spans="1:16" ht="12.75">
      <c r="A41" t="s">
        <v>9</v>
      </c>
      <c r="B41" t="s">
        <v>9</v>
      </c>
      <c r="C41" t="s">
        <v>50</v>
      </c>
      <c r="D41" t="s">
        <v>51</v>
      </c>
      <c r="E41" t="s">
        <v>130</v>
      </c>
      <c r="F41">
        <v>10049.891242</v>
      </c>
      <c r="G41">
        <v>319.566</v>
      </c>
      <c r="H41">
        <v>356.427</v>
      </c>
      <c r="I41">
        <v>397.539</v>
      </c>
      <c r="J41">
        <v>3682</v>
      </c>
      <c r="K41">
        <v>366.372</v>
      </c>
      <c r="L41">
        <v>169.50993138</v>
      </c>
      <c r="M41">
        <v>0</v>
      </c>
      <c r="N41" t="s">
        <v>139</v>
      </c>
      <c r="O41" s="5">
        <f t="shared" si="2"/>
        <v>18.772999999999968</v>
      </c>
      <c r="P41" s="5">
        <f t="shared" si="3"/>
      </c>
    </row>
    <row r="42" spans="1:16" ht="12.75">
      <c r="A42" t="s">
        <v>9</v>
      </c>
      <c r="B42" t="s">
        <v>9</v>
      </c>
      <c r="C42" t="s">
        <v>52</v>
      </c>
      <c r="D42" t="s">
        <v>53</v>
      </c>
      <c r="E42" t="s">
        <v>130</v>
      </c>
      <c r="F42">
        <v>4823.6643237</v>
      </c>
      <c r="G42">
        <v>386.866</v>
      </c>
      <c r="H42">
        <v>456.827</v>
      </c>
      <c r="I42">
        <v>539.439</v>
      </c>
      <c r="J42">
        <v>2137</v>
      </c>
      <c r="K42">
        <v>443.024</v>
      </c>
      <c r="L42">
        <v>146.60287997</v>
      </c>
      <c r="M42">
        <v>0</v>
      </c>
      <c r="N42" t="s">
        <v>139</v>
      </c>
      <c r="O42" s="5">
        <f t="shared" si="2"/>
        <v>86.07299999999998</v>
      </c>
      <c r="P42" s="5">
        <f t="shared" si="3"/>
      </c>
    </row>
    <row r="43" spans="1:16" ht="12.75">
      <c r="A43" t="s">
        <v>9</v>
      </c>
      <c r="B43" t="s">
        <v>9</v>
      </c>
      <c r="C43" t="s">
        <v>54</v>
      </c>
      <c r="D43" t="s">
        <v>55</v>
      </c>
      <c r="E43" t="s">
        <v>130</v>
      </c>
      <c r="F43">
        <v>6675.7361255</v>
      </c>
      <c r="G43">
        <v>164.672</v>
      </c>
      <c r="H43">
        <v>193.696</v>
      </c>
      <c r="I43">
        <v>227.836</v>
      </c>
      <c r="J43">
        <v>1227</v>
      </c>
      <c r="K43">
        <v>183.8</v>
      </c>
      <c r="L43">
        <v>59.763056606</v>
      </c>
      <c r="M43" s="1">
        <v>1.065814E-14</v>
      </c>
      <c r="N43" t="s">
        <v>139</v>
      </c>
      <c r="O43" s="5">
        <f t="shared" si="2"/>
      </c>
      <c r="P43" s="5">
        <f t="shared" si="3"/>
        <v>72.957</v>
      </c>
    </row>
    <row r="44" spans="1:16" ht="12.75">
      <c r="A44" t="s">
        <v>9</v>
      </c>
      <c r="B44" t="s">
        <v>9</v>
      </c>
      <c r="C44" t="s">
        <v>56</v>
      </c>
      <c r="D44" t="s">
        <v>57</v>
      </c>
      <c r="E44" t="s">
        <v>130</v>
      </c>
      <c r="F44">
        <v>3345.206243</v>
      </c>
      <c r="G44">
        <v>248.411</v>
      </c>
      <c r="H44">
        <v>302.033</v>
      </c>
      <c r="I44">
        <v>367.23</v>
      </c>
      <c r="J44">
        <v>1032</v>
      </c>
      <c r="K44">
        <v>308.501</v>
      </c>
      <c r="L44">
        <v>127.3519822</v>
      </c>
      <c r="M44">
        <v>0</v>
      </c>
      <c r="N44" t="s">
        <v>139</v>
      </c>
      <c r="O44" s="5">
        <f t="shared" si="2"/>
      </c>
      <c r="P44" s="5">
        <f t="shared" si="3"/>
      </c>
    </row>
    <row r="45" spans="1:16" ht="12.75">
      <c r="A45" t="s">
        <v>9</v>
      </c>
      <c r="B45" t="s">
        <v>9</v>
      </c>
      <c r="C45" t="s">
        <v>58</v>
      </c>
      <c r="D45" t="s">
        <v>59</v>
      </c>
      <c r="E45" t="s">
        <v>130</v>
      </c>
      <c r="F45">
        <v>4290.1960401</v>
      </c>
      <c r="G45">
        <v>248.028</v>
      </c>
      <c r="H45">
        <v>294.706</v>
      </c>
      <c r="I45">
        <v>350.169</v>
      </c>
      <c r="J45">
        <v>1281</v>
      </c>
      <c r="K45">
        <v>298.588</v>
      </c>
      <c r="L45">
        <v>89.008331912</v>
      </c>
      <c r="M45">
        <v>0</v>
      </c>
      <c r="N45" t="s">
        <v>139</v>
      </c>
      <c r="O45" s="5">
        <f t="shared" si="2"/>
      </c>
      <c r="P45" s="5">
        <f t="shared" si="3"/>
      </c>
    </row>
    <row r="46" spans="1:16" ht="12.75">
      <c r="A46" t="s">
        <v>9</v>
      </c>
      <c r="B46" t="s">
        <v>9</v>
      </c>
      <c r="C46" t="s">
        <v>60</v>
      </c>
      <c r="D46" t="s">
        <v>61</v>
      </c>
      <c r="E46" t="s">
        <v>130</v>
      </c>
      <c r="F46">
        <v>1677.8843401</v>
      </c>
      <c r="G46">
        <v>250.922</v>
      </c>
      <c r="H46">
        <v>324.15</v>
      </c>
      <c r="I46">
        <v>418.747</v>
      </c>
      <c r="J46">
        <v>574</v>
      </c>
      <c r="K46">
        <v>342.097</v>
      </c>
      <c r="L46">
        <v>64.791164599</v>
      </c>
      <c r="M46" s="1">
        <v>8.881784E-16</v>
      </c>
      <c r="N46" t="s">
        <v>139</v>
      </c>
      <c r="O46" s="5">
        <f t="shared" si="2"/>
      </c>
      <c r="P46" s="5">
        <f t="shared" si="3"/>
      </c>
    </row>
    <row r="47" spans="1:16" ht="12.75">
      <c r="A47" t="s">
        <v>9</v>
      </c>
      <c r="B47" t="s">
        <v>9</v>
      </c>
      <c r="C47" t="s">
        <v>62</v>
      </c>
      <c r="D47" t="s">
        <v>63</v>
      </c>
      <c r="E47" t="s">
        <v>130</v>
      </c>
      <c r="F47">
        <v>5271.5279587</v>
      </c>
      <c r="G47">
        <v>396.756</v>
      </c>
      <c r="H47">
        <v>463.746</v>
      </c>
      <c r="I47">
        <v>542.047</v>
      </c>
      <c r="J47">
        <v>2369</v>
      </c>
      <c r="K47">
        <v>449.395</v>
      </c>
      <c r="L47">
        <v>132.28998542</v>
      </c>
      <c r="M47">
        <v>0</v>
      </c>
      <c r="N47" t="s">
        <v>139</v>
      </c>
      <c r="O47" s="5">
        <f t="shared" si="2"/>
        <v>95.96299999999997</v>
      </c>
      <c r="P47" s="5">
        <f t="shared" si="3"/>
      </c>
    </row>
    <row r="48" spans="1:16" ht="12.75">
      <c r="A48" t="s">
        <v>9</v>
      </c>
      <c r="B48" t="s">
        <v>9</v>
      </c>
      <c r="C48" t="s">
        <v>64</v>
      </c>
      <c r="D48" t="s">
        <v>65</v>
      </c>
      <c r="E48" t="s">
        <v>130</v>
      </c>
      <c r="F48">
        <v>1147.4119919</v>
      </c>
      <c r="G48">
        <v>435.473</v>
      </c>
      <c r="H48">
        <v>591.497</v>
      </c>
      <c r="I48">
        <v>803.422</v>
      </c>
      <c r="J48">
        <v>730</v>
      </c>
      <c r="K48">
        <v>636.214</v>
      </c>
      <c r="L48">
        <v>40.226031895</v>
      </c>
      <c r="M48" s="1">
        <v>2.262137E-10</v>
      </c>
      <c r="N48" t="s">
        <v>139</v>
      </c>
      <c r="O48" s="5">
        <f t="shared" si="2"/>
        <v>134.68</v>
      </c>
      <c r="P48" s="5">
        <f t="shared" si="3"/>
      </c>
    </row>
    <row r="49" spans="1:16" ht="12.75">
      <c r="A49" t="s">
        <v>9</v>
      </c>
      <c r="B49" t="s">
        <v>9</v>
      </c>
      <c r="C49" t="s">
        <v>66</v>
      </c>
      <c r="D49" t="s">
        <v>67</v>
      </c>
      <c r="E49" t="s">
        <v>130</v>
      </c>
      <c r="F49">
        <v>10257.124246</v>
      </c>
      <c r="G49">
        <v>347.473</v>
      </c>
      <c r="H49">
        <v>402.156</v>
      </c>
      <c r="I49">
        <v>465.445</v>
      </c>
      <c r="J49">
        <v>3943</v>
      </c>
      <c r="K49">
        <v>384.416</v>
      </c>
      <c r="L49">
        <v>399.69983743</v>
      </c>
      <c r="M49">
        <v>0</v>
      </c>
      <c r="N49" t="s">
        <v>139</v>
      </c>
      <c r="O49" s="5">
        <f t="shared" si="2"/>
        <v>46.68000000000001</v>
      </c>
      <c r="P49" s="5">
        <f t="shared" si="3"/>
      </c>
    </row>
    <row r="50" spans="1:16" ht="12.75">
      <c r="A50" t="s">
        <v>9</v>
      </c>
      <c r="B50" t="s">
        <v>9</v>
      </c>
      <c r="C50" t="s">
        <v>68</v>
      </c>
      <c r="D50" t="s">
        <v>69</v>
      </c>
      <c r="E50" t="s">
        <v>130</v>
      </c>
      <c r="F50">
        <v>2120.8086384</v>
      </c>
      <c r="G50">
        <v>507.586</v>
      </c>
      <c r="H50">
        <v>667.291</v>
      </c>
      <c r="I50">
        <v>877.245</v>
      </c>
      <c r="J50">
        <v>1375</v>
      </c>
      <c r="K50">
        <v>648.338</v>
      </c>
      <c r="L50">
        <v>102.09688087</v>
      </c>
      <c r="M50">
        <v>0</v>
      </c>
      <c r="N50" t="s">
        <v>139</v>
      </c>
      <c r="O50" s="5">
        <f t="shared" si="2"/>
        <v>206.793</v>
      </c>
      <c r="P50" s="5">
        <f t="shared" si="3"/>
      </c>
    </row>
    <row r="51" spans="1:16" ht="12.75">
      <c r="A51" t="s">
        <v>9</v>
      </c>
      <c r="B51" t="s">
        <v>9</v>
      </c>
      <c r="C51" t="s">
        <v>70</v>
      </c>
      <c r="D51" t="s">
        <v>71</v>
      </c>
      <c r="E51" t="s">
        <v>130</v>
      </c>
      <c r="F51">
        <v>2326.9993562</v>
      </c>
      <c r="G51">
        <v>551.496</v>
      </c>
      <c r="H51">
        <v>753.196</v>
      </c>
      <c r="I51">
        <v>1028.664</v>
      </c>
      <c r="J51">
        <v>1715</v>
      </c>
      <c r="K51">
        <v>737.001</v>
      </c>
      <c r="L51">
        <v>101.8322205</v>
      </c>
      <c r="M51">
        <v>0</v>
      </c>
      <c r="N51" t="s">
        <v>139</v>
      </c>
      <c r="O51" s="5">
        <f t="shared" si="2"/>
        <v>250.70299999999997</v>
      </c>
      <c r="P51" s="5">
        <f t="shared" si="3"/>
      </c>
    </row>
    <row r="52" spans="1:16" ht="12.75">
      <c r="A52" t="s">
        <v>9</v>
      </c>
      <c r="B52" t="s">
        <v>9</v>
      </c>
      <c r="C52" t="s">
        <v>72</v>
      </c>
      <c r="D52" t="s">
        <v>73</v>
      </c>
      <c r="E52" t="s">
        <v>130</v>
      </c>
      <c r="F52">
        <v>2485.205472</v>
      </c>
      <c r="G52">
        <v>463.612</v>
      </c>
      <c r="H52">
        <v>645.354</v>
      </c>
      <c r="I52">
        <v>898.341</v>
      </c>
      <c r="J52">
        <v>1346</v>
      </c>
      <c r="K52">
        <v>541.605</v>
      </c>
      <c r="L52">
        <v>103.0585042</v>
      </c>
      <c r="M52">
        <v>0</v>
      </c>
      <c r="N52" t="s">
        <v>139</v>
      </c>
      <c r="O52" s="5">
        <f t="shared" si="2"/>
        <v>162.81900000000002</v>
      </c>
      <c r="P52" s="5">
        <f t="shared" si="3"/>
      </c>
    </row>
    <row r="53" spans="1:16" ht="12.75">
      <c r="A53" t="s">
        <v>9</v>
      </c>
      <c r="B53" t="s">
        <v>9</v>
      </c>
      <c r="C53" t="s">
        <v>74</v>
      </c>
      <c r="D53" t="s">
        <v>75</v>
      </c>
      <c r="E53" t="s">
        <v>130</v>
      </c>
      <c r="F53">
        <v>1604.1776405</v>
      </c>
      <c r="G53">
        <v>491.351</v>
      </c>
      <c r="H53">
        <v>677.777</v>
      </c>
      <c r="I53">
        <v>934.934</v>
      </c>
      <c r="J53">
        <v>1069</v>
      </c>
      <c r="K53">
        <v>666.385</v>
      </c>
      <c r="L53">
        <v>26.402956797</v>
      </c>
      <c r="M53" s="1">
        <v>2.7711595E-07</v>
      </c>
      <c r="N53" t="s">
        <v>139</v>
      </c>
      <c r="O53" s="5">
        <f t="shared" si="2"/>
        <v>190.558</v>
      </c>
      <c r="P53" s="5">
        <f t="shared" si="3"/>
      </c>
    </row>
    <row r="54" spans="1:16" ht="12.75">
      <c r="A54" t="s">
        <v>9</v>
      </c>
      <c r="B54" t="s">
        <v>9</v>
      </c>
      <c r="C54" t="s">
        <v>76</v>
      </c>
      <c r="D54" t="s">
        <v>77</v>
      </c>
      <c r="E54" t="s">
        <v>130</v>
      </c>
      <c r="F54">
        <v>1173.2668763</v>
      </c>
      <c r="G54">
        <v>470.162</v>
      </c>
      <c r="H54">
        <v>647.061</v>
      </c>
      <c r="I54">
        <v>890.518</v>
      </c>
      <c r="J54">
        <v>695</v>
      </c>
      <c r="K54">
        <v>592.363</v>
      </c>
      <c r="L54">
        <v>63.444879893</v>
      </c>
      <c r="M54" s="1">
        <v>1.665335E-15</v>
      </c>
      <c r="N54" t="s">
        <v>139</v>
      </c>
      <c r="O54" s="5">
        <f t="shared" si="2"/>
        <v>169.36899999999997</v>
      </c>
      <c r="P54" s="5">
        <f t="shared" si="3"/>
      </c>
    </row>
    <row r="55" spans="1:16" ht="12.75">
      <c r="A55" t="s">
        <v>9</v>
      </c>
      <c r="B55" t="s">
        <v>9</v>
      </c>
      <c r="C55" t="s">
        <v>78</v>
      </c>
      <c r="D55" t="s">
        <v>79</v>
      </c>
      <c r="E55" t="s">
        <v>130</v>
      </c>
      <c r="F55">
        <v>993.50845872</v>
      </c>
      <c r="G55">
        <v>343.459</v>
      </c>
      <c r="H55">
        <v>574.424</v>
      </c>
      <c r="I55">
        <v>960.703</v>
      </c>
      <c r="J55">
        <v>473</v>
      </c>
      <c r="K55">
        <v>476.091</v>
      </c>
      <c r="L55">
        <v>6.5255902695</v>
      </c>
      <c r="M55">
        <v>0.0106333254</v>
      </c>
      <c r="N55" t="s">
        <v>139</v>
      </c>
      <c r="O55" s="5">
        <f t="shared" si="2"/>
        <v>42.666</v>
      </c>
      <c r="P55" s="5">
        <f t="shared" si="3"/>
      </c>
    </row>
    <row r="56" spans="1:16" ht="12.75">
      <c r="A56" t="s">
        <v>9</v>
      </c>
      <c r="B56" t="s">
        <v>9</v>
      </c>
      <c r="C56" t="s">
        <v>80</v>
      </c>
      <c r="D56" t="s">
        <v>81</v>
      </c>
      <c r="E56" t="s">
        <v>130</v>
      </c>
      <c r="F56">
        <v>704.74681488</v>
      </c>
      <c r="G56">
        <v>358.699</v>
      </c>
      <c r="H56">
        <v>558.593</v>
      </c>
      <c r="I56">
        <v>869.884</v>
      </c>
      <c r="J56">
        <v>378</v>
      </c>
      <c r="K56">
        <v>536.363</v>
      </c>
      <c r="L56">
        <v>64.180863268</v>
      </c>
      <c r="M56" s="1">
        <v>1.110223E-15</v>
      </c>
      <c r="N56" t="s">
        <v>139</v>
      </c>
      <c r="O56" s="5">
        <f t="shared" si="2"/>
        <v>57.906000000000006</v>
      </c>
      <c r="P56" s="5">
        <f t="shared" si="3"/>
      </c>
    </row>
    <row r="57" spans="1:16" ht="12.75">
      <c r="A57" t="s">
        <v>9</v>
      </c>
      <c r="B57" t="s">
        <v>9</v>
      </c>
      <c r="C57" t="s">
        <v>82</v>
      </c>
      <c r="D57" t="s">
        <v>83</v>
      </c>
      <c r="E57" t="s">
        <v>130</v>
      </c>
      <c r="F57">
        <v>2596.4544801</v>
      </c>
      <c r="G57">
        <v>546.325</v>
      </c>
      <c r="H57">
        <v>703.193</v>
      </c>
      <c r="I57">
        <v>905.102</v>
      </c>
      <c r="J57">
        <v>1548</v>
      </c>
      <c r="K57">
        <v>596.198</v>
      </c>
      <c r="L57">
        <v>40.664883163</v>
      </c>
      <c r="M57" s="1">
        <v>1.807057E-10</v>
      </c>
      <c r="N57" t="s">
        <v>139</v>
      </c>
      <c r="O57" s="5">
        <f t="shared" si="2"/>
        <v>245.53200000000004</v>
      </c>
      <c r="P57" s="5">
        <f t="shared" si="3"/>
      </c>
    </row>
    <row r="58" spans="1:16" ht="12.75">
      <c r="A58" t="s">
        <v>9</v>
      </c>
      <c r="B58" t="s">
        <v>9</v>
      </c>
      <c r="C58" t="s">
        <v>84</v>
      </c>
      <c r="D58" t="s">
        <v>85</v>
      </c>
      <c r="E58" t="s">
        <v>130</v>
      </c>
      <c r="F58">
        <v>2054.4791901</v>
      </c>
      <c r="G58">
        <v>577.872</v>
      </c>
      <c r="H58">
        <v>761.369</v>
      </c>
      <c r="I58">
        <v>1003.134</v>
      </c>
      <c r="J58">
        <v>1629</v>
      </c>
      <c r="K58">
        <v>792.902</v>
      </c>
      <c r="L58">
        <v>33.764797272</v>
      </c>
      <c r="M58" s="1">
        <v>6.2194165E-09</v>
      </c>
      <c r="N58" t="s">
        <v>139</v>
      </c>
      <c r="O58" s="5">
        <f t="shared" si="2"/>
        <v>277.07899999999995</v>
      </c>
      <c r="P58" s="5">
        <f t="shared" si="3"/>
      </c>
    </row>
    <row r="59" spans="1:16" ht="12.75">
      <c r="A59" t="s">
        <v>9</v>
      </c>
      <c r="B59" t="s">
        <v>9</v>
      </c>
      <c r="C59" t="s">
        <v>86</v>
      </c>
      <c r="D59" t="s">
        <v>87</v>
      </c>
      <c r="E59" t="s">
        <v>130</v>
      </c>
      <c r="F59">
        <v>1680.3111011</v>
      </c>
      <c r="G59">
        <v>500.758</v>
      </c>
      <c r="H59">
        <v>685.382</v>
      </c>
      <c r="I59">
        <v>938.074</v>
      </c>
      <c r="J59">
        <v>1132</v>
      </c>
      <c r="K59">
        <v>673.685</v>
      </c>
      <c r="L59">
        <v>115.25620472</v>
      </c>
      <c r="M59">
        <v>0</v>
      </c>
      <c r="N59" t="s">
        <v>139</v>
      </c>
      <c r="O59" s="5">
        <f t="shared" si="2"/>
        <v>199.96499999999997</v>
      </c>
      <c r="P59" s="5">
        <f t="shared" si="3"/>
      </c>
    </row>
    <row r="60" spans="1:16" ht="12.75">
      <c r="A60" t="s">
        <v>9</v>
      </c>
      <c r="B60" t="s">
        <v>9</v>
      </c>
      <c r="C60" t="s">
        <v>88</v>
      </c>
      <c r="D60" t="s">
        <v>18</v>
      </c>
      <c r="E60" t="s">
        <v>130</v>
      </c>
      <c r="F60">
        <v>596.67764803</v>
      </c>
      <c r="G60">
        <v>291.238</v>
      </c>
      <c r="H60">
        <v>698.293</v>
      </c>
      <c r="I60">
        <v>1674.275</v>
      </c>
      <c r="J60">
        <v>255</v>
      </c>
      <c r="K60">
        <v>427.366</v>
      </c>
      <c r="L60">
        <v>9.4233376732</v>
      </c>
      <c r="M60">
        <v>0.0021424122</v>
      </c>
      <c r="N60" t="s">
        <v>139</v>
      </c>
      <c r="O60" s="5">
        <f t="shared" si="2"/>
      </c>
      <c r="P60" s="5">
        <f t="shared" si="3"/>
      </c>
    </row>
    <row r="61" spans="1:16" ht="12.75">
      <c r="A61" t="s">
        <v>9</v>
      </c>
      <c r="B61" t="s">
        <v>9</v>
      </c>
      <c r="C61" t="s">
        <v>89</v>
      </c>
      <c r="D61" t="s">
        <v>90</v>
      </c>
      <c r="E61" t="s">
        <v>130</v>
      </c>
      <c r="F61">
        <v>5338.2600344</v>
      </c>
      <c r="G61">
        <v>319.277</v>
      </c>
      <c r="H61">
        <v>374.927</v>
      </c>
      <c r="I61">
        <v>440.276</v>
      </c>
      <c r="J61">
        <v>1862</v>
      </c>
      <c r="K61">
        <v>348.803</v>
      </c>
      <c r="L61">
        <v>170.51438615</v>
      </c>
      <c r="M61">
        <v>0</v>
      </c>
      <c r="N61" t="s">
        <v>139</v>
      </c>
      <c r="O61" s="5">
        <f t="shared" si="2"/>
        <v>18.48399999999998</v>
      </c>
      <c r="P61" s="5">
        <f t="shared" si="3"/>
      </c>
    </row>
    <row r="62" spans="1:16" ht="12.75">
      <c r="A62" t="s">
        <v>9</v>
      </c>
      <c r="B62" t="s">
        <v>9</v>
      </c>
      <c r="C62" t="s">
        <v>91</v>
      </c>
      <c r="D62" t="s">
        <v>92</v>
      </c>
      <c r="E62" t="s">
        <v>130</v>
      </c>
      <c r="F62">
        <v>8677.4450408</v>
      </c>
      <c r="G62">
        <v>362.596</v>
      </c>
      <c r="H62">
        <v>414.127</v>
      </c>
      <c r="I62">
        <v>472.981</v>
      </c>
      <c r="J62">
        <v>3409</v>
      </c>
      <c r="K62">
        <v>392.858</v>
      </c>
      <c r="L62">
        <v>96.569648571</v>
      </c>
      <c r="M62">
        <v>0</v>
      </c>
      <c r="N62" t="s">
        <v>139</v>
      </c>
      <c r="O62" s="5">
        <f t="shared" si="2"/>
        <v>61.803</v>
      </c>
      <c r="P62" s="5">
        <f t="shared" si="3"/>
      </c>
    </row>
    <row r="63" spans="1:16" ht="12.75">
      <c r="A63" t="s">
        <v>9</v>
      </c>
      <c r="B63" t="s">
        <v>9</v>
      </c>
      <c r="C63" t="s">
        <v>93</v>
      </c>
      <c r="D63" t="s">
        <v>94</v>
      </c>
      <c r="E63" t="s">
        <v>130</v>
      </c>
      <c r="F63">
        <v>2631.028827</v>
      </c>
      <c r="G63">
        <v>528.083</v>
      </c>
      <c r="H63">
        <v>663.247</v>
      </c>
      <c r="I63">
        <v>833.006</v>
      </c>
      <c r="J63">
        <v>1727</v>
      </c>
      <c r="K63">
        <v>656.397</v>
      </c>
      <c r="L63">
        <v>40.796667654</v>
      </c>
      <c r="M63" s="1">
        <v>1.689209E-10</v>
      </c>
      <c r="N63" t="s">
        <v>139</v>
      </c>
      <c r="O63" s="5">
        <f t="shared" si="2"/>
        <v>227.28999999999996</v>
      </c>
      <c r="P63" s="5">
        <f t="shared" si="3"/>
      </c>
    </row>
    <row r="64" spans="1:16" ht="12.75">
      <c r="A64" t="s">
        <v>8</v>
      </c>
      <c r="B64" t="s">
        <v>9</v>
      </c>
      <c r="C64" t="s">
        <v>9</v>
      </c>
      <c r="D64" t="s">
        <v>118</v>
      </c>
      <c r="E64" t="s">
        <v>131</v>
      </c>
      <c r="F64">
        <v>62625.001482</v>
      </c>
      <c r="G64">
        <v>154.199</v>
      </c>
      <c r="H64">
        <v>162.537</v>
      </c>
      <c r="I64">
        <v>171.326</v>
      </c>
      <c r="J64">
        <v>9215</v>
      </c>
      <c r="K64">
        <v>147.146</v>
      </c>
      <c r="L64">
        <v>619.88235935</v>
      </c>
      <c r="M64">
        <v>0</v>
      </c>
      <c r="N64" t="s">
        <v>139</v>
      </c>
      <c r="O64" s="5">
        <f aca="true" t="shared" si="4" ref="O64:O92">IF(G64&gt;H$77,G64-H$77,"")</f>
        <v>2.684000000000026</v>
      </c>
      <c r="P64" s="5">
        <f aca="true" t="shared" si="5" ref="P64:P92">IF(I64&lt;H$77,H$77-I64,"")</f>
      </c>
    </row>
    <row r="65" spans="1:16" ht="12.75">
      <c r="A65" t="s">
        <v>10</v>
      </c>
      <c r="B65" t="s">
        <v>9</v>
      </c>
      <c r="C65" t="s">
        <v>9</v>
      </c>
      <c r="D65" t="s">
        <v>119</v>
      </c>
      <c r="E65" t="s">
        <v>131</v>
      </c>
      <c r="F65">
        <v>57736.901797</v>
      </c>
      <c r="G65">
        <v>134.462</v>
      </c>
      <c r="H65">
        <v>141.415</v>
      </c>
      <c r="I65">
        <v>148.728</v>
      </c>
      <c r="J65">
        <v>7869</v>
      </c>
      <c r="K65">
        <v>136.291</v>
      </c>
      <c r="L65">
        <v>984.919996</v>
      </c>
      <c r="M65">
        <v>0</v>
      </c>
      <c r="N65" t="s">
        <v>139</v>
      </c>
      <c r="O65" s="5">
        <f t="shared" si="4"/>
      </c>
      <c r="P65" s="5">
        <f t="shared" si="5"/>
        <v>2.7869999999999777</v>
      </c>
    </row>
    <row r="66" spans="1:16" ht="12.75">
      <c r="A66" t="s">
        <v>11</v>
      </c>
      <c r="B66" t="s">
        <v>9</v>
      </c>
      <c r="C66" t="s">
        <v>9</v>
      </c>
      <c r="D66" t="s">
        <v>120</v>
      </c>
      <c r="E66" t="s">
        <v>131</v>
      </c>
      <c r="F66">
        <v>124884.34512</v>
      </c>
      <c r="G66">
        <v>170.512</v>
      </c>
      <c r="H66">
        <v>176.379</v>
      </c>
      <c r="I66">
        <v>182.448</v>
      </c>
      <c r="J66">
        <v>20979</v>
      </c>
      <c r="K66">
        <v>167.987</v>
      </c>
      <c r="L66">
        <v>1508.5074049</v>
      </c>
      <c r="M66">
        <v>0</v>
      </c>
      <c r="N66" t="s">
        <v>139</v>
      </c>
      <c r="O66" s="5">
        <f t="shared" si="4"/>
        <v>18.997000000000014</v>
      </c>
      <c r="P66" s="5">
        <f t="shared" si="5"/>
      </c>
    </row>
    <row r="67" spans="1:16" ht="12.75">
      <c r="A67" t="s">
        <v>12</v>
      </c>
      <c r="B67" t="s">
        <v>9</v>
      </c>
      <c r="C67" t="s">
        <v>9</v>
      </c>
      <c r="D67" t="s">
        <v>97</v>
      </c>
      <c r="E67" t="s">
        <v>131</v>
      </c>
      <c r="F67">
        <v>96174.577274</v>
      </c>
      <c r="G67">
        <v>176.701</v>
      </c>
      <c r="H67">
        <v>183.359</v>
      </c>
      <c r="I67">
        <v>190.268</v>
      </c>
      <c r="J67">
        <v>18097</v>
      </c>
      <c r="K67">
        <v>188.168</v>
      </c>
      <c r="L67">
        <v>1547.0759376</v>
      </c>
      <c r="M67">
        <v>0</v>
      </c>
      <c r="N67" t="s">
        <v>139</v>
      </c>
      <c r="O67" s="5">
        <f t="shared" si="4"/>
        <v>25.186000000000007</v>
      </c>
      <c r="P67" s="5">
        <f t="shared" si="5"/>
      </c>
    </row>
    <row r="68" spans="1:16" ht="12.75">
      <c r="A68" t="s">
        <v>13</v>
      </c>
      <c r="B68" t="s">
        <v>9</v>
      </c>
      <c r="C68" t="s">
        <v>9</v>
      </c>
      <c r="D68" t="s">
        <v>121</v>
      </c>
      <c r="E68" t="s">
        <v>131</v>
      </c>
      <c r="F68">
        <v>53217.380792</v>
      </c>
      <c r="G68">
        <v>187.522</v>
      </c>
      <c r="H68">
        <v>196.724</v>
      </c>
      <c r="I68">
        <v>206.378</v>
      </c>
      <c r="J68">
        <v>10806</v>
      </c>
      <c r="K68">
        <v>203.054</v>
      </c>
      <c r="L68">
        <v>1013.050647</v>
      </c>
      <c r="M68">
        <v>0</v>
      </c>
      <c r="N68" t="s">
        <v>139</v>
      </c>
      <c r="O68" s="5">
        <f t="shared" si="4"/>
        <v>36.007000000000005</v>
      </c>
      <c r="P68" s="5">
        <f t="shared" si="5"/>
      </c>
    </row>
    <row r="69" spans="1:16" ht="12.75">
      <c r="A69" t="s">
        <v>14</v>
      </c>
      <c r="B69" t="s">
        <v>9</v>
      </c>
      <c r="C69" t="s">
        <v>9</v>
      </c>
      <c r="D69" t="s">
        <v>122</v>
      </c>
      <c r="E69" t="s">
        <v>131</v>
      </c>
      <c r="F69">
        <v>92719.844607</v>
      </c>
      <c r="G69">
        <v>162.593</v>
      </c>
      <c r="H69">
        <v>168.874</v>
      </c>
      <c r="I69">
        <v>175.398</v>
      </c>
      <c r="J69">
        <v>15261</v>
      </c>
      <c r="K69">
        <v>164.593</v>
      </c>
      <c r="L69">
        <v>726.83529605</v>
      </c>
      <c r="M69">
        <v>0</v>
      </c>
      <c r="N69" t="s">
        <v>139</v>
      </c>
      <c r="O69" s="5">
        <f t="shared" si="4"/>
        <v>11.078000000000003</v>
      </c>
      <c r="P69" s="5">
        <f t="shared" si="5"/>
      </c>
    </row>
    <row r="70" spans="1:16" ht="12.75">
      <c r="A70" t="s">
        <v>15</v>
      </c>
      <c r="B70" t="s">
        <v>9</v>
      </c>
      <c r="C70" t="s">
        <v>9</v>
      </c>
      <c r="D70" t="s">
        <v>123</v>
      </c>
      <c r="E70" t="s">
        <v>131</v>
      </c>
      <c r="F70">
        <v>47036.072446</v>
      </c>
      <c r="G70">
        <v>158.824</v>
      </c>
      <c r="H70">
        <v>168.002</v>
      </c>
      <c r="I70">
        <v>177.711</v>
      </c>
      <c r="J70">
        <v>7579</v>
      </c>
      <c r="K70">
        <v>161.132</v>
      </c>
      <c r="L70">
        <v>520.5122763</v>
      </c>
      <c r="M70">
        <v>0</v>
      </c>
      <c r="N70" t="s">
        <v>139</v>
      </c>
      <c r="O70" s="5">
        <f t="shared" si="4"/>
        <v>7.309000000000026</v>
      </c>
      <c r="P70" s="5">
        <f t="shared" si="5"/>
      </c>
    </row>
    <row r="71" spans="1:16" ht="12.75">
      <c r="A71" t="s">
        <v>16</v>
      </c>
      <c r="B71" t="s">
        <v>9</v>
      </c>
      <c r="C71" t="s">
        <v>9</v>
      </c>
      <c r="D71" t="s">
        <v>124</v>
      </c>
      <c r="E71" t="s">
        <v>131</v>
      </c>
      <c r="F71">
        <v>44300.77273</v>
      </c>
      <c r="G71">
        <v>229.741</v>
      </c>
      <c r="H71">
        <v>248.032</v>
      </c>
      <c r="I71">
        <v>267.779</v>
      </c>
      <c r="J71">
        <v>9232</v>
      </c>
      <c r="K71">
        <v>208.394</v>
      </c>
      <c r="L71">
        <v>678.81105051</v>
      </c>
      <c r="M71">
        <v>0</v>
      </c>
      <c r="N71" t="s">
        <v>139</v>
      </c>
      <c r="O71" s="5">
        <f t="shared" si="4"/>
        <v>78.22600000000003</v>
      </c>
      <c r="P71" s="5">
        <f t="shared" si="5"/>
      </c>
    </row>
    <row r="72" spans="1:16" ht="12.75">
      <c r="A72" t="s">
        <v>19</v>
      </c>
      <c r="B72" t="s">
        <v>9</v>
      </c>
      <c r="C72" t="s">
        <v>9</v>
      </c>
      <c r="D72" t="s">
        <v>125</v>
      </c>
      <c r="E72" t="s">
        <v>131</v>
      </c>
      <c r="F72">
        <v>1246.5286848</v>
      </c>
      <c r="G72">
        <v>166.272</v>
      </c>
      <c r="H72">
        <v>262.595</v>
      </c>
      <c r="I72">
        <v>414.721</v>
      </c>
      <c r="J72">
        <v>284</v>
      </c>
      <c r="K72">
        <v>227.833</v>
      </c>
      <c r="L72">
        <v>9.4233376732</v>
      </c>
      <c r="M72">
        <v>0.0021424122</v>
      </c>
      <c r="N72" t="s">
        <v>139</v>
      </c>
      <c r="O72" s="5">
        <f t="shared" si="4"/>
        <v>14.757000000000005</v>
      </c>
      <c r="P72" s="5">
        <f t="shared" si="5"/>
      </c>
    </row>
    <row r="73" spans="1:16" ht="12.75">
      <c r="A73" t="s">
        <v>17</v>
      </c>
      <c r="B73" t="s">
        <v>9</v>
      </c>
      <c r="C73" t="s">
        <v>9</v>
      </c>
      <c r="D73" t="s">
        <v>126</v>
      </c>
      <c r="E73" t="s">
        <v>131</v>
      </c>
      <c r="F73">
        <v>25260.851823</v>
      </c>
      <c r="G73">
        <v>212.621</v>
      </c>
      <c r="H73">
        <v>230.854</v>
      </c>
      <c r="I73">
        <v>250.65</v>
      </c>
      <c r="J73">
        <v>5324</v>
      </c>
      <c r="K73">
        <v>210.761</v>
      </c>
      <c r="L73">
        <v>309.1782875</v>
      </c>
      <c r="M73">
        <v>0</v>
      </c>
      <c r="N73" t="s">
        <v>139</v>
      </c>
      <c r="O73" s="5">
        <f t="shared" si="4"/>
        <v>61.10600000000002</v>
      </c>
      <c r="P73" s="5">
        <f t="shared" si="5"/>
      </c>
    </row>
    <row r="74" spans="1:16" ht="12.75">
      <c r="A74" t="s">
        <v>9</v>
      </c>
      <c r="B74" t="s">
        <v>20</v>
      </c>
      <c r="C74" t="s">
        <v>9</v>
      </c>
      <c r="D74" t="s">
        <v>21</v>
      </c>
      <c r="E74" t="s">
        <v>131</v>
      </c>
      <c r="F74">
        <v>476657.22172</v>
      </c>
      <c r="G74">
        <v>173.633</v>
      </c>
      <c r="H74">
        <v>176.617</v>
      </c>
      <c r="I74">
        <v>179.652</v>
      </c>
      <c r="J74">
        <v>81937</v>
      </c>
      <c r="K74">
        <v>171.899</v>
      </c>
      <c r="L74">
        <v>5964.0983781</v>
      </c>
      <c r="M74">
        <v>0</v>
      </c>
      <c r="N74" t="s">
        <v>139</v>
      </c>
      <c r="O74" s="5">
        <f t="shared" si="4"/>
        <v>22.118000000000023</v>
      </c>
      <c r="P74" s="5">
        <f t="shared" si="5"/>
      </c>
    </row>
    <row r="75" spans="1:16" ht="12.75">
      <c r="A75" t="s">
        <v>9</v>
      </c>
      <c r="B75" t="s">
        <v>22</v>
      </c>
      <c r="C75" t="s">
        <v>9</v>
      </c>
      <c r="D75" t="s">
        <v>23</v>
      </c>
      <c r="E75" t="s">
        <v>131</v>
      </c>
      <c r="F75">
        <v>70808.153238</v>
      </c>
      <c r="G75">
        <v>227.658</v>
      </c>
      <c r="H75">
        <v>240.43</v>
      </c>
      <c r="I75">
        <v>253.919</v>
      </c>
      <c r="J75">
        <v>14840</v>
      </c>
      <c r="K75">
        <v>209.58</v>
      </c>
      <c r="L75">
        <v>1077.3920387</v>
      </c>
      <c r="M75">
        <v>0</v>
      </c>
      <c r="N75" t="s">
        <v>139</v>
      </c>
      <c r="O75" s="5">
        <f t="shared" si="4"/>
        <v>76.143</v>
      </c>
      <c r="P75" s="5">
        <f t="shared" si="5"/>
      </c>
    </row>
    <row r="76" spans="1:16" ht="12.75">
      <c r="A76" t="s">
        <v>9</v>
      </c>
      <c r="B76" t="s">
        <v>24</v>
      </c>
      <c r="C76" t="s">
        <v>9</v>
      </c>
      <c r="D76" t="s">
        <v>25</v>
      </c>
      <c r="E76" t="s">
        <v>131</v>
      </c>
      <c r="F76">
        <v>779658.14294</v>
      </c>
      <c r="G76">
        <v>127.782</v>
      </c>
      <c r="H76">
        <v>129.562</v>
      </c>
      <c r="I76">
        <v>131.367</v>
      </c>
      <c r="J76">
        <v>99112</v>
      </c>
      <c r="K76">
        <v>127.122</v>
      </c>
      <c r="L76">
        <v>8642.1741266</v>
      </c>
      <c r="M76">
        <v>0</v>
      </c>
      <c r="N76" t="s">
        <v>139</v>
      </c>
      <c r="O76" s="5">
        <f t="shared" si="4"/>
      </c>
      <c r="P76" s="5">
        <f t="shared" si="5"/>
        <v>20.147999999999996</v>
      </c>
    </row>
    <row r="77" spans="1:16" ht="12.75">
      <c r="A77" t="s">
        <v>9</v>
      </c>
      <c r="B77" t="s">
        <v>26</v>
      </c>
      <c r="C77" t="s">
        <v>9</v>
      </c>
      <c r="D77" t="s">
        <v>27</v>
      </c>
      <c r="E77" t="s">
        <v>131</v>
      </c>
      <c r="F77">
        <v>1384860.4197</v>
      </c>
      <c r="G77">
        <v>149.95</v>
      </c>
      <c r="H77">
        <v>151.515</v>
      </c>
      <c r="I77">
        <v>153.097</v>
      </c>
      <c r="J77">
        <v>203758</v>
      </c>
      <c r="K77">
        <v>147.133</v>
      </c>
      <c r="L77">
        <v>16715.900005</v>
      </c>
      <c r="M77">
        <v>0</v>
      </c>
      <c r="N77" t="s">
        <v>139</v>
      </c>
      <c r="O77" s="5">
        <f t="shared" si="4"/>
      </c>
      <c r="P77" s="5">
        <f t="shared" si="5"/>
      </c>
    </row>
    <row r="78" spans="1:16" ht="12.75">
      <c r="A78" t="s">
        <v>9</v>
      </c>
      <c r="B78" t="s">
        <v>9</v>
      </c>
      <c r="C78" t="s">
        <v>28</v>
      </c>
      <c r="D78" t="s">
        <v>29</v>
      </c>
      <c r="E78" t="s">
        <v>131</v>
      </c>
      <c r="F78">
        <v>16590.846875</v>
      </c>
      <c r="G78">
        <v>124.974</v>
      </c>
      <c r="H78">
        <v>139.95</v>
      </c>
      <c r="I78">
        <v>156.72</v>
      </c>
      <c r="J78">
        <v>2037</v>
      </c>
      <c r="K78">
        <v>122.779</v>
      </c>
      <c r="L78">
        <v>160.57544761</v>
      </c>
      <c r="M78">
        <v>0</v>
      </c>
      <c r="N78" t="s">
        <v>139</v>
      </c>
      <c r="O78" s="5">
        <f t="shared" si="4"/>
      </c>
      <c r="P78" s="5">
        <f t="shared" si="5"/>
      </c>
    </row>
    <row r="79" spans="1:16" ht="12.75">
      <c r="A79" t="s">
        <v>9</v>
      </c>
      <c r="B79" t="s">
        <v>9</v>
      </c>
      <c r="C79" t="s">
        <v>30</v>
      </c>
      <c r="D79" t="s">
        <v>31</v>
      </c>
      <c r="E79" t="s">
        <v>131</v>
      </c>
      <c r="F79">
        <v>26223.198585</v>
      </c>
      <c r="G79">
        <v>150.812</v>
      </c>
      <c r="H79">
        <v>165.344</v>
      </c>
      <c r="I79">
        <v>181.275</v>
      </c>
      <c r="J79">
        <v>3953</v>
      </c>
      <c r="K79">
        <v>150.744</v>
      </c>
      <c r="L79">
        <v>272.98669773</v>
      </c>
      <c r="M79">
        <v>0</v>
      </c>
      <c r="N79" t="s">
        <v>139</v>
      </c>
      <c r="O79" s="5">
        <f t="shared" si="4"/>
      </c>
      <c r="P79" s="5">
        <f t="shared" si="5"/>
      </c>
    </row>
    <row r="80" spans="1:16" ht="12.75">
      <c r="A80" t="s">
        <v>9</v>
      </c>
      <c r="B80" t="s">
        <v>9</v>
      </c>
      <c r="C80" t="s">
        <v>32</v>
      </c>
      <c r="D80" t="s">
        <v>33</v>
      </c>
      <c r="E80" t="s">
        <v>131</v>
      </c>
      <c r="F80">
        <v>12821.900165</v>
      </c>
      <c r="G80">
        <v>132.806</v>
      </c>
      <c r="H80">
        <v>151.417</v>
      </c>
      <c r="I80">
        <v>172.638</v>
      </c>
      <c r="J80">
        <v>1715</v>
      </c>
      <c r="K80">
        <v>133.756</v>
      </c>
      <c r="L80">
        <v>104.14975896</v>
      </c>
      <c r="M80">
        <v>0</v>
      </c>
      <c r="N80" t="s">
        <v>139</v>
      </c>
      <c r="O80" s="5">
        <f t="shared" si="4"/>
      </c>
      <c r="P80" s="5">
        <f t="shared" si="5"/>
      </c>
    </row>
    <row r="81" spans="1:16" ht="12.75">
      <c r="A81" t="s">
        <v>9</v>
      </c>
      <c r="B81" t="s">
        <v>9</v>
      </c>
      <c r="C81" t="s">
        <v>34</v>
      </c>
      <c r="D81" t="s">
        <v>35</v>
      </c>
      <c r="E81" t="s">
        <v>131</v>
      </c>
      <c r="F81">
        <v>6989.0558575</v>
      </c>
      <c r="G81">
        <v>178.876</v>
      </c>
      <c r="H81">
        <v>205.448</v>
      </c>
      <c r="I81">
        <v>235.968</v>
      </c>
      <c r="J81">
        <v>1510</v>
      </c>
      <c r="K81">
        <v>216.052</v>
      </c>
      <c r="L81">
        <v>112.10909214</v>
      </c>
      <c r="M81">
        <v>0</v>
      </c>
      <c r="N81" t="s">
        <v>139</v>
      </c>
      <c r="O81" s="5">
        <f t="shared" si="4"/>
        <v>27.36100000000002</v>
      </c>
      <c r="P81" s="5">
        <f t="shared" si="5"/>
      </c>
    </row>
    <row r="82" spans="1:16" ht="12.75">
      <c r="A82" t="s">
        <v>9</v>
      </c>
      <c r="B82" t="s">
        <v>9</v>
      </c>
      <c r="C82" t="s">
        <v>36</v>
      </c>
      <c r="D82" t="s">
        <v>37</v>
      </c>
      <c r="E82" t="s">
        <v>131</v>
      </c>
      <c r="F82">
        <v>27640.903226</v>
      </c>
      <c r="G82">
        <v>121.831</v>
      </c>
      <c r="H82">
        <v>131.981</v>
      </c>
      <c r="I82">
        <v>142.976</v>
      </c>
      <c r="J82">
        <v>3530</v>
      </c>
      <c r="K82">
        <v>127.709</v>
      </c>
      <c r="L82">
        <v>329.80161262</v>
      </c>
      <c r="M82">
        <v>0</v>
      </c>
      <c r="N82" t="s">
        <v>139</v>
      </c>
      <c r="O82" s="5">
        <f t="shared" si="4"/>
      </c>
      <c r="P82" s="5">
        <f t="shared" si="5"/>
        <v>8.538999999999987</v>
      </c>
    </row>
    <row r="83" spans="1:16" ht="12.75">
      <c r="A83" t="s">
        <v>9</v>
      </c>
      <c r="B83" t="s">
        <v>9</v>
      </c>
      <c r="C83" t="s">
        <v>38</v>
      </c>
      <c r="D83" t="s">
        <v>39</v>
      </c>
      <c r="E83" t="s">
        <v>131</v>
      </c>
      <c r="F83">
        <v>7120.512733</v>
      </c>
      <c r="G83">
        <v>117.254</v>
      </c>
      <c r="H83">
        <v>140.187</v>
      </c>
      <c r="I83">
        <v>167.607</v>
      </c>
      <c r="J83">
        <v>880</v>
      </c>
      <c r="K83">
        <v>123.587</v>
      </c>
      <c r="L83">
        <v>67.830920381</v>
      </c>
      <c r="M83" s="1">
        <v>2.220446E-16</v>
      </c>
      <c r="N83" t="s">
        <v>139</v>
      </c>
      <c r="O83" s="5">
        <f t="shared" si="4"/>
      </c>
      <c r="P83" s="5">
        <f t="shared" si="5"/>
      </c>
    </row>
    <row r="84" spans="1:16" ht="12.75">
      <c r="A84" t="s">
        <v>9</v>
      </c>
      <c r="B84" t="s">
        <v>9</v>
      </c>
      <c r="C84" t="s">
        <v>40</v>
      </c>
      <c r="D84" t="s">
        <v>41</v>
      </c>
      <c r="E84" t="s">
        <v>131</v>
      </c>
      <c r="F84">
        <v>22975.485837</v>
      </c>
      <c r="G84">
        <v>139.952</v>
      </c>
      <c r="H84">
        <v>152.123</v>
      </c>
      <c r="I84">
        <v>165.351</v>
      </c>
      <c r="J84">
        <v>3459</v>
      </c>
      <c r="K84">
        <v>150.552</v>
      </c>
      <c r="L84">
        <v>542.28083656</v>
      </c>
      <c r="M84">
        <v>0</v>
      </c>
      <c r="N84" t="s">
        <v>139</v>
      </c>
      <c r="O84" s="5">
        <f t="shared" si="4"/>
      </c>
      <c r="P84" s="5">
        <f t="shared" si="5"/>
      </c>
    </row>
    <row r="85" spans="1:16" ht="12.75">
      <c r="A85" t="s">
        <v>9</v>
      </c>
      <c r="B85" t="s">
        <v>9</v>
      </c>
      <c r="C85" t="s">
        <v>98</v>
      </c>
      <c r="D85" t="s">
        <v>99</v>
      </c>
      <c r="E85" t="s">
        <v>131</v>
      </c>
      <c r="F85">
        <v>26823.295681</v>
      </c>
      <c r="G85">
        <v>147.426</v>
      </c>
      <c r="H85">
        <v>160.299</v>
      </c>
      <c r="I85">
        <v>174.296</v>
      </c>
      <c r="J85">
        <v>4006</v>
      </c>
      <c r="K85">
        <v>149.348</v>
      </c>
      <c r="L85">
        <v>181.59060168</v>
      </c>
      <c r="M85">
        <v>0</v>
      </c>
      <c r="N85" t="s">
        <v>139</v>
      </c>
      <c r="O85" s="5">
        <f>IF(G85&gt;H$77,G85-H$77,"")</f>
      </c>
      <c r="P85" s="5">
        <f>IF(I85&lt;H$77,H$77-I85,"")</f>
      </c>
    </row>
    <row r="86" spans="1:16" ht="12.75">
      <c r="A86" t="s">
        <v>9</v>
      </c>
      <c r="B86" t="s">
        <v>9</v>
      </c>
      <c r="C86" t="s">
        <v>100</v>
      </c>
      <c r="D86" t="s">
        <v>101</v>
      </c>
      <c r="E86" t="s">
        <v>131</v>
      </c>
      <c r="F86">
        <v>34910.5482</v>
      </c>
      <c r="G86">
        <v>157.335</v>
      </c>
      <c r="H86">
        <v>168.363</v>
      </c>
      <c r="I86">
        <v>180.164</v>
      </c>
      <c r="J86">
        <v>5642</v>
      </c>
      <c r="K86">
        <v>161.613</v>
      </c>
      <c r="L86">
        <v>430.69597835</v>
      </c>
      <c r="M86">
        <v>0</v>
      </c>
      <c r="N86" t="s">
        <v>139</v>
      </c>
      <c r="O86" s="5">
        <f>IF(G86&gt;H$77,G86-H$77,"")</f>
        <v>5.820000000000022</v>
      </c>
      <c r="P86" s="5">
        <f>IF(I86&lt;H$77,H$77-I86,"")</f>
      </c>
    </row>
    <row r="87" spans="1:16" ht="12.75">
      <c r="A87" t="s">
        <v>9</v>
      </c>
      <c r="B87" t="s">
        <v>9</v>
      </c>
      <c r="C87" t="s">
        <v>102</v>
      </c>
      <c r="D87" t="s">
        <v>103</v>
      </c>
      <c r="E87" t="s">
        <v>131</v>
      </c>
      <c r="F87">
        <v>16857.624725</v>
      </c>
      <c r="G87">
        <v>178.418</v>
      </c>
      <c r="H87">
        <v>196.544</v>
      </c>
      <c r="I87">
        <v>216.512</v>
      </c>
      <c r="J87">
        <v>3208</v>
      </c>
      <c r="K87">
        <v>190.3</v>
      </c>
      <c r="L87">
        <v>255.71319538</v>
      </c>
      <c r="M87">
        <v>0</v>
      </c>
      <c r="N87" t="s">
        <v>139</v>
      </c>
      <c r="O87" s="5">
        <f>IF(G87&gt;H$77,G87-H$77,"")</f>
        <v>26.90300000000002</v>
      </c>
      <c r="P87" s="5">
        <f>IF(I87&lt;H$77,H$77-I87,"")</f>
      </c>
    </row>
    <row r="88" spans="1:16" ht="12.75">
      <c r="A88" t="s">
        <v>9</v>
      </c>
      <c r="B88" t="s">
        <v>9</v>
      </c>
      <c r="C88" t="s">
        <v>104</v>
      </c>
      <c r="D88" t="s">
        <v>105</v>
      </c>
      <c r="E88" t="s">
        <v>131</v>
      </c>
      <c r="F88">
        <v>46292.876518</v>
      </c>
      <c r="G88">
        <v>172.818</v>
      </c>
      <c r="H88">
        <v>183.649</v>
      </c>
      <c r="I88">
        <v>195.16</v>
      </c>
      <c r="J88">
        <v>8123</v>
      </c>
      <c r="K88">
        <v>175.47</v>
      </c>
      <c r="L88">
        <v>598.42570625</v>
      </c>
      <c r="M88">
        <v>0</v>
      </c>
      <c r="N88" t="s">
        <v>139</v>
      </c>
      <c r="O88" s="5">
        <f>IF(G88&gt;H$77,G88-H$77,"")</f>
        <v>21.303000000000026</v>
      </c>
      <c r="P88" s="5">
        <f>IF(I88&lt;H$77,H$77-I88,"")</f>
      </c>
    </row>
    <row r="89" spans="1:16" ht="12.75">
      <c r="A89" t="s">
        <v>9</v>
      </c>
      <c r="B89" t="s">
        <v>9</v>
      </c>
      <c r="C89" t="s">
        <v>106</v>
      </c>
      <c r="D89" t="s">
        <v>107</v>
      </c>
      <c r="E89" t="s">
        <v>131</v>
      </c>
      <c r="F89">
        <v>17948.542698</v>
      </c>
      <c r="G89">
        <v>169.745</v>
      </c>
      <c r="H89">
        <v>186.108</v>
      </c>
      <c r="I89">
        <v>204.047</v>
      </c>
      <c r="J89">
        <v>3435</v>
      </c>
      <c r="K89">
        <v>191.38</v>
      </c>
      <c r="L89">
        <v>210.71774943</v>
      </c>
      <c r="M89">
        <v>0</v>
      </c>
      <c r="N89" t="s">
        <v>139</v>
      </c>
      <c r="O89" s="5">
        <f t="shared" si="4"/>
        <v>18.230000000000018</v>
      </c>
      <c r="P89" s="5">
        <f t="shared" si="5"/>
      </c>
    </row>
    <row r="90" spans="1:16" ht="12.75">
      <c r="A90" t="s">
        <v>9</v>
      </c>
      <c r="B90" t="s">
        <v>9</v>
      </c>
      <c r="C90" t="s">
        <v>110</v>
      </c>
      <c r="D90" t="s">
        <v>111</v>
      </c>
      <c r="E90" t="s">
        <v>131</v>
      </c>
      <c r="F90">
        <v>20441.117793</v>
      </c>
      <c r="G90">
        <v>161.723</v>
      </c>
      <c r="H90">
        <v>176.897</v>
      </c>
      <c r="I90">
        <v>193.495</v>
      </c>
      <c r="J90">
        <v>3615</v>
      </c>
      <c r="K90">
        <v>176.849</v>
      </c>
      <c r="L90">
        <v>326.18755111</v>
      </c>
      <c r="M90">
        <v>0</v>
      </c>
      <c r="N90" t="s">
        <v>139</v>
      </c>
      <c r="O90" s="5">
        <f>IF(G90&gt;H$77,G90-H$77,"")</f>
        <v>10.208000000000027</v>
      </c>
      <c r="P90" s="5">
        <f>IF(I90&lt;H$77,H$77-I90,"")</f>
      </c>
    </row>
    <row r="91" spans="1:16" ht="12.75">
      <c r="A91" t="s">
        <v>9</v>
      </c>
      <c r="B91" t="s">
        <v>9</v>
      </c>
      <c r="C91" t="s">
        <v>108</v>
      </c>
      <c r="D91" t="s">
        <v>109</v>
      </c>
      <c r="E91" t="s">
        <v>131</v>
      </c>
      <c r="F91">
        <v>12215.508324</v>
      </c>
      <c r="G91">
        <v>171.763</v>
      </c>
      <c r="H91">
        <v>191.232</v>
      </c>
      <c r="I91">
        <v>212.908</v>
      </c>
      <c r="J91">
        <v>2426</v>
      </c>
      <c r="K91">
        <v>198.6</v>
      </c>
      <c r="L91">
        <v>280.83482505</v>
      </c>
      <c r="M91">
        <v>0</v>
      </c>
      <c r="N91" t="s">
        <v>139</v>
      </c>
      <c r="O91" s="5">
        <f t="shared" si="4"/>
        <v>20.24800000000002</v>
      </c>
      <c r="P91" s="5">
        <f t="shared" si="5"/>
      </c>
    </row>
    <row r="92" spans="1:16" ht="12.75">
      <c r="A92" t="s">
        <v>9</v>
      </c>
      <c r="B92" t="s">
        <v>9</v>
      </c>
      <c r="C92" t="s">
        <v>112</v>
      </c>
      <c r="D92" t="s">
        <v>113</v>
      </c>
      <c r="E92" t="s">
        <v>131</v>
      </c>
      <c r="F92">
        <v>14177.359795</v>
      </c>
      <c r="G92">
        <v>161.861</v>
      </c>
      <c r="H92">
        <v>178.625</v>
      </c>
      <c r="I92">
        <v>197.126</v>
      </c>
      <c r="J92">
        <v>2558</v>
      </c>
      <c r="K92">
        <v>180.429</v>
      </c>
      <c r="L92">
        <v>219.95858153</v>
      </c>
      <c r="M92">
        <v>0</v>
      </c>
      <c r="N92" t="s">
        <v>139</v>
      </c>
      <c r="O92" s="5">
        <f t="shared" si="4"/>
        <v>10.346000000000004</v>
      </c>
      <c r="P92" s="5">
        <f t="shared" si="5"/>
      </c>
    </row>
    <row r="93" spans="3:14" ht="12.75">
      <c r="C93" t="s">
        <v>114</v>
      </c>
      <c r="D93" t="s">
        <v>115</v>
      </c>
      <c r="E93" t="s">
        <v>131</v>
      </c>
      <c r="F93">
        <v>13856.865843</v>
      </c>
      <c r="G93">
        <v>146.703</v>
      </c>
      <c r="H93">
        <v>163.498</v>
      </c>
      <c r="I93">
        <v>182.215</v>
      </c>
      <c r="J93">
        <v>2386</v>
      </c>
      <c r="K93">
        <v>172.189</v>
      </c>
      <c r="L93">
        <v>204.92465238</v>
      </c>
      <c r="M93">
        <v>0</v>
      </c>
      <c r="N93" t="s">
        <v>139</v>
      </c>
    </row>
    <row r="94" spans="3:14" ht="12.75">
      <c r="C94" t="s">
        <v>116</v>
      </c>
      <c r="D94" t="s">
        <v>117</v>
      </c>
      <c r="E94" t="s">
        <v>131</v>
      </c>
      <c r="F94">
        <v>17535.182821</v>
      </c>
      <c r="G94">
        <v>183.411</v>
      </c>
      <c r="H94">
        <v>202.263</v>
      </c>
      <c r="I94">
        <v>223.054</v>
      </c>
      <c r="J94">
        <v>3677</v>
      </c>
      <c r="K94">
        <v>209.693</v>
      </c>
      <c r="L94">
        <v>345.55974512</v>
      </c>
      <c r="M94">
        <v>0</v>
      </c>
      <c r="N94" t="s">
        <v>139</v>
      </c>
    </row>
    <row r="95" spans="1:16" ht="12.75">
      <c r="A95" t="s">
        <v>9</v>
      </c>
      <c r="B95" t="s">
        <v>9</v>
      </c>
      <c r="C95" s="1">
        <v>230000</v>
      </c>
      <c r="D95" t="s">
        <v>42</v>
      </c>
      <c r="E95" t="s">
        <v>131</v>
      </c>
      <c r="F95">
        <v>8847.5247024</v>
      </c>
      <c r="G95">
        <v>183.816</v>
      </c>
      <c r="H95">
        <v>209.647</v>
      </c>
      <c r="I95">
        <v>239.109</v>
      </c>
      <c r="J95">
        <v>1959</v>
      </c>
      <c r="K95">
        <v>221.418</v>
      </c>
      <c r="L95">
        <v>165.95186651</v>
      </c>
      <c r="M95">
        <v>0</v>
      </c>
      <c r="N95" t="s">
        <v>139</v>
      </c>
      <c r="O95" s="5">
        <f aca="true" t="shared" si="6" ref="O95:O122">IF(G95&gt;H$77,G95-H$77,"")</f>
        <v>32.301000000000016</v>
      </c>
      <c r="P95" s="5">
        <f aca="true" t="shared" si="7" ref="P95:P122">IF(I95&lt;H$77,H$77-I95,"")</f>
      </c>
    </row>
    <row r="96" spans="1:16" ht="12.75">
      <c r="A96" t="s">
        <v>9</v>
      </c>
      <c r="B96" t="s">
        <v>9</v>
      </c>
      <c r="C96" s="1">
        <v>240</v>
      </c>
      <c r="D96" t="s">
        <v>43</v>
      </c>
      <c r="E96" t="s">
        <v>131</v>
      </c>
      <c r="F96">
        <v>18588.128108</v>
      </c>
      <c r="G96">
        <v>162.536</v>
      </c>
      <c r="H96">
        <v>177.335</v>
      </c>
      <c r="I96">
        <v>193.481</v>
      </c>
      <c r="J96">
        <v>3608</v>
      </c>
      <c r="K96">
        <v>194.102</v>
      </c>
      <c r="L96">
        <v>273.12962461</v>
      </c>
      <c r="M96">
        <v>0</v>
      </c>
      <c r="N96" t="s">
        <v>139</v>
      </c>
      <c r="O96" s="5">
        <f t="shared" si="6"/>
        <v>11.021000000000015</v>
      </c>
      <c r="P96" s="5">
        <f t="shared" si="7"/>
      </c>
    </row>
    <row r="97" spans="1:16" ht="12.75">
      <c r="A97" t="s">
        <v>9</v>
      </c>
      <c r="B97" t="s">
        <v>9</v>
      </c>
      <c r="C97" s="1">
        <v>2500</v>
      </c>
      <c r="D97" t="s">
        <v>44</v>
      </c>
      <c r="E97" t="s">
        <v>131</v>
      </c>
      <c r="F97">
        <v>9498.2765252</v>
      </c>
      <c r="G97">
        <v>208.797</v>
      </c>
      <c r="H97">
        <v>235.524</v>
      </c>
      <c r="I97">
        <v>265.673</v>
      </c>
      <c r="J97">
        <v>2202</v>
      </c>
      <c r="K97">
        <v>231.832</v>
      </c>
      <c r="L97">
        <v>189.73290901</v>
      </c>
      <c r="M97">
        <v>0</v>
      </c>
      <c r="N97" t="s">
        <v>139</v>
      </c>
      <c r="O97" s="5">
        <f t="shared" si="6"/>
        <v>57.28200000000001</v>
      </c>
      <c r="P97" s="5">
        <f t="shared" si="7"/>
      </c>
    </row>
    <row r="98" spans="1:16" ht="12.75">
      <c r="A98" t="s">
        <v>9</v>
      </c>
      <c r="B98" t="s">
        <v>9</v>
      </c>
      <c r="C98" s="1">
        <v>26000</v>
      </c>
      <c r="D98" t="s">
        <v>45</v>
      </c>
      <c r="E98" t="s">
        <v>131</v>
      </c>
      <c r="F98">
        <v>16283.451456</v>
      </c>
      <c r="G98">
        <v>170.754</v>
      </c>
      <c r="H98">
        <v>188.41</v>
      </c>
      <c r="I98">
        <v>207.892</v>
      </c>
      <c r="J98">
        <v>3037</v>
      </c>
      <c r="K98">
        <v>186.508</v>
      </c>
      <c r="L98">
        <v>403.05745528</v>
      </c>
      <c r="M98">
        <v>0</v>
      </c>
      <c r="N98" t="s">
        <v>139</v>
      </c>
      <c r="O98" s="5">
        <f t="shared" si="6"/>
        <v>19.239000000000004</v>
      </c>
      <c r="P98" s="5">
        <f t="shared" si="7"/>
      </c>
    </row>
    <row r="99" spans="1:16" ht="12.75">
      <c r="A99" t="s">
        <v>9</v>
      </c>
      <c r="B99" t="s">
        <v>9</v>
      </c>
      <c r="C99" t="s">
        <v>46</v>
      </c>
      <c r="D99" t="s">
        <v>47</v>
      </c>
      <c r="E99" t="s">
        <v>131</v>
      </c>
      <c r="F99">
        <v>22772.557504</v>
      </c>
      <c r="G99">
        <v>133.153</v>
      </c>
      <c r="H99">
        <v>145.57</v>
      </c>
      <c r="I99">
        <v>159.144</v>
      </c>
      <c r="J99">
        <v>3088</v>
      </c>
      <c r="K99">
        <v>135.602</v>
      </c>
      <c r="L99">
        <v>264.29753549</v>
      </c>
      <c r="M99">
        <v>0</v>
      </c>
      <c r="N99" t="s">
        <v>139</v>
      </c>
      <c r="O99" s="5">
        <f t="shared" si="6"/>
      </c>
      <c r="P99" s="5">
        <f t="shared" si="7"/>
      </c>
    </row>
    <row r="100" spans="1:16" ht="12.75">
      <c r="A100" t="s">
        <v>9</v>
      </c>
      <c r="B100" t="s">
        <v>9</v>
      </c>
      <c r="C100" t="s">
        <v>48</v>
      </c>
      <c r="D100" t="s">
        <v>49</v>
      </c>
      <c r="E100" t="s">
        <v>131</v>
      </c>
      <c r="F100">
        <v>36341.04659</v>
      </c>
      <c r="G100">
        <v>135.593</v>
      </c>
      <c r="H100">
        <v>145.341</v>
      </c>
      <c r="I100">
        <v>155.79</v>
      </c>
      <c r="J100">
        <v>5124</v>
      </c>
      <c r="K100">
        <v>140.998</v>
      </c>
      <c r="L100">
        <v>207.35830046</v>
      </c>
      <c r="M100">
        <v>0</v>
      </c>
      <c r="N100" t="s">
        <v>139</v>
      </c>
      <c r="O100" s="5">
        <f t="shared" si="6"/>
      </c>
      <c r="P100" s="5">
        <f t="shared" si="7"/>
      </c>
    </row>
    <row r="101" spans="1:16" ht="12.75">
      <c r="A101" t="s">
        <v>9</v>
      </c>
      <c r="B101" t="s">
        <v>9</v>
      </c>
      <c r="C101" t="s">
        <v>50</v>
      </c>
      <c r="D101" t="s">
        <v>51</v>
      </c>
      <c r="E101" t="s">
        <v>131</v>
      </c>
      <c r="F101">
        <v>22060.634905</v>
      </c>
      <c r="G101">
        <v>190.689</v>
      </c>
      <c r="H101">
        <v>206.121</v>
      </c>
      <c r="I101">
        <v>222.803</v>
      </c>
      <c r="J101">
        <v>4611</v>
      </c>
      <c r="K101">
        <v>209.015</v>
      </c>
      <c r="L101">
        <v>169.50993138</v>
      </c>
      <c r="M101">
        <v>0</v>
      </c>
      <c r="N101" t="s">
        <v>139</v>
      </c>
      <c r="O101" s="5">
        <f t="shared" si="6"/>
        <v>39.17400000000001</v>
      </c>
      <c r="P101" s="5">
        <f t="shared" si="7"/>
      </c>
    </row>
    <row r="102" spans="1:16" ht="12.75">
      <c r="A102" t="s">
        <v>9</v>
      </c>
      <c r="B102" t="s">
        <v>9</v>
      </c>
      <c r="C102" t="s">
        <v>52</v>
      </c>
      <c r="D102" t="s">
        <v>53</v>
      </c>
      <c r="E102" t="s">
        <v>131</v>
      </c>
      <c r="F102">
        <v>11545.605607</v>
      </c>
      <c r="G102">
        <v>193.323</v>
      </c>
      <c r="H102">
        <v>215.637</v>
      </c>
      <c r="I102">
        <v>240.527</v>
      </c>
      <c r="J102">
        <v>2438</v>
      </c>
      <c r="K102">
        <v>211.163</v>
      </c>
      <c r="L102">
        <v>146.60287997</v>
      </c>
      <c r="M102">
        <v>0</v>
      </c>
      <c r="N102" t="s">
        <v>139</v>
      </c>
      <c r="O102" s="5">
        <f t="shared" si="6"/>
        <v>41.80800000000002</v>
      </c>
      <c r="P102" s="5">
        <f t="shared" si="7"/>
      </c>
    </row>
    <row r="103" spans="1:16" ht="12.75">
      <c r="A103" t="s">
        <v>9</v>
      </c>
      <c r="B103" t="s">
        <v>9</v>
      </c>
      <c r="C103" t="s">
        <v>54</v>
      </c>
      <c r="D103" t="s">
        <v>55</v>
      </c>
      <c r="E103" t="s">
        <v>131</v>
      </c>
      <c r="F103">
        <v>14397.345737</v>
      </c>
      <c r="G103">
        <v>104.128</v>
      </c>
      <c r="H103">
        <v>118.114</v>
      </c>
      <c r="I103">
        <v>133.979</v>
      </c>
      <c r="J103">
        <v>1534</v>
      </c>
      <c r="K103">
        <v>106.547</v>
      </c>
      <c r="L103">
        <v>59.763056606</v>
      </c>
      <c r="M103" s="1">
        <v>1.065814E-14</v>
      </c>
      <c r="N103" t="s">
        <v>139</v>
      </c>
      <c r="O103" s="5">
        <f t="shared" si="6"/>
      </c>
      <c r="P103" s="5">
        <f t="shared" si="7"/>
        <v>17.535999999999973</v>
      </c>
    </row>
    <row r="104" spans="1:16" ht="12.75">
      <c r="A104" t="s">
        <v>9</v>
      </c>
      <c r="B104" t="s">
        <v>9</v>
      </c>
      <c r="C104" t="s">
        <v>56</v>
      </c>
      <c r="D104" t="s">
        <v>57</v>
      </c>
      <c r="E104" t="s">
        <v>131</v>
      </c>
      <c r="F104">
        <v>7149.9531477</v>
      </c>
      <c r="G104">
        <v>110.617</v>
      </c>
      <c r="H104">
        <v>130.698</v>
      </c>
      <c r="I104">
        <v>154.424</v>
      </c>
      <c r="J104">
        <v>972</v>
      </c>
      <c r="K104">
        <v>135.945</v>
      </c>
      <c r="L104">
        <v>127.3519822</v>
      </c>
      <c r="M104">
        <v>0</v>
      </c>
      <c r="N104" t="s">
        <v>139</v>
      </c>
      <c r="O104" s="5">
        <f t="shared" si="6"/>
      </c>
      <c r="P104" s="5">
        <f t="shared" si="7"/>
      </c>
    </row>
    <row r="105" spans="1:16" ht="12.75">
      <c r="A105" t="s">
        <v>9</v>
      </c>
      <c r="B105" t="s">
        <v>9</v>
      </c>
      <c r="C105" t="s">
        <v>58</v>
      </c>
      <c r="D105" t="s">
        <v>59</v>
      </c>
      <c r="E105" t="s">
        <v>131</v>
      </c>
      <c r="F105">
        <v>8922.0819597</v>
      </c>
      <c r="G105">
        <v>136.343</v>
      </c>
      <c r="H105">
        <v>156.785</v>
      </c>
      <c r="I105">
        <v>180.293</v>
      </c>
      <c r="J105">
        <v>1387</v>
      </c>
      <c r="K105">
        <v>155.457</v>
      </c>
      <c r="L105">
        <v>89.008331912</v>
      </c>
      <c r="M105">
        <v>0</v>
      </c>
      <c r="N105" t="s">
        <v>139</v>
      </c>
      <c r="O105" s="5">
        <f t="shared" si="6"/>
      </c>
      <c r="P105" s="5">
        <f t="shared" si="7"/>
      </c>
    </row>
    <row r="106" spans="1:16" ht="12.75">
      <c r="A106" t="s">
        <v>9</v>
      </c>
      <c r="B106" t="s">
        <v>9</v>
      </c>
      <c r="C106" t="s">
        <v>60</v>
      </c>
      <c r="D106" t="s">
        <v>61</v>
      </c>
      <c r="E106" t="s">
        <v>131</v>
      </c>
      <c r="F106">
        <v>4344.1057639</v>
      </c>
      <c r="G106">
        <v>123.014</v>
      </c>
      <c r="H106">
        <v>149.074</v>
      </c>
      <c r="I106">
        <v>180.654</v>
      </c>
      <c r="J106">
        <v>641</v>
      </c>
      <c r="K106">
        <v>147.556</v>
      </c>
      <c r="L106">
        <v>64.791164599</v>
      </c>
      <c r="M106" s="1">
        <v>8.881784E-16</v>
      </c>
      <c r="N106" t="s">
        <v>139</v>
      </c>
      <c r="O106" s="5">
        <f t="shared" si="6"/>
      </c>
      <c r="P106" s="5">
        <f t="shared" si="7"/>
      </c>
    </row>
    <row r="107" spans="1:16" ht="12.75">
      <c r="A107" t="s">
        <v>9</v>
      </c>
      <c r="B107" t="s">
        <v>9</v>
      </c>
      <c r="C107" t="s">
        <v>62</v>
      </c>
      <c r="D107" t="s">
        <v>63</v>
      </c>
      <c r="E107" t="s">
        <v>131</v>
      </c>
      <c r="F107">
        <v>8295.5346583</v>
      </c>
      <c r="G107">
        <v>202.604</v>
      </c>
      <c r="H107">
        <v>231.469</v>
      </c>
      <c r="I107">
        <v>264.447</v>
      </c>
      <c r="J107">
        <v>1871</v>
      </c>
      <c r="K107">
        <v>225.543</v>
      </c>
      <c r="L107">
        <v>132.28998542</v>
      </c>
      <c r="M107">
        <v>0</v>
      </c>
      <c r="N107" t="s">
        <v>139</v>
      </c>
      <c r="O107" s="5">
        <f t="shared" si="6"/>
        <v>51.08900000000003</v>
      </c>
      <c r="P107" s="5">
        <f t="shared" si="7"/>
      </c>
    </row>
    <row r="108" spans="1:16" ht="12.75">
      <c r="A108" t="s">
        <v>9</v>
      </c>
      <c r="B108" t="s">
        <v>9</v>
      </c>
      <c r="C108" t="s">
        <v>64</v>
      </c>
      <c r="D108" t="s">
        <v>65</v>
      </c>
      <c r="E108" t="s">
        <v>131</v>
      </c>
      <c r="F108">
        <v>3927.051179</v>
      </c>
      <c r="G108">
        <v>232.77</v>
      </c>
      <c r="H108">
        <v>285.817</v>
      </c>
      <c r="I108">
        <v>350.954</v>
      </c>
      <c r="J108">
        <v>1174</v>
      </c>
      <c r="K108">
        <v>298.952</v>
      </c>
      <c r="L108">
        <v>40.226031895</v>
      </c>
      <c r="M108" s="1">
        <v>2.262137E-10</v>
      </c>
      <c r="N108" t="s">
        <v>139</v>
      </c>
      <c r="O108" s="5">
        <f t="shared" si="6"/>
        <v>81.25500000000002</v>
      </c>
      <c r="P108" s="5">
        <f t="shared" si="7"/>
      </c>
    </row>
    <row r="109" spans="1:16" ht="12.75">
      <c r="A109" t="s">
        <v>9</v>
      </c>
      <c r="B109" t="s">
        <v>9</v>
      </c>
      <c r="C109" t="s">
        <v>66</v>
      </c>
      <c r="D109" t="s">
        <v>67</v>
      </c>
      <c r="E109" t="s">
        <v>131</v>
      </c>
      <c r="F109">
        <v>15258.487641</v>
      </c>
      <c r="G109">
        <v>115.37</v>
      </c>
      <c r="H109">
        <v>133.936</v>
      </c>
      <c r="I109">
        <v>155.489</v>
      </c>
      <c r="J109">
        <v>1831</v>
      </c>
      <c r="K109">
        <v>119.999</v>
      </c>
      <c r="L109">
        <v>399.69983743</v>
      </c>
      <c r="M109">
        <v>0</v>
      </c>
      <c r="N109" t="s">
        <v>139</v>
      </c>
      <c r="O109" s="5">
        <f t="shared" si="6"/>
      </c>
      <c r="P109" s="5">
        <f t="shared" si="7"/>
      </c>
    </row>
    <row r="110" spans="1:16" ht="12.75">
      <c r="A110" t="s">
        <v>9</v>
      </c>
      <c r="B110" t="s">
        <v>9</v>
      </c>
      <c r="C110" t="s">
        <v>68</v>
      </c>
      <c r="D110" t="s">
        <v>69</v>
      </c>
      <c r="E110" t="s">
        <v>131</v>
      </c>
      <c r="F110">
        <v>2884.2425706</v>
      </c>
      <c r="G110">
        <v>180.303</v>
      </c>
      <c r="H110">
        <v>235.498</v>
      </c>
      <c r="I110">
        <v>307.589</v>
      </c>
      <c r="J110">
        <v>596</v>
      </c>
      <c r="K110">
        <v>206.64</v>
      </c>
      <c r="L110">
        <v>102.09688087</v>
      </c>
      <c r="M110">
        <v>0</v>
      </c>
      <c r="N110" t="s">
        <v>139</v>
      </c>
      <c r="O110" s="5">
        <f t="shared" si="6"/>
        <v>28.78800000000001</v>
      </c>
      <c r="P110" s="5">
        <f t="shared" si="7"/>
      </c>
    </row>
    <row r="111" spans="1:16" ht="12.75">
      <c r="A111" t="s">
        <v>9</v>
      </c>
      <c r="B111" t="s">
        <v>9</v>
      </c>
      <c r="C111" t="s">
        <v>70</v>
      </c>
      <c r="D111" t="s">
        <v>71</v>
      </c>
      <c r="E111" t="s">
        <v>131</v>
      </c>
      <c r="F111">
        <v>3654.7782618</v>
      </c>
      <c r="G111">
        <v>185.784</v>
      </c>
      <c r="H111">
        <v>237.425</v>
      </c>
      <c r="I111">
        <v>303.419</v>
      </c>
      <c r="J111">
        <v>737</v>
      </c>
      <c r="K111">
        <v>201.654</v>
      </c>
      <c r="L111">
        <v>101.8322205</v>
      </c>
      <c r="M111">
        <v>0</v>
      </c>
      <c r="N111" t="s">
        <v>139</v>
      </c>
      <c r="O111" s="5">
        <f t="shared" si="6"/>
        <v>34.269000000000005</v>
      </c>
      <c r="P111" s="5">
        <f t="shared" si="7"/>
      </c>
    </row>
    <row r="112" spans="1:16" ht="12.75">
      <c r="A112" t="s">
        <v>9</v>
      </c>
      <c r="B112" t="s">
        <v>9</v>
      </c>
      <c r="C112" t="s">
        <v>72</v>
      </c>
      <c r="D112" t="s">
        <v>73</v>
      </c>
      <c r="E112" t="s">
        <v>131</v>
      </c>
      <c r="F112">
        <v>2837.9734561</v>
      </c>
      <c r="G112">
        <v>133.514</v>
      </c>
      <c r="H112">
        <v>185.86</v>
      </c>
      <c r="I112">
        <v>258.73</v>
      </c>
      <c r="J112">
        <v>430</v>
      </c>
      <c r="K112">
        <v>151.517</v>
      </c>
      <c r="L112">
        <v>103.0585042</v>
      </c>
      <c r="M112">
        <v>0</v>
      </c>
      <c r="N112" t="s">
        <v>139</v>
      </c>
      <c r="O112" s="5">
        <f t="shared" si="6"/>
      </c>
      <c r="P112" s="5">
        <f t="shared" si="7"/>
      </c>
    </row>
    <row r="113" spans="1:16" ht="12.75">
      <c r="A113" t="s">
        <v>9</v>
      </c>
      <c r="B113" t="s">
        <v>9</v>
      </c>
      <c r="C113" t="s">
        <v>74</v>
      </c>
      <c r="D113" t="s">
        <v>75</v>
      </c>
      <c r="E113" t="s">
        <v>131</v>
      </c>
      <c r="F113">
        <v>8432.7033311</v>
      </c>
      <c r="G113">
        <v>313.392</v>
      </c>
      <c r="H113">
        <v>368.189</v>
      </c>
      <c r="I113">
        <v>432.567</v>
      </c>
      <c r="J113">
        <v>2958</v>
      </c>
      <c r="K113">
        <v>350.777</v>
      </c>
      <c r="L113">
        <v>26.402956797</v>
      </c>
      <c r="M113" s="1">
        <v>2.7711595E-07</v>
      </c>
      <c r="N113" t="s">
        <v>139</v>
      </c>
      <c r="O113" s="5">
        <f t="shared" si="6"/>
        <v>161.877</v>
      </c>
      <c r="P113" s="5">
        <f t="shared" si="7"/>
      </c>
    </row>
    <row r="114" spans="1:16" ht="12.75">
      <c r="A114" t="s">
        <v>9</v>
      </c>
      <c r="B114" t="s">
        <v>9</v>
      </c>
      <c r="C114" t="s">
        <v>76</v>
      </c>
      <c r="D114" t="s">
        <v>77</v>
      </c>
      <c r="E114" t="s">
        <v>131</v>
      </c>
      <c r="F114">
        <v>1261.4731118</v>
      </c>
      <c r="G114">
        <v>153.595</v>
      </c>
      <c r="H114">
        <v>235.89</v>
      </c>
      <c r="I114">
        <v>362.279</v>
      </c>
      <c r="J114">
        <v>254</v>
      </c>
      <c r="K114">
        <v>201.352</v>
      </c>
      <c r="L114">
        <v>63.444879893</v>
      </c>
      <c r="M114" s="1">
        <v>1.665335E-15</v>
      </c>
      <c r="N114" t="s">
        <v>139</v>
      </c>
      <c r="O114" s="5">
        <f t="shared" si="6"/>
        <v>2.0800000000000125</v>
      </c>
      <c r="P114" s="5">
        <f t="shared" si="7"/>
      </c>
    </row>
    <row r="115" spans="1:16" ht="12.75">
      <c r="A115" t="s">
        <v>9</v>
      </c>
      <c r="B115" t="s">
        <v>9</v>
      </c>
      <c r="C115" t="s">
        <v>78</v>
      </c>
      <c r="D115" t="s">
        <v>79</v>
      </c>
      <c r="E115" t="s">
        <v>131</v>
      </c>
      <c r="F115">
        <v>1446.9271951</v>
      </c>
      <c r="G115">
        <v>195.136</v>
      </c>
      <c r="H115">
        <v>332.724</v>
      </c>
      <c r="I115">
        <v>567.324</v>
      </c>
      <c r="J115">
        <v>317</v>
      </c>
      <c r="K115">
        <v>219.085</v>
      </c>
      <c r="L115">
        <v>6.5255902695</v>
      </c>
      <c r="M115">
        <v>0.0106333254</v>
      </c>
      <c r="N115" t="s">
        <v>139</v>
      </c>
      <c r="O115" s="5">
        <f t="shared" si="6"/>
        <v>43.62100000000001</v>
      </c>
      <c r="P115" s="5">
        <f t="shared" si="7"/>
      </c>
    </row>
    <row r="116" spans="1:16" ht="12.75">
      <c r="A116" t="s">
        <v>9</v>
      </c>
      <c r="B116" t="s">
        <v>9</v>
      </c>
      <c r="C116" t="s">
        <v>80</v>
      </c>
      <c r="D116" t="s">
        <v>81</v>
      </c>
      <c r="E116" t="s">
        <v>131</v>
      </c>
      <c r="F116">
        <v>855.78412306</v>
      </c>
      <c r="G116">
        <v>80.153</v>
      </c>
      <c r="H116">
        <v>146.089</v>
      </c>
      <c r="I116">
        <v>266.267</v>
      </c>
      <c r="J116">
        <v>97</v>
      </c>
      <c r="K116">
        <v>113.346</v>
      </c>
      <c r="L116">
        <v>64.180863268</v>
      </c>
      <c r="M116" s="1">
        <v>1.110223E-15</v>
      </c>
      <c r="N116" t="s">
        <v>139</v>
      </c>
      <c r="O116" s="5">
        <f t="shared" si="6"/>
      </c>
      <c r="P116" s="5">
        <f t="shared" si="7"/>
      </c>
    </row>
    <row r="117" spans="1:16" ht="12.75">
      <c r="A117" t="s">
        <v>9</v>
      </c>
      <c r="B117" t="s">
        <v>9</v>
      </c>
      <c r="C117" t="s">
        <v>82</v>
      </c>
      <c r="D117" t="s">
        <v>83</v>
      </c>
      <c r="E117" t="s">
        <v>131</v>
      </c>
      <c r="F117">
        <v>4136.2079796</v>
      </c>
      <c r="G117">
        <v>279.844</v>
      </c>
      <c r="H117">
        <v>365.492</v>
      </c>
      <c r="I117">
        <v>477.352</v>
      </c>
      <c r="J117">
        <v>1133</v>
      </c>
      <c r="K117">
        <v>273.922</v>
      </c>
      <c r="L117">
        <v>40.664883163</v>
      </c>
      <c r="M117" s="1">
        <v>1.807057E-10</v>
      </c>
      <c r="N117" t="s">
        <v>139</v>
      </c>
      <c r="O117" s="5">
        <f t="shared" si="6"/>
        <v>128.329</v>
      </c>
      <c r="P117" s="5">
        <f t="shared" si="7"/>
      </c>
    </row>
    <row r="118" spans="1:16" ht="12.75">
      <c r="A118" t="s">
        <v>9</v>
      </c>
      <c r="B118" t="s">
        <v>9</v>
      </c>
      <c r="C118" t="s">
        <v>84</v>
      </c>
      <c r="D118" t="s">
        <v>85</v>
      </c>
      <c r="E118" t="s">
        <v>131</v>
      </c>
      <c r="F118">
        <v>2409.6440078</v>
      </c>
      <c r="G118">
        <v>281.507</v>
      </c>
      <c r="H118">
        <v>390.365</v>
      </c>
      <c r="I118">
        <v>541.319</v>
      </c>
      <c r="J118">
        <v>704</v>
      </c>
      <c r="K118">
        <v>292.159</v>
      </c>
      <c r="L118">
        <v>33.764797272</v>
      </c>
      <c r="M118" s="1">
        <v>6.2194165E-09</v>
      </c>
      <c r="N118" t="s">
        <v>139</v>
      </c>
      <c r="O118" s="5">
        <f t="shared" si="6"/>
        <v>129.99200000000002</v>
      </c>
      <c r="P118" s="5">
        <f t="shared" si="7"/>
      </c>
    </row>
    <row r="119" spans="1:16" ht="12.75">
      <c r="A119" t="s">
        <v>9</v>
      </c>
      <c r="B119" t="s">
        <v>9</v>
      </c>
      <c r="C119" t="s">
        <v>86</v>
      </c>
      <c r="D119" t="s">
        <v>87</v>
      </c>
      <c r="E119" t="s">
        <v>131</v>
      </c>
      <c r="F119">
        <v>1122.5510517</v>
      </c>
      <c r="G119">
        <v>117.743</v>
      </c>
      <c r="H119">
        <v>187.605</v>
      </c>
      <c r="I119">
        <v>298.918</v>
      </c>
      <c r="J119">
        <v>175</v>
      </c>
      <c r="K119">
        <v>155.895</v>
      </c>
      <c r="L119">
        <v>115.25620472</v>
      </c>
      <c r="M119">
        <v>0</v>
      </c>
      <c r="N119" t="s">
        <v>139</v>
      </c>
      <c r="O119" s="5">
        <f t="shared" si="6"/>
      </c>
      <c r="P119" s="5">
        <f t="shared" si="7"/>
      </c>
    </row>
    <row r="120" spans="1:16" ht="12.75">
      <c r="A120" t="s">
        <v>9</v>
      </c>
      <c r="B120" t="s">
        <v>9</v>
      </c>
      <c r="C120" t="s">
        <v>88</v>
      </c>
      <c r="D120" t="s">
        <v>18</v>
      </c>
      <c r="E120" t="s">
        <v>131</v>
      </c>
      <c r="F120">
        <v>1246.5286848</v>
      </c>
      <c r="G120">
        <v>159.59</v>
      </c>
      <c r="H120">
        <v>262.595</v>
      </c>
      <c r="I120">
        <v>432.086</v>
      </c>
      <c r="J120">
        <v>284</v>
      </c>
      <c r="K120">
        <v>227.833</v>
      </c>
      <c r="L120">
        <v>9.4233376732</v>
      </c>
      <c r="M120">
        <v>0.0021424122</v>
      </c>
      <c r="N120" t="s">
        <v>139</v>
      </c>
      <c r="O120" s="5">
        <f t="shared" si="6"/>
        <v>8.075000000000017</v>
      </c>
      <c r="P120" s="5">
        <f t="shared" si="7"/>
      </c>
    </row>
    <row r="121" spans="1:16" ht="12.75">
      <c r="A121" t="s">
        <v>9</v>
      </c>
      <c r="B121" t="s">
        <v>9</v>
      </c>
      <c r="C121" t="s">
        <v>89</v>
      </c>
      <c r="D121" t="s">
        <v>90</v>
      </c>
      <c r="E121" t="s">
        <v>131</v>
      </c>
      <c r="F121">
        <v>10956.257991</v>
      </c>
      <c r="G121">
        <v>148.992</v>
      </c>
      <c r="H121">
        <v>169.384</v>
      </c>
      <c r="I121">
        <v>192.567</v>
      </c>
      <c r="J121">
        <v>1730</v>
      </c>
      <c r="K121">
        <v>157.901</v>
      </c>
      <c r="L121">
        <v>170.51438615</v>
      </c>
      <c r="M121">
        <v>0</v>
      </c>
      <c r="N121" t="s">
        <v>139</v>
      </c>
      <c r="O121" s="5">
        <f t="shared" si="6"/>
      </c>
      <c r="P121" s="5">
        <f t="shared" si="7"/>
      </c>
    </row>
    <row r="122" spans="1:16" ht="12.75">
      <c r="A122" t="s">
        <v>9</v>
      </c>
      <c r="B122" t="s">
        <v>9</v>
      </c>
      <c r="C122" t="s">
        <v>91</v>
      </c>
      <c r="D122" t="s">
        <v>92</v>
      </c>
      <c r="E122" t="s">
        <v>131</v>
      </c>
      <c r="F122">
        <v>9267.2911146</v>
      </c>
      <c r="G122">
        <v>201.492</v>
      </c>
      <c r="H122">
        <v>236.032</v>
      </c>
      <c r="I122">
        <v>276.492</v>
      </c>
      <c r="J122">
        <v>1893</v>
      </c>
      <c r="K122">
        <v>204.267</v>
      </c>
      <c r="L122">
        <v>96.569648571</v>
      </c>
      <c r="M122">
        <v>0</v>
      </c>
      <c r="N122" t="s">
        <v>139</v>
      </c>
      <c r="O122" s="5">
        <f t="shared" si="6"/>
        <v>49.977000000000004</v>
      </c>
      <c r="P122" s="5">
        <f t="shared" si="7"/>
      </c>
    </row>
    <row r="123" spans="1:16" ht="12.75">
      <c r="A123" t="s">
        <v>9</v>
      </c>
      <c r="B123" t="s">
        <v>9</v>
      </c>
      <c r="C123" t="s">
        <v>93</v>
      </c>
      <c r="D123" t="s">
        <v>94</v>
      </c>
      <c r="E123" t="s">
        <v>131</v>
      </c>
      <c r="F123">
        <v>5037.3027173</v>
      </c>
      <c r="G123">
        <v>297.184</v>
      </c>
      <c r="H123">
        <v>368.968</v>
      </c>
      <c r="I123">
        <v>458.091</v>
      </c>
      <c r="J123">
        <v>1701</v>
      </c>
      <c r="K123">
        <v>337.681</v>
      </c>
      <c r="L123">
        <v>40.796667654</v>
      </c>
      <c r="M123" s="1">
        <v>1.689209E-10</v>
      </c>
      <c r="N123" t="s">
        <v>139</v>
      </c>
      <c r="O123" s="5">
        <f>IF(G123&gt;H$77,G123-H$77,"")</f>
        <v>145.66900000000004</v>
      </c>
      <c r="P123" s="5">
        <f>IF(I123&lt;H$77,H$77-I123,"")</f>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2004-09-03T20:54:10Z</cp:lastPrinted>
  <dcterms:created xsi:type="dcterms:W3CDTF">2002-03-11T20:47:31Z</dcterms:created>
  <dcterms:modified xsi:type="dcterms:W3CDTF">2004-12-16T16:44:38Z</dcterms:modified>
  <cp:category/>
  <cp:version/>
  <cp:contentType/>
  <cp:contentStatus/>
</cp:coreProperties>
</file>