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0"/>
  </bookViews>
  <sheets>
    <sheet name="RHAs" sheetId="1" r:id="rId1"/>
    <sheet name="RHAs (3)" sheetId="2" state="hidden" r:id="rId2"/>
    <sheet name="RHAs (4)" sheetId="3" state="hidden" r:id="rId3"/>
    <sheet name="District " sheetId="4" r:id="rId4"/>
    <sheet name="Ordered data" sheetId="5" r:id="rId5"/>
    <sheet name="cumulative_close_male_rates" sheetId="6" r:id="rId6"/>
  </sheets>
  <definedNames>
    <definedName name="_xlnm.Print_Area" localSheetId="5">'cumulative_close_male_rates'!$D$4:$D$63</definedName>
  </definedNames>
  <calcPr fullCalcOnLoad="1"/>
</workbook>
</file>

<file path=xl/sharedStrings.xml><?xml version="1.0" encoding="utf-8"?>
<sst xmlns="http://schemas.openxmlformats.org/spreadsheetml/2006/main" count="823" uniqueCount="204">
  <si>
    <t>PMR per 1</t>
  </si>
  <si>
    <t>rha_pmr</t>
  </si>
  <si>
    <t>region</t>
  </si>
  <si>
    <t>rhaD_pmr</t>
  </si>
  <si>
    <t>regionl</t>
  </si>
  <si>
    <t>pop</t>
  </si>
  <si>
    <t>t2</t>
  </si>
  <si>
    <t>prob</t>
  </si>
  <si>
    <t>signif</t>
  </si>
  <si>
    <t>01.BS</t>
  </si>
  <si>
    <t xml:space="preserve"> </t>
  </si>
  <si>
    <t>03.G</t>
  </si>
  <si>
    <t>04.A</t>
  </si>
  <si>
    <t>05.GM</t>
  </si>
  <si>
    <t>06.E</t>
  </si>
  <si>
    <t>07.C</t>
  </si>
  <si>
    <t>08.BN</t>
  </si>
  <si>
    <t>09.FB</t>
  </si>
  <si>
    <t>10.FC</t>
  </si>
  <si>
    <t>Churchill</t>
  </si>
  <si>
    <t>11.D</t>
  </si>
  <si>
    <t>1.RS</t>
  </si>
  <si>
    <t>Rural South</t>
  </si>
  <si>
    <t>2.RN</t>
  </si>
  <si>
    <t>North</t>
  </si>
  <si>
    <t>3.WP</t>
  </si>
  <si>
    <t>Winnipeg</t>
  </si>
  <si>
    <t>Z</t>
  </si>
  <si>
    <t>Manitoba</t>
  </si>
  <si>
    <t>01.BS2</t>
  </si>
  <si>
    <t>SE Northern</t>
  </si>
  <si>
    <t>02.BS1</t>
  </si>
  <si>
    <t>SE Central</t>
  </si>
  <si>
    <t>03.BS4</t>
  </si>
  <si>
    <t>SE Western</t>
  </si>
  <si>
    <t>04.BS3</t>
  </si>
  <si>
    <t>SE Southern</t>
  </si>
  <si>
    <t>08.G2W</t>
  </si>
  <si>
    <t>Bdn West</t>
  </si>
  <si>
    <t>09.G1</t>
  </si>
  <si>
    <t>Bdn Rural</t>
  </si>
  <si>
    <t>10.G2E</t>
  </si>
  <si>
    <t>Bdn East</t>
  </si>
  <si>
    <t>PL West</t>
  </si>
  <si>
    <t>PL Central</t>
  </si>
  <si>
    <t>PL East</t>
  </si>
  <si>
    <t>PL North</t>
  </si>
  <si>
    <t>27.C4</t>
  </si>
  <si>
    <t>IL Southwest</t>
  </si>
  <si>
    <t>28.C3</t>
  </si>
  <si>
    <t>IL Southeast</t>
  </si>
  <si>
    <t>29.C1</t>
  </si>
  <si>
    <t>IL Northeast</t>
  </si>
  <si>
    <t>30.C2</t>
  </si>
  <si>
    <t>IL Northwest</t>
  </si>
  <si>
    <t>31.BN5</t>
  </si>
  <si>
    <t>Springfield</t>
  </si>
  <si>
    <t>32.BN7</t>
  </si>
  <si>
    <t>Winnipeg River</t>
  </si>
  <si>
    <t>33.BN2</t>
  </si>
  <si>
    <t>Brokenhead</t>
  </si>
  <si>
    <t>34.BN4</t>
  </si>
  <si>
    <t>Iron Rose</t>
  </si>
  <si>
    <t>35.BN1</t>
  </si>
  <si>
    <t>Blue Water</t>
  </si>
  <si>
    <t>36.BN6</t>
  </si>
  <si>
    <t>Northern Remote</t>
  </si>
  <si>
    <t>37.FB2</t>
  </si>
  <si>
    <t>Thompson</t>
  </si>
  <si>
    <t>38.FBB</t>
  </si>
  <si>
    <t>Oxford H &amp; Gods</t>
  </si>
  <si>
    <t>39.FB7</t>
  </si>
  <si>
    <t>Cross Lake</t>
  </si>
  <si>
    <t>40.FB3</t>
  </si>
  <si>
    <t>Lynn/Leaf/SIL</t>
  </si>
  <si>
    <t>41.FB8</t>
  </si>
  <si>
    <t>Island Lake</t>
  </si>
  <si>
    <t>42.FBA</t>
  </si>
  <si>
    <t>Tad/Broch/Lac Br</t>
  </si>
  <si>
    <t>43.FB4</t>
  </si>
  <si>
    <t>Gillam/Fox Lake</t>
  </si>
  <si>
    <t>44.FB9</t>
  </si>
  <si>
    <t>Thick Por/Pik/Wab</t>
  </si>
  <si>
    <t>45.FB6</t>
  </si>
  <si>
    <t>Norway House</t>
  </si>
  <si>
    <t>46.FBC</t>
  </si>
  <si>
    <t>Sha/York/Split/War</t>
  </si>
  <si>
    <t>47.FB5</t>
  </si>
  <si>
    <t>Nelson House</t>
  </si>
  <si>
    <t>48.FC</t>
  </si>
  <si>
    <t>49.D1</t>
  </si>
  <si>
    <t>F Flon/Snow L/Cran</t>
  </si>
  <si>
    <t>50.D2</t>
  </si>
  <si>
    <t>The Pas/OCN/Kelsey</t>
  </si>
  <si>
    <t>51.D4</t>
  </si>
  <si>
    <t>Nor-Man Other</t>
  </si>
  <si>
    <t>sig hi?</t>
  </si>
  <si>
    <t>sig lo?</t>
  </si>
  <si>
    <t>Assiniboine</t>
  </si>
  <si>
    <t>08: A4</t>
  </si>
  <si>
    <t>A4-40 East</t>
  </si>
  <si>
    <t>09: A3</t>
  </si>
  <si>
    <t>A3-40 SouthWest</t>
  </si>
  <si>
    <t>10: A2</t>
  </si>
  <si>
    <t>A2-40 Midwest</t>
  </si>
  <si>
    <t>11: A1</t>
  </si>
  <si>
    <t>A1-40 North</t>
  </si>
  <si>
    <t>12:GA22</t>
  </si>
  <si>
    <t>GA22-45 East 2</t>
  </si>
  <si>
    <t>13:GA31</t>
  </si>
  <si>
    <t>GA31-45 West 1</t>
  </si>
  <si>
    <t>14:GA32</t>
  </si>
  <si>
    <t>GA32-45 West 2</t>
  </si>
  <si>
    <t>15:GA21</t>
  </si>
  <si>
    <t>GA21-45 East 1</t>
  </si>
  <si>
    <t>16:GA12</t>
  </si>
  <si>
    <t>GA12-45 North 2</t>
  </si>
  <si>
    <t>17:GA11</t>
  </si>
  <si>
    <t>GA11-45 North 1</t>
  </si>
  <si>
    <t xml:space="preserve">South Eastman </t>
  </si>
  <si>
    <t xml:space="preserve">Brandon </t>
  </si>
  <si>
    <t xml:space="preserve">Central </t>
  </si>
  <si>
    <t xml:space="preserve">Parkland </t>
  </si>
  <si>
    <t xml:space="preserve">Interlake </t>
  </si>
  <si>
    <t xml:space="preserve">North Eastman </t>
  </si>
  <si>
    <t xml:space="preserve">Burntwood </t>
  </si>
  <si>
    <t xml:space="preserve">Churchill </t>
  </si>
  <si>
    <t xml:space="preserve">Nor-Man </t>
  </si>
  <si>
    <t>status</t>
  </si>
  <si>
    <t>with</t>
  </si>
  <si>
    <t>without</t>
  </si>
  <si>
    <t>with condition</t>
  </si>
  <si>
    <t>without condition</t>
  </si>
  <si>
    <t>Mb Avg with</t>
  </si>
  <si>
    <t>Mb Avg without</t>
  </si>
  <si>
    <t>*</t>
  </si>
  <si>
    <t>w Cum M</t>
  </si>
  <si>
    <t>wo Cum M</t>
  </si>
  <si>
    <t>Central (1,0,d)</t>
  </si>
  <si>
    <t>Assiniboine (1,0,d)</t>
  </si>
  <si>
    <t>Churchill (d)</t>
  </si>
  <si>
    <t>Rural South (1,0,d)</t>
  </si>
  <si>
    <t>North (1,0,d)</t>
  </si>
  <si>
    <t>Winnipeg (1,0,d)</t>
  </si>
  <si>
    <t>Manitoba (d)</t>
  </si>
  <si>
    <t>SE Western (d)</t>
  </si>
  <si>
    <t>Bdn West (d)</t>
  </si>
  <si>
    <t>Bdn Rural (d)</t>
  </si>
  <si>
    <t>Assin West 1 (1,0,d)</t>
  </si>
  <si>
    <t>Assin North 2 (d)</t>
  </si>
  <si>
    <t>Assin North 1 (d)</t>
  </si>
  <si>
    <t>IL Southwest (d)</t>
  </si>
  <si>
    <t>Lynn/Leaf/SIL (d)</t>
  </si>
  <si>
    <t>Gillam/Fox Lake (d)</t>
  </si>
  <si>
    <t>SE Northern (1,0,d)</t>
  </si>
  <si>
    <t>The Pas/OCN/Kelsey (d)</t>
  </si>
  <si>
    <t>ld_count</t>
  </si>
  <si>
    <t>d_count</t>
  </si>
  <si>
    <t>ud_count</t>
  </si>
  <si>
    <t>o_count</t>
  </si>
  <si>
    <t>c_count</t>
  </si>
  <si>
    <t>Rate of closing homecare cases for males with any disorder per 1000</t>
  </si>
  <si>
    <t>Tad/Broch/Lac Br (s)</t>
  </si>
  <si>
    <t>South Eastman (1,0,d)</t>
  </si>
  <si>
    <t>Brandon (d)</t>
  </si>
  <si>
    <t>Parkland (d)</t>
  </si>
  <si>
    <t>Interlake (1,d)</t>
  </si>
  <si>
    <t>North Eastman (1,0,d)</t>
  </si>
  <si>
    <t>Burntwood (1,0,d)</t>
  </si>
  <si>
    <t>Nor-Man (1,d)</t>
  </si>
  <si>
    <t>SE Central (0,d)</t>
  </si>
  <si>
    <t>SE Southern (d)</t>
  </si>
  <si>
    <t>Bdn East (d)</t>
  </si>
  <si>
    <t>Cent East (1,d)</t>
  </si>
  <si>
    <t>Cent Southwest (0,d)</t>
  </si>
  <si>
    <t>Cent Midwest (d)</t>
  </si>
  <si>
    <t>Cent North (0,d)</t>
  </si>
  <si>
    <t>Assin East 2 (d)</t>
  </si>
  <si>
    <t>Assin West 2 (0,d)</t>
  </si>
  <si>
    <t>Assin East 1 (d)</t>
  </si>
  <si>
    <t>PL West (d)</t>
  </si>
  <si>
    <t>PL Central (0,d)</t>
  </si>
  <si>
    <t>PL East (d)</t>
  </si>
  <si>
    <t>PL North (d)</t>
  </si>
  <si>
    <t>IL Southeast (1,0,d)</t>
  </si>
  <si>
    <t>IL Northeast (1,d)</t>
  </si>
  <si>
    <t>IL Northwest (d)</t>
  </si>
  <si>
    <t>Springfield (1,0,d)</t>
  </si>
  <si>
    <t>Winnipeg River (0,d)</t>
  </si>
  <si>
    <t>Brokenhead (d)</t>
  </si>
  <si>
    <t>Blue Water (1,d)</t>
  </si>
  <si>
    <t>Northern Remote (0,d)</t>
  </si>
  <si>
    <t>Thompson (d)</t>
  </si>
  <si>
    <t>Oxford H &amp; Gods (1,0,d)</t>
  </si>
  <si>
    <t>Cross Lake (d,s)</t>
  </si>
  <si>
    <t>Island Lake (d)</t>
  </si>
  <si>
    <t>Thick Por/Pik/Wab (d)</t>
  </si>
  <si>
    <t>Norway House (0,d)</t>
  </si>
  <si>
    <t>Sha/York/Split/War (1,d)</t>
  </si>
  <si>
    <t>Nelson House (0,d)</t>
  </si>
  <si>
    <t>F Flon/Snow L/Cran (d)</t>
  </si>
  <si>
    <t>Nor-Man Other (d)</t>
  </si>
  <si>
    <t>with disorder</t>
  </si>
  <si>
    <t>no disorder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</si>
</sst>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s>
  <fonts count="9">
    <font>
      <sz val="10"/>
      <name val="Arial"/>
      <family val="0"/>
    </font>
    <font>
      <b/>
      <sz val="10"/>
      <name val="Arial"/>
      <family val="2"/>
    </font>
    <font>
      <b/>
      <sz val="12"/>
      <name val="Arial"/>
      <family val="2"/>
    </font>
    <font>
      <b/>
      <sz val="5"/>
      <name val="Arial"/>
      <family val="2"/>
    </font>
    <font>
      <sz val="9"/>
      <name val="Arial"/>
      <family val="2"/>
    </font>
    <font>
      <sz val="8"/>
      <name val="Arial"/>
      <family val="2"/>
    </font>
    <font>
      <sz val="7"/>
      <name val="Arial"/>
      <family val="2"/>
    </font>
    <font>
      <sz val="11"/>
      <name val="Arial"/>
      <family val="2"/>
    </font>
    <font>
      <i/>
      <sz val="7"/>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11" fontId="0" fillId="0" borderId="0" xfId="0" applyNumberFormat="1" applyAlignment="1">
      <alignment/>
    </xf>
    <xf numFmtId="0" fontId="0" fillId="0" borderId="0" xfId="0" applyAlignment="1" quotePrefix="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2" fontId="1" fillId="0" borderId="0" xfId="0" applyNumberFormat="1" applyFont="1" applyAlignment="1" quotePrefix="1">
      <alignment/>
    </xf>
    <xf numFmtId="2" fontId="1" fillId="0" borderId="0" xfId="0" applyNumberFormat="1" applyFont="1" applyAlignment="1">
      <alignment/>
    </xf>
    <xf numFmtId="1" fontId="0" fillId="0" borderId="0" xfId="0" applyNumberFormat="1" applyFont="1" applyAlignment="1" quotePrefix="1">
      <alignment horizontal="center"/>
    </xf>
    <xf numFmtId="1" fontId="0" fillId="0" borderId="0" xfId="0" applyNumberFormat="1" applyFont="1" applyAlignment="1" quotePrefix="1">
      <alignment/>
    </xf>
    <xf numFmtId="0" fontId="0" fillId="0" borderId="0" xfId="0" applyFont="1" applyAlignment="1" quotePrefix="1">
      <alignment horizontal="center"/>
    </xf>
    <xf numFmtId="0" fontId="0" fillId="0" borderId="0" xfId="0" applyFont="1" applyAlignment="1">
      <alignment horizontal="center"/>
    </xf>
    <xf numFmtId="0" fontId="0" fillId="0" borderId="0" xfId="0" applyFont="1" applyAlignment="1">
      <alignment/>
    </xf>
    <xf numFmtId="2" fontId="0" fillId="0" borderId="0" xfId="0" applyNumberFormat="1" applyFont="1" applyAlignment="1">
      <alignment horizontal="center"/>
    </xf>
    <xf numFmtId="175" fontId="0" fillId="0" borderId="0" xfId="0" applyNumberFormat="1" applyFont="1" applyAlignment="1">
      <alignment horizontal="center"/>
    </xf>
    <xf numFmtId="175" fontId="0" fillId="0" borderId="0" xfId="0" applyNumberFormat="1" applyAlignment="1">
      <alignment/>
    </xf>
    <xf numFmtId="1" fontId="0" fillId="0" borderId="0" xfId="0" applyNumberFormat="1" applyFont="1" applyAlignment="1">
      <alignment horizontal="center"/>
    </xf>
    <xf numFmtId="174"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25"/>
          <c:w val="1"/>
          <c:h val="0.753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 disorder</c:name>
            <c:spPr>
              <a:ln w="38100">
                <a:solidFill>
                  <a:srgbClr val="C0C0C0"/>
                </a:solidFill>
              </a:ln>
            </c:spPr>
            <c:trendlineType val="linear"/>
            <c:forward val="0.5"/>
            <c:backward val="0.5"/>
            <c:dispEq val="0"/>
            <c:dispRSqr val="0"/>
          </c:trendline>
          <c:cat>
            <c:strRef>
              <c:f>'Ordered data'!$A$4:$A$18</c:f>
              <c:strCache>
                <c:ptCount val="15"/>
                <c:pt idx="0">
                  <c:v>South Eastman (1,0,d)</c:v>
                </c:pt>
                <c:pt idx="1">
                  <c:v>Brandon (d)</c:v>
                </c:pt>
                <c:pt idx="2">
                  <c:v>Central (1,0,d)</c:v>
                </c:pt>
                <c:pt idx="3">
                  <c:v>Assiniboine (1,0,d)</c:v>
                </c:pt>
                <c:pt idx="4">
                  <c:v>Parkland (d)</c:v>
                </c:pt>
                <c:pt idx="5">
                  <c:v>Interlake (1,d)</c:v>
                </c:pt>
                <c:pt idx="6">
                  <c:v>North Eastman (1,0,d)</c:v>
                </c:pt>
                <c:pt idx="7">
                  <c:v>Burntwood (1,0,d)</c:v>
                </c:pt>
                <c:pt idx="8">
                  <c:v>Churchill (d)</c:v>
                </c:pt>
                <c:pt idx="9">
                  <c:v>Nor-Man (1,d)</c:v>
                </c:pt>
                <c:pt idx="11">
                  <c:v>Rural South (1,0,d)</c:v>
                </c:pt>
                <c:pt idx="12">
                  <c:v>North (1,0,d)</c:v>
                </c:pt>
                <c:pt idx="13">
                  <c:v>Winnipeg (1,0,d)</c:v>
                </c:pt>
                <c:pt idx="14">
                  <c:v>Manitoba (d)</c:v>
                </c:pt>
              </c:strCache>
            </c:strRef>
          </c:cat>
          <c:val>
            <c:numRef>
              <c:f>'Ordered data'!$B$4:$B$18</c:f>
              <c:numCache>
                <c:ptCount val="15"/>
                <c:pt idx="0">
                  <c:v>24.916798764</c:v>
                </c:pt>
                <c:pt idx="1">
                  <c:v>24.916798764</c:v>
                </c:pt>
                <c:pt idx="2">
                  <c:v>24.916798764</c:v>
                </c:pt>
                <c:pt idx="3">
                  <c:v>24.916798764</c:v>
                </c:pt>
                <c:pt idx="4">
                  <c:v>24.916798764</c:v>
                </c:pt>
                <c:pt idx="5">
                  <c:v>24.916798764</c:v>
                </c:pt>
                <c:pt idx="6">
                  <c:v>24.916798764</c:v>
                </c:pt>
                <c:pt idx="7">
                  <c:v>24.916798764</c:v>
                </c:pt>
                <c:pt idx="8">
                  <c:v>24.916798764</c:v>
                </c:pt>
                <c:pt idx="9">
                  <c:v>24.916798764</c:v>
                </c:pt>
                <c:pt idx="11">
                  <c:v>24.916798764</c:v>
                </c:pt>
                <c:pt idx="12">
                  <c:v>24.916798764</c:v>
                </c:pt>
                <c:pt idx="13">
                  <c:v>24.916798764</c:v>
                </c:pt>
                <c:pt idx="14">
                  <c:v>24.916798764</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(1,0,d)</c:v>
                </c:pt>
                <c:pt idx="1">
                  <c:v>Brandon (d)</c:v>
                </c:pt>
                <c:pt idx="2">
                  <c:v>Central (1,0,d)</c:v>
                </c:pt>
                <c:pt idx="3">
                  <c:v>Assiniboine (1,0,d)</c:v>
                </c:pt>
                <c:pt idx="4">
                  <c:v>Parkland (d)</c:v>
                </c:pt>
                <c:pt idx="5">
                  <c:v>Interlake (1,d)</c:v>
                </c:pt>
                <c:pt idx="6">
                  <c:v>North Eastman (1,0,d)</c:v>
                </c:pt>
                <c:pt idx="7">
                  <c:v>Burntwood (1,0,d)</c:v>
                </c:pt>
                <c:pt idx="8">
                  <c:v>Churchill (d)</c:v>
                </c:pt>
                <c:pt idx="9">
                  <c:v>Nor-Man (1,d)</c:v>
                </c:pt>
                <c:pt idx="11">
                  <c:v>Rural South (1,0,d)</c:v>
                </c:pt>
                <c:pt idx="12">
                  <c:v>North (1,0,d)</c:v>
                </c:pt>
                <c:pt idx="13">
                  <c:v>Winnipeg (1,0,d)</c:v>
                </c:pt>
                <c:pt idx="14">
                  <c:v>Manitoba (d)</c:v>
                </c:pt>
              </c:strCache>
            </c:strRef>
          </c:cat>
          <c:val>
            <c:numRef>
              <c:f>'Ordered data'!$C$4:$C$18</c:f>
              <c:numCache>
                <c:ptCount val="15"/>
                <c:pt idx="0">
                  <c:v>17.841623993</c:v>
                </c:pt>
                <c:pt idx="1">
                  <c:v>24.297781526</c:v>
                </c:pt>
                <c:pt idx="2">
                  <c:v>21.210002762</c:v>
                </c:pt>
                <c:pt idx="3">
                  <c:v>19.415360324</c:v>
                </c:pt>
                <c:pt idx="4">
                  <c:v>24.852255654</c:v>
                </c:pt>
                <c:pt idx="5">
                  <c:v>20.837143051</c:v>
                </c:pt>
                <c:pt idx="6">
                  <c:v>16.728535559</c:v>
                </c:pt>
                <c:pt idx="7">
                  <c:v>19.027363607</c:v>
                </c:pt>
                <c:pt idx="8">
                  <c:v>25.953655538</c:v>
                </c:pt>
                <c:pt idx="9">
                  <c:v>18.672706972</c:v>
                </c:pt>
                <c:pt idx="11">
                  <c:v>20.400085274</c:v>
                </c:pt>
                <c:pt idx="12">
                  <c:v>19.376913487</c:v>
                </c:pt>
                <c:pt idx="13">
                  <c:v>27.717065313</c:v>
                </c:pt>
                <c:pt idx="14">
                  <c:v>24.916798764</c:v>
                </c:pt>
              </c:numCache>
            </c:numRef>
          </c:val>
        </c:ser>
        <c:ser>
          <c:idx val="2"/>
          <c:order val="2"/>
          <c:tx>
            <c:strRef>
              <c:f>'Ordered data'!$D$3</c:f>
              <c:strCache>
                <c:ptCount val="1"/>
                <c:pt idx="0">
                  <c:v>no disorder</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(1,0,d)</c:v>
                </c:pt>
                <c:pt idx="1">
                  <c:v>Brandon (d)</c:v>
                </c:pt>
                <c:pt idx="2">
                  <c:v>Central (1,0,d)</c:v>
                </c:pt>
                <c:pt idx="3">
                  <c:v>Assiniboine (1,0,d)</c:v>
                </c:pt>
                <c:pt idx="4">
                  <c:v>Parkland (d)</c:v>
                </c:pt>
                <c:pt idx="5">
                  <c:v>Interlake (1,d)</c:v>
                </c:pt>
                <c:pt idx="6">
                  <c:v>North Eastman (1,0,d)</c:v>
                </c:pt>
                <c:pt idx="7">
                  <c:v>Burntwood (1,0,d)</c:v>
                </c:pt>
                <c:pt idx="8">
                  <c:v>Churchill (d)</c:v>
                </c:pt>
                <c:pt idx="9">
                  <c:v>Nor-Man (1,d)</c:v>
                </c:pt>
                <c:pt idx="11">
                  <c:v>Rural South (1,0,d)</c:v>
                </c:pt>
                <c:pt idx="12">
                  <c:v>North (1,0,d)</c:v>
                </c:pt>
                <c:pt idx="13">
                  <c:v>Winnipeg (1,0,d)</c:v>
                </c:pt>
                <c:pt idx="14">
                  <c:v>Manitoba (d)</c:v>
                </c:pt>
              </c:strCache>
            </c:strRef>
          </c:cat>
          <c:val>
            <c:numRef>
              <c:f>'Ordered data'!$D$4:$D$18</c:f>
              <c:numCache>
                <c:ptCount val="15"/>
                <c:pt idx="0">
                  <c:v>7.1417481197</c:v>
                </c:pt>
                <c:pt idx="1">
                  <c:v>8.5494810837</c:v>
                </c:pt>
                <c:pt idx="2">
                  <c:v>6.4369539727</c:v>
                </c:pt>
                <c:pt idx="3">
                  <c:v>7.1116431773</c:v>
                </c:pt>
                <c:pt idx="4">
                  <c:v>9.2168513327</c:v>
                </c:pt>
                <c:pt idx="5">
                  <c:v>7.8390361999</c:v>
                </c:pt>
                <c:pt idx="6">
                  <c:v>6.3803069246</c:v>
                </c:pt>
                <c:pt idx="7">
                  <c:v>4.8585153607</c:v>
                </c:pt>
                <c:pt idx="8">
                  <c:v>3.1697332049</c:v>
                </c:pt>
                <c:pt idx="9">
                  <c:v>8.3851853911</c:v>
                </c:pt>
                <c:pt idx="11">
                  <c:v>7.3483766849</c:v>
                </c:pt>
                <c:pt idx="12">
                  <c:v>6.5306984972</c:v>
                </c:pt>
                <c:pt idx="13">
                  <c:v>9.3469256319</c:v>
                </c:pt>
                <c:pt idx="14">
                  <c:v>8.4339981427</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no disorder</c:name>
            <c:spPr>
              <a:ln w="38100">
                <a:solidFill>
                  <a:srgbClr val="000000"/>
                </a:solidFill>
              </a:ln>
            </c:spPr>
            <c:trendlineType val="linear"/>
            <c:forward val="0.5"/>
            <c:backward val="0.5"/>
            <c:dispEq val="0"/>
            <c:dispRSqr val="0"/>
          </c:trendline>
          <c:cat>
            <c:strRef>
              <c:f>'Ordered data'!$A$4:$A$18</c:f>
              <c:strCache>
                <c:ptCount val="15"/>
                <c:pt idx="0">
                  <c:v>South Eastman (1,0,d)</c:v>
                </c:pt>
                <c:pt idx="1">
                  <c:v>Brandon (d)</c:v>
                </c:pt>
                <c:pt idx="2">
                  <c:v>Central (1,0,d)</c:v>
                </c:pt>
                <c:pt idx="3">
                  <c:v>Assiniboine (1,0,d)</c:v>
                </c:pt>
                <c:pt idx="4">
                  <c:v>Parkland (d)</c:v>
                </c:pt>
                <c:pt idx="5">
                  <c:v>Interlake (1,d)</c:v>
                </c:pt>
                <c:pt idx="6">
                  <c:v>North Eastman (1,0,d)</c:v>
                </c:pt>
                <c:pt idx="7">
                  <c:v>Burntwood (1,0,d)</c:v>
                </c:pt>
                <c:pt idx="8">
                  <c:v>Churchill (d)</c:v>
                </c:pt>
                <c:pt idx="9">
                  <c:v>Nor-Man (1,d)</c:v>
                </c:pt>
                <c:pt idx="11">
                  <c:v>Rural South (1,0,d)</c:v>
                </c:pt>
                <c:pt idx="12">
                  <c:v>North (1,0,d)</c:v>
                </c:pt>
                <c:pt idx="13">
                  <c:v>Winnipeg (1,0,d)</c:v>
                </c:pt>
                <c:pt idx="14">
                  <c:v>Manitoba (d)</c:v>
                </c:pt>
              </c:strCache>
            </c:strRef>
          </c:cat>
          <c:val>
            <c:numRef>
              <c:f>'Ordered data'!$E$4:$E$18</c:f>
              <c:numCache>
                <c:ptCount val="15"/>
                <c:pt idx="0">
                  <c:v>8.4339981427</c:v>
                </c:pt>
                <c:pt idx="1">
                  <c:v>8.4339981427</c:v>
                </c:pt>
                <c:pt idx="2">
                  <c:v>8.4339981427</c:v>
                </c:pt>
                <c:pt idx="3">
                  <c:v>8.4339981427</c:v>
                </c:pt>
                <c:pt idx="4">
                  <c:v>8.4339981427</c:v>
                </c:pt>
                <c:pt idx="5">
                  <c:v>8.4339981427</c:v>
                </c:pt>
                <c:pt idx="6">
                  <c:v>8.4339981427</c:v>
                </c:pt>
                <c:pt idx="7">
                  <c:v>8.4339981427</c:v>
                </c:pt>
                <c:pt idx="8">
                  <c:v>8.4339981427</c:v>
                </c:pt>
                <c:pt idx="9">
                  <c:v>8.4339981427</c:v>
                </c:pt>
                <c:pt idx="11">
                  <c:v>8.4339981427</c:v>
                </c:pt>
                <c:pt idx="12">
                  <c:v>8.4339981427</c:v>
                </c:pt>
                <c:pt idx="13">
                  <c:v>8.4339981427</c:v>
                </c:pt>
                <c:pt idx="14">
                  <c:v>8.4339981427</c:v>
                </c:pt>
              </c:numCache>
            </c:numRef>
          </c:val>
        </c:ser>
        <c:gapWidth val="50"/>
        <c:axId val="44062083"/>
        <c:axId val="61014428"/>
      </c:barChart>
      <c:catAx>
        <c:axId val="44062083"/>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1014428"/>
        <c:crosses val="autoZero"/>
        <c:auto val="0"/>
        <c:lblOffset val="100"/>
        <c:noMultiLvlLbl val="0"/>
      </c:catAx>
      <c:valAx>
        <c:axId val="61014428"/>
        <c:scaling>
          <c:orientation val="minMax"/>
          <c:max val="4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44062083"/>
        <c:crossesAt val="1"/>
        <c:crossBetween val="between"/>
        <c:dispUnits/>
        <c:majorUnit val="5"/>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3525"/>
          <c:y val="0.153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175"/>
          <c:w val="1"/>
          <c:h val="0.7492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data'!$B$4:$B$18</c:f>
              <c:numCache>
                <c:ptCount val="15"/>
                <c:pt idx="0">
                  <c:v>370.117</c:v>
                </c:pt>
                <c:pt idx="1">
                  <c:v>370.117</c:v>
                </c:pt>
                <c:pt idx="2">
                  <c:v>370.117</c:v>
                </c:pt>
                <c:pt idx="3">
                  <c:v>370.117</c:v>
                </c:pt>
                <c:pt idx="4">
                  <c:v>370.117</c:v>
                </c:pt>
                <c:pt idx="5">
                  <c:v>370.117</c:v>
                </c:pt>
                <c:pt idx="6">
                  <c:v>370.117</c:v>
                </c:pt>
                <c:pt idx="7">
                  <c:v>370.117</c:v>
                </c:pt>
                <c:pt idx="8">
                  <c:v>370.117</c:v>
                </c:pt>
                <c:pt idx="9">
                  <c:v>370.117</c:v>
                </c:pt>
                <c:pt idx="11">
                  <c:v>370.117</c:v>
                </c:pt>
                <c:pt idx="12">
                  <c:v>370.117</c:v>
                </c:pt>
                <c:pt idx="13">
                  <c:v>370.117</c:v>
                </c:pt>
                <c:pt idx="14">
                  <c:v>370.117</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data'!$C$4:$C$18</c:f>
              <c:numCache>
                <c:ptCount val="15"/>
                <c:pt idx="0">
                  <c:v>420.715</c:v>
                </c:pt>
                <c:pt idx="1">
                  <c:v>387.44</c:v>
                </c:pt>
                <c:pt idx="2">
                  <c:v>308.991</c:v>
                </c:pt>
                <c:pt idx="3">
                  <c:v>539.419</c:v>
                </c:pt>
                <c:pt idx="4">
                  <c:v>506.479</c:v>
                </c:pt>
                <c:pt idx="5">
                  <c:v>398.583</c:v>
                </c:pt>
                <c:pt idx="6">
                  <c:v>337.545</c:v>
                </c:pt>
                <c:pt idx="7">
                  <c:v>541.42</c:v>
                </c:pt>
                <c:pt idx="8">
                  <c:v>343.73</c:v>
                </c:pt>
                <c:pt idx="9">
                  <c:v>573.795</c:v>
                </c:pt>
                <c:pt idx="11">
                  <c:v>404.876</c:v>
                </c:pt>
                <c:pt idx="12">
                  <c:v>522.86</c:v>
                </c:pt>
                <c:pt idx="13">
                  <c:v>344.119</c:v>
                </c:pt>
                <c:pt idx="14">
                  <c:v>370.117</c:v>
                </c:pt>
              </c:numCache>
            </c:numRef>
          </c:val>
        </c:ser>
        <c:ser>
          <c:idx val="2"/>
          <c:order val="2"/>
          <c:tx>
            <c:strRef>
              <c:f>'Ordered data'!$D$3</c:f>
              <c:strCache>
                <c:ptCount val="1"/>
                <c:pt idx="0">
                  <c:v>Without Disorder</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data'!$D$4:$D$18</c:f>
              <c:numCache>
                <c:ptCount val="15"/>
                <c:pt idx="0">
                  <c:v>166.4</c:v>
                </c:pt>
                <c:pt idx="1">
                  <c:v>151.115</c:v>
                </c:pt>
                <c:pt idx="2">
                  <c:v>186.394</c:v>
                </c:pt>
                <c:pt idx="3">
                  <c:v>201.425</c:v>
                </c:pt>
                <c:pt idx="4">
                  <c:v>212.28</c:v>
                </c:pt>
                <c:pt idx="5">
                  <c:v>168.562</c:v>
                </c:pt>
                <c:pt idx="6">
                  <c:v>172.333</c:v>
                </c:pt>
                <c:pt idx="7">
                  <c:v>277.174</c:v>
                </c:pt>
                <c:pt idx="8">
                  <c:v>248.49</c:v>
                </c:pt>
                <c:pt idx="9">
                  <c:v>219.183</c:v>
                </c:pt>
                <c:pt idx="11">
                  <c:v>185.512</c:v>
                </c:pt>
                <c:pt idx="12">
                  <c:v>251.895</c:v>
                </c:pt>
                <c:pt idx="13">
                  <c:v>130.515</c:v>
                </c:pt>
                <c:pt idx="14">
                  <c:v>156.002</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data'!$E$4:$E$18</c:f>
              <c:numCache>
                <c:ptCount val="15"/>
                <c:pt idx="0">
                  <c:v>156.002</c:v>
                </c:pt>
                <c:pt idx="1">
                  <c:v>156.002</c:v>
                </c:pt>
                <c:pt idx="2">
                  <c:v>156.002</c:v>
                </c:pt>
                <c:pt idx="3">
                  <c:v>156.002</c:v>
                </c:pt>
                <c:pt idx="4">
                  <c:v>156.002</c:v>
                </c:pt>
                <c:pt idx="5">
                  <c:v>156.002</c:v>
                </c:pt>
                <c:pt idx="6">
                  <c:v>156.002</c:v>
                </c:pt>
                <c:pt idx="7">
                  <c:v>156.002</c:v>
                </c:pt>
                <c:pt idx="8">
                  <c:v>156.002</c:v>
                </c:pt>
                <c:pt idx="9">
                  <c:v>156.002</c:v>
                </c:pt>
                <c:pt idx="11">
                  <c:v>156.002</c:v>
                </c:pt>
                <c:pt idx="12">
                  <c:v>156.002</c:v>
                </c:pt>
                <c:pt idx="13">
                  <c:v>156.002</c:v>
                </c:pt>
                <c:pt idx="14">
                  <c:v>156.002</c:v>
                </c:pt>
              </c:numCache>
            </c:numRef>
          </c:val>
        </c:ser>
        <c:gapWidth val="50"/>
        <c:axId val="12258941"/>
        <c:axId val="43221606"/>
      </c:barChart>
      <c:catAx>
        <c:axId val="12258941"/>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3221606"/>
        <c:crosses val="autoZero"/>
        <c:auto val="0"/>
        <c:lblOffset val="100"/>
        <c:noMultiLvlLbl val="0"/>
      </c:catAx>
      <c:valAx>
        <c:axId val="43221606"/>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12258941"/>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275"/>
          <c:y val="0.15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175"/>
          <c:w val="1"/>
          <c:h val="0.7492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data'!$B$4:$B$18</c:f>
              <c:numCache>
                <c:ptCount val="15"/>
                <c:pt idx="0">
                  <c:v>370.117</c:v>
                </c:pt>
                <c:pt idx="1">
                  <c:v>370.117</c:v>
                </c:pt>
                <c:pt idx="2">
                  <c:v>370.117</c:v>
                </c:pt>
                <c:pt idx="3">
                  <c:v>370.117</c:v>
                </c:pt>
                <c:pt idx="4">
                  <c:v>370.117</c:v>
                </c:pt>
                <c:pt idx="5">
                  <c:v>370.117</c:v>
                </c:pt>
                <c:pt idx="6">
                  <c:v>370.117</c:v>
                </c:pt>
                <c:pt idx="7">
                  <c:v>370.117</c:v>
                </c:pt>
                <c:pt idx="8">
                  <c:v>370.117</c:v>
                </c:pt>
                <c:pt idx="9">
                  <c:v>370.117</c:v>
                </c:pt>
                <c:pt idx="11">
                  <c:v>370.117</c:v>
                </c:pt>
                <c:pt idx="12">
                  <c:v>370.117</c:v>
                </c:pt>
                <c:pt idx="13">
                  <c:v>370.117</c:v>
                </c:pt>
                <c:pt idx="14">
                  <c:v>370.117</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data'!$C$4:$C$18</c:f>
              <c:numCache>
                <c:ptCount val="15"/>
                <c:pt idx="0">
                  <c:v>420.715</c:v>
                </c:pt>
                <c:pt idx="1">
                  <c:v>387.44</c:v>
                </c:pt>
                <c:pt idx="2">
                  <c:v>308.991</c:v>
                </c:pt>
                <c:pt idx="3">
                  <c:v>539.419</c:v>
                </c:pt>
                <c:pt idx="4">
                  <c:v>506.479</c:v>
                </c:pt>
                <c:pt idx="5">
                  <c:v>398.583</c:v>
                </c:pt>
                <c:pt idx="6">
                  <c:v>337.545</c:v>
                </c:pt>
                <c:pt idx="7">
                  <c:v>541.42</c:v>
                </c:pt>
                <c:pt idx="8">
                  <c:v>343.73</c:v>
                </c:pt>
                <c:pt idx="9">
                  <c:v>573.795</c:v>
                </c:pt>
                <c:pt idx="11">
                  <c:v>404.876</c:v>
                </c:pt>
                <c:pt idx="12">
                  <c:v>522.86</c:v>
                </c:pt>
                <c:pt idx="13">
                  <c:v>344.119</c:v>
                </c:pt>
                <c:pt idx="14">
                  <c:v>370.117</c:v>
                </c:pt>
              </c:numCache>
            </c:numRef>
          </c:val>
        </c:ser>
        <c:ser>
          <c:idx val="2"/>
          <c:order val="2"/>
          <c:tx>
            <c:strRef>
              <c:f>'Ordered data'!$D$3</c:f>
              <c:strCache>
                <c:ptCount val="1"/>
                <c:pt idx="0">
                  <c:v>Without Disorder</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data'!$D$4:$D$18</c:f>
              <c:numCache>
                <c:ptCount val="15"/>
                <c:pt idx="0">
                  <c:v>166.4</c:v>
                </c:pt>
                <c:pt idx="1">
                  <c:v>151.115</c:v>
                </c:pt>
                <c:pt idx="2">
                  <c:v>186.394</c:v>
                </c:pt>
                <c:pt idx="3">
                  <c:v>201.425</c:v>
                </c:pt>
                <c:pt idx="4">
                  <c:v>212.28</c:v>
                </c:pt>
                <c:pt idx="5">
                  <c:v>168.562</c:v>
                </c:pt>
                <c:pt idx="6">
                  <c:v>172.333</c:v>
                </c:pt>
                <c:pt idx="7">
                  <c:v>277.174</c:v>
                </c:pt>
                <c:pt idx="8">
                  <c:v>248.49</c:v>
                </c:pt>
                <c:pt idx="9">
                  <c:v>219.183</c:v>
                </c:pt>
                <c:pt idx="11">
                  <c:v>185.512</c:v>
                </c:pt>
                <c:pt idx="12">
                  <c:v>251.895</c:v>
                </c:pt>
                <c:pt idx="13">
                  <c:v>130.515</c:v>
                </c:pt>
                <c:pt idx="14">
                  <c:v>156.002</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data'!$E$4:$E$18</c:f>
              <c:numCache>
                <c:ptCount val="15"/>
                <c:pt idx="0">
                  <c:v>156.002</c:v>
                </c:pt>
                <c:pt idx="1">
                  <c:v>156.002</c:v>
                </c:pt>
                <c:pt idx="2">
                  <c:v>156.002</c:v>
                </c:pt>
                <c:pt idx="3">
                  <c:v>156.002</c:v>
                </c:pt>
                <c:pt idx="4">
                  <c:v>156.002</c:v>
                </c:pt>
                <c:pt idx="5">
                  <c:v>156.002</c:v>
                </c:pt>
                <c:pt idx="6">
                  <c:v>156.002</c:v>
                </c:pt>
                <c:pt idx="7">
                  <c:v>156.002</c:v>
                </c:pt>
                <c:pt idx="8">
                  <c:v>156.002</c:v>
                </c:pt>
                <c:pt idx="9">
                  <c:v>156.002</c:v>
                </c:pt>
                <c:pt idx="11">
                  <c:v>156.002</c:v>
                </c:pt>
                <c:pt idx="12">
                  <c:v>156.002</c:v>
                </c:pt>
                <c:pt idx="13">
                  <c:v>156.002</c:v>
                </c:pt>
                <c:pt idx="14">
                  <c:v>156.002</c:v>
                </c:pt>
              </c:numCache>
            </c:numRef>
          </c:val>
        </c:ser>
        <c:gapWidth val="50"/>
        <c:axId val="53450135"/>
        <c:axId val="11289168"/>
      </c:barChart>
      <c:catAx>
        <c:axId val="53450135"/>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1289168"/>
        <c:crosses val="autoZero"/>
        <c:auto val="0"/>
        <c:lblOffset val="100"/>
        <c:noMultiLvlLbl val="0"/>
      </c:catAx>
      <c:valAx>
        <c:axId val="11289168"/>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53450135"/>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275"/>
          <c:y val="0.15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125"/>
          <c:w val="0.98475"/>
          <c:h val="0.92875"/>
        </c:manualLayout>
      </c:layout>
      <c:barChart>
        <c:barDir val="bar"/>
        <c:grouping val="clustered"/>
        <c:varyColors val="0"/>
        <c:ser>
          <c:idx val="0"/>
          <c:order val="0"/>
          <c:tx>
            <c:strRef>
              <c:f>'Ordered data'!$B$19</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 disorder</c:name>
            <c:spPr>
              <a:ln w="38100">
                <a:solidFill>
                  <a:srgbClr val="C0C0C0"/>
                </a:solidFill>
              </a:ln>
            </c:spPr>
            <c:trendlineType val="linear"/>
            <c:forward val="0.5"/>
            <c:backward val="0.5"/>
            <c:dispEq val="0"/>
            <c:dispRSqr val="0"/>
          </c:trendline>
          <c:cat>
            <c:strRef>
              <c:f>'Ordered data'!$A$20:$A$74</c:f>
              <c:strCache>
                <c:ptCount val="55"/>
                <c:pt idx="0">
                  <c:v>SE Northern (1,0,d)</c:v>
                </c:pt>
                <c:pt idx="1">
                  <c:v>SE Central (0,d)</c:v>
                </c:pt>
                <c:pt idx="2">
                  <c:v>SE Western (d)</c:v>
                </c:pt>
                <c:pt idx="3">
                  <c:v>SE Southern (d)</c:v>
                </c:pt>
                <c:pt idx="5">
                  <c:v>Bdn West (d)</c:v>
                </c:pt>
                <c:pt idx="6">
                  <c:v>Bdn Rural (d)</c:v>
                </c:pt>
                <c:pt idx="7">
                  <c:v>Bdn East (d)</c:v>
                </c:pt>
                <c:pt idx="9">
                  <c:v>Cent East (1,d)</c:v>
                </c:pt>
                <c:pt idx="10">
                  <c:v>Cent Southwest (0,d)</c:v>
                </c:pt>
                <c:pt idx="11">
                  <c:v>Cent Midwest (d)</c:v>
                </c:pt>
                <c:pt idx="12">
                  <c:v>Cent North (0,d)</c:v>
                </c:pt>
                <c:pt idx="14">
                  <c:v>Assin East 2 (d)</c:v>
                </c:pt>
                <c:pt idx="15">
                  <c:v>Assin West 2 (0,d)</c:v>
                </c:pt>
                <c:pt idx="16">
                  <c:v>Assin West 1 (1,0,d)</c:v>
                </c:pt>
                <c:pt idx="17">
                  <c:v>Assin East 1 (d)</c:v>
                </c:pt>
                <c:pt idx="18">
                  <c:v>Assin North 2 (d)</c:v>
                </c:pt>
                <c:pt idx="19">
                  <c:v>Assin North 1 (d)</c:v>
                </c:pt>
                <c:pt idx="21">
                  <c:v>PL West (d)</c:v>
                </c:pt>
                <c:pt idx="22">
                  <c:v>PL Central (0,d)</c:v>
                </c:pt>
                <c:pt idx="23">
                  <c:v>PL East (d)</c:v>
                </c:pt>
                <c:pt idx="24">
                  <c:v>PL North (d)</c:v>
                </c:pt>
                <c:pt idx="26">
                  <c:v>IL Southwest (d)</c:v>
                </c:pt>
                <c:pt idx="27">
                  <c:v>IL Southeast (1,0,d)</c:v>
                </c:pt>
                <c:pt idx="28">
                  <c:v>IL Northeast (1,d)</c:v>
                </c:pt>
                <c:pt idx="29">
                  <c:v>IL Northwest (d)</c:v>
                </c:pt>
                <c:pt idx="31">
                  <c:v>Springfield (1,0,d)</c:v>
                </c:pt>
                <c:pt idx="32">
                  <c:v>Winnipeg River (0,d)</c:v>
                </c:pt>
                <c:pt idx="33">
                  <c:v>Brokenhead (d)</c:v>
                </c:pt>
                <c:pt idx="34">
                  <c:v>Iron Rose</c:v>
                </c:pt>
                <c:pt idx="35">
                  <c:v>Blue Water (1,d)</c:v>
                </c:pt>
                <c:pt idx="36">
                  <c:v>Northern Remote (0,d)</c:v>
                </c:pt>
                <c:pt idx="38">
                  <c:v>Thompson (d)</c:v>
                </c:pt>
                <c:pt idx="39">
                  <c:v>Oxford H &amp; Gods (1,0,d)</c:v>
                </c:pt>
                <c:pt idx="40">
                  <c:v>Cross Lake (d,s)</c:v>
                </c:pt>
                <c:pt idx="41">
                  <c:v>Lynn/Leaf/SIL (d)</c:v>
                </c:pt>
                <c:pt idx="42">
                  <c:v>Island Lake (d)</c:v>
                </c:pt>
                <c:pt idx="43">
                  <c:v>Tad/Broch/Lac Br (s)</c:v>
                </c:pt>
                <c:pt idx="44">
                  <c:v>Gillam/Fox Lake (d)</c:v>
                </c:pt>
                <c:pt idx="45">
                  <c:v>Thick Por/Pik/Wab (d)</c:v>
                </c:pt>
                <c:pt idx="46">
                  <c:v>Norway House (0,d)</c:v>
                </c:pt>
                <c:pt idx="47">
                  <c:v>Sha/York/Split/War (1,d)</c:v>
                </c:pt>
                <c:pt idx="48">
                  <c:v>Nelson House (0,d)</c:v>
                </c:pt>
                <c:pt idx="50">
                  <c:v>Churchill (d)</c:v>
                </c:pt>
                <c:pt idx="52">
                  <c:v>F Flon/Snow L/Cran (d)</c:v>
                </c:pt>
                <c:pt idx="53">
                  <c:v>The Pas/OCN/Kelsey (d)</c:v>
                </c:pt>
                <c:pt idx="54">
                  <c:v>Nor-Man Other (d)</c:v>
                </c:pt>
              </c:strCache>
            </c:strRef>
          </c:cat>
          <c:val>
            <c:numRef>
              <c:f>'Ordered data'!$B$20:$B$74</c:f>
              <c:numCache>
                <c:ptCount val="55"/>
                <c:pt idx="0">
                  <c:v>24.916798764</c:v>
                </c:pt>
                <c:pt idx="1">
                  <c:v>24.916798764</c:v>
                </c:pt>
                <c:pt idx="2">
                  <c:v>24.916798764</c:v>
                </c:pt>
                <c:pt idx="3">
                  <c:v>24.916798764</c:v>
                </c:pt>
                <c:pt idx="5">
                  <c:v>24.916798764</c:v>
                </c:pt>
                <c:pt idx="6">
                  <c:v>24.916798764</c:v>
                </c:pt>
                <c:pt idx="7">
                  <c:v>24.916798764</c:v>
                </c:pt>
                <c:pt idx="9">
                  <c:v>24.916798764</c:v>
                </c:pt>
                <c:pt idx="10">
                  <c:v>24.916798764</c:v>
                </c:pt>
                <c:pt idx="11">
                  <c:v>24.916798764</c:v>
                </c:pt>
                <c:pt idx="12">
                  <c:v>24.916798764</c:v>
                </c:pt>
                <c:pt idx="14">
                  <c:v>24.916798764</c:v>
                </c:pt>
                <c:pt idx="15">
                  <c:v>24.916798764</c:v>
                </c:pt>
                <c:pt idx="16">
                  <c:v>24.916798764</c:v>
                </c:pt>
                <c:pt idx="17">
                  <c:v>24.916798764</c:v>
                </c:pt>
                <c:pt idx="18">
                  <c:v>24.916798764</c:v>
                </c:pt>
                <c:pt idx="19">
                  <c:v>24.916798764</c:v>
                </c:pt>
                <c:pt idx="21">
                  <c:v>24.916798764</c:v>
                </c:pt>
                <c:pt idx="22">
                  <c:v>24.916798764</c:v>
                </c:pt>
                <c:pt idx="23">
                  <c:v>24.916798764</c:v>
                </c:pt>
                <c:pt idx="24">
                  <c:v>24.916798764</c:v>
                </c:pt>
                <c:pt idx="26">
                  <c:v>24.916798764</c:v>
                </c:pt>
                <c:pt idx="27">
                  <c:v>24.916798764</c:v>
                </c:pt>
                <c:pt idx="28">
                  <c:v>24.916798764</c:v>
                </c:pt>
                <c:pt idx="29">
                  <c:v>24.916798764</c:v>
                </c:pt>
                <c:pt idx="31">
                  <c:v>24.916798764</c:v>
                </c:pt>
                <c:pt idx="32">
                  <c:v>24.916798764</c:v>
                </c:pt>
                <c:pt idx="33">
                  <c:v>24.916798764</c:v>
                </c:pt>
                <c:pt idx="34">
                  <c:v>24.916798764</c:v>
                </c:pt>
                <c:pt idx="35">
                  <c:v>24.916798764</c:v>
                </c:pt>
                <c:pt idx="36">
                  <c:v>24.916798764</c:v>
                </c:pt>
                <c:pt idx="38">
                  <c:v>24.916798764</c:v>
                </c:pt>
                <c:pt idx="39">
                  <c:v>24.916798764</c:v>
                </c:pt>
                <c:pt idx="40">
                  <c:v>24.916798764</c:v>
                </c:pt>
                <c:pt idx="41">
                  <c:v>24.916798764</c:v>
                </c:pt>
                <c:pt idx="42">
                  <c:v>24.916798764</c:v>
                </c:pt>
                <c:pt idx="43">
                  <c:v>24.916798764</c:v>
                </c:pt>
                <c:pt idx="44">
                  <c:v>24.916798764</c:v>
                </c:pt>
                <c:pt idx="45">
                  <c:v>24.916798764</c:v>
                </c:pt>
                <c:pt idx="46">
                  <c:v>24.916798764</c:v>
                </c:pt>
                <c:pt idx="47">
                  <c:v>24.916798764</c:v>
                </c:pt>
                <c:pt idx="48">
                  <c:v>24.916798764</c:v>
                </c:pt>
                <c:pt idx="50">
                  <c:v>24.916798764</c:v>
                </c:pt>
                <c:pt idx="52">
                  <c:v>24.916798764</c:v>
                </c:pt>
                <c:pt idx="53">
                  <c:v>24.916798764</c:v>
                </c:pt>
                <c:pt idx="54">
                  <c:v>24.916798764</c:v>
                </c:pt>
              </c:numCache>
            </c:numRef>
          </c:val>
        </c:ser>
        <c:ser>
          <c:idx val="1"/>
          <c:order val="1"/>
          <c:tx>
            <c:strRef>
              <c:f>'Ordered data'!$C$19</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data'!$A$20:$A$74</c:f>
              <c:strCache>
                <c:ptCount val="55"/>
                <c:pt idx="0">
                  <c:v>SE Northern (1,0,d)</c:v>
                </c:pt>
                <c:pt idx="1">
                  <c:v>SE Central (0,d)</c:v>
                </c:pt>
                <c:pt idx="2">
                  <c:v>SE Western (d)</c:v>
                </c:pt>
                <c:pt idx="3">
                  <c:v>SE Southern (d)</c:v>
                </c:pt>
                <c:pt idx="5">
                  <c:v>Bdn West (d)</c:v>
                </c:pt>
                <c:pt idx="6">
                  <c:v>Bdn Rural (d)</c:v>
                </c:pt>
                <c:pt idx="7">
                  <c:v>Bdn East (d)</c:v>
                </c:pt>
                <c:pt idx="9">
                  <c:v>Cent East (1,d)</c:v>
                </c:pt>
                <c:pt idx="10">
                  <c:v>Cent Southwest (0,d)</c:v>
                </c:pt>
                <c:pt idx="11">
                  <c:v>Cent Midwest (d)</c:v>
                </c:pt>
                <c:pt idx="12">
                  <c:v>Cent North (0,d)</c:v>
                </c:pt>
                <c:pt idx="14">
                  <c:v>Assin East 2 (d)</c:v>
                </c:pt>
                <c:pt idx="15">
                  <c:v>Assin West 2 (0,d)</c:v>
                </c:pt>
                <c:pt idx="16">
                  <c:v>Assin West 1 (1,0,d)</c:v>
                </c:pt>
                <c:pt idx="17">
                  <c:v>Assin East 1 (d)</c:v>
                </c:pt>
                <c:pt idx="18">
                  <c:v>Assin North 2 (d)</c:v>
                </c:pt>
                <c:pt idx="19">
                  <c:v>Assin North 1 (d)</c:v>
                </c:pt>
                <c:pt idx="21">
                  <c:v>PL West (d)</c:v>
                </c:pt>
                <c:pt idx="22">
                  <c:v>PL Central (0,d)</c:v>
                </c:pt>
                <c:pt idx="23">
                  <c:v>PL East (d)</c:v>
                </c:pt>
                <c:pt idx="24">
                  <c:v>PL North (d)</c:v>
                </c:pt>
                <c:pt idx="26">
                  <c:v>IL Southwest (d)</c:v>
                </c:pt>
                <c:pt idx="27">
                  <c:v>IL Southeast (1,0,d)</c:v>
                </c:pt>
                <c:pt idx="28">
                  <c:v>IL Northeast (1,d)</c:v>
                </c:pt>
                <c:pt idx="29">
                  <c:v>IL Northwest (d)</c:v>
                </c:pt>
                <c:pt idx="31">
                  <c:v>Springfield (1,0,d)</c:v>
                </c:pt>
                <c:pt idx="32">
                  <c:v>Winnipeg River (0,d)</c:v>
                </c:pt>
                <c:pt idx="33">
                  <c:v>Brokenhead (d)</c:v>
                </c:pt>
                <c:pt idx="34">
                  <c:v>Iron Rose</c:v>
                </c:pt>
                <c:pt idx="35">
                  <c:v>Blue Water (1,d)</c:v>
                </c:pt>
                <c:pt idx="36">
                  <c:v>Northern Remote (0,d)</c:v>
                </c:pt>
                <c:pt idx="38">
                  <c:v>Thompson (d)</c:v>
                </c:pt>
                <c:pt idx="39">
                  <c:v>Oxford H &amp; Gods (1,0,d)</c:v>
                </c:pt>
                <c:pt idx="40">
                  <c:v>Cross Lake (d,s)</c:v>
                </c:pt>
                <c:pt idx="41">
                  <c:v>Lynn/Leaf/SIL (d)</c:v>
                </c:pt>
                <c:pt idx="42">
                  <c:v>Island Lake (d)</c:v>
                </c:pt>
                <c:pt idx="43">
                  <c:v>Tad/Broch/Lac Br (s)</c:v>
                </c:pt>
                <c:pt idx="44">
                  <c:v>Gillam/Fox Lake (d)</c:v>
                </c:pt>
                <c:pt idx="45">
                  <c:v>Thick Por/Pik/Wab (d)</c:v>
                </c:pt>
                <c:pt idx="46">
                  <c:v>Norway House (0,d)</c:v>
                </c:pt>
                <c:pt idx="47">
                  <c:v>Sha/York/Split/War (1,d)</c:v>
                </c:pt>
                <c:pt idx="48">
                  <c:v>Nelson House (0,d)</c:v>
                </c:pt>
                <c:pt idx="50">
                  <c:v>Churchill (d)</c:v>
                </c:pt>
                <c:pt idx="52">
                  <c:v>F Flon/Snow L/Cran (d)</c:v>
                </c:pt>
                <c:pt idx="53">
                  <c:v>The Pas/OCN/Kelsey (d)</c:v>
                </c:pt>
                <c:pt idx="54">
                  <c:v>Nor-Man Other (d)</c:v>
                </c:pt>
              </c:strCache>
            </c:strRef>
          </c:cat>
          <c:val>
            <c:numRef>
              <c:f>'Ordered data'!$C$20:$C$74</c:f>
              <c:numCache>
                <c:ptCount val="55"/>
                <c:pt idx="0">
                  <c:v>15.100429522</c:v>
                </c:pt>
                <c:pt idx="1">
                  <c:v>20.452725982</c:v>
                </c:pt>
                <c:pt idx="2">
                  <c:v>17.556599019</c:v>
                </c:pt>
                <c:pt idx="3">
                  <c:v>17.482707363</c:v>
                </c:pt>
                <c:pt idx="5">
                  <c:v>22.374728085</c:v>
                </c:pt>
                <c:pt idx="6">
                  <c:v>14.278266152</c:v>
                </c:pt>
                <c:pt idx="7">
                  <c:v>27.363133331</c:v>
                </c:pt>
                <c:pt idx="9">
                  <c:v>18.080337215</c:v>
                </c:pt>
                <c:pt idx="10">
                  <c:v>23.196184549</c:v>
                </c:pt>
                <c:pt idx="11">
                  <c:v>20.249451434</c:v>
                </c:pt>
                <c:pt idx="12">
                  <c:v>21.592425481</c:v>
                </c:pt>
                <c:pt idx="14">
                  <c:v>19.761149399</c:v>
                </c:pt>
                <c:pt idx="15">
                  <c:v>20.131668812</c:v>
                </c:pt>
                <c:pt idx="16">
                  <c:v>16.384686491</c:v>
                </c:pt>
                <c:pt idx="17">
                  <c:v>25.249907959</c:v>
                </c:pt>
                <c:pt idx="18">
                  <c:v>16.265933217</c:v>
                </c:pt>
                <c:pt idx="19">
                  <c:v>18.236327668</c:v>
                </c:pt>
                <c:pt idx="21">
                  <c:v>17.856966687</c:v>
                </c:pt>
                <c:pt idx="22">
                  <c:v>26.311667639</c:v>
                </c:pt>
                <c:pt idx="23">
                  <c:v>26.194414477</c:v>
                </c:pt>
                <c:pt idx="24">
                  <c:v>25.431918231</c:v>
                </c:pt>
                <c:pt idx="26">
                  <c:v>23.650150065</c:v>
                </c:pt>
                <c:pt idx="27">
                  <c:v>20.661162684</c:v>
                </c:pt>
                <c:pt idx="28">
                  <c:v>16.84389391</c:v>
                </c:pt>
                <c:pt idx="29">
                  <c:v>22.629553269</c:v>
                </c:pt>
                <c:pt idx="31">
                  <c:v>17.217955287</c:v>
                </c:pt>
                <c:pt idx="32">
                  <c:v>15.49908284</c:v>
                </c:pt>
                <c:pt idx="33">
                  <c:v>21.968503088</c:v>
                </c:pt>
                <c:pt idx="34">
                  <c:v>10.341198369</c:v>
                </c:pt>
                <c:pt idx="35">
                  <c:v>15.66924029</c:v>
                </c:pt>
                <c:pt idx="36">
                  <c:v>15.16386114</c:v>
                </c:pt>
                <c:pt idx="38">
                  <c:v>30.877033068</c:v>
                </c:pt>
                <c:pt idx="39">
                  <c:v>7.5935607247</c:v>
                </c:pt>
                <c:pt idx="40">
                  <c:v>12.093905038</c:v>
                </c:pt>
                <c:pt idx="41">
                  <c:v>15.271205647</c:v>
                </c:pt>
                <c:pt idx="42">
                  <c:v>15.150343859</c:v>
                </c:pt>
                <c:pt idx="43">
                  <c:v>2.8650680541</c:v>
                </c:pt>
                <c:pt idx="44">
                  <c:v>26.923164715</c:v>
                </c:pt>
                <c:pt idx="45">
                  <c:v>32.645339154</c:v>
                </c:pt>
                <c:pt idx="46">
                  <c:v>12.78433837</c:v>
                </c:pt>
                <c:pt idx="47">
                  <c:v>9.8425006107</c:v>
                </c:pt>
                <c:pt idx="48">
                  <c:v>3.2117981688</c:v>
                </c:pt>
                <c:pt idx="50">
                  <c:v>25.953655538</c:v>
                </c:pt>
                <c:pt idx="52">
                  <c:v>18.174822496</c:v>
                </c:pt>
                <c:pt idx="53">
                  <c:v>19.293168892</c:v>
                </c:pt>
                <c:pt idx="54">
                  <c:v>17.102437256</c:v>
                </c:pt>
              </c:numCache>
            </c:numRef>
          </c:val>
        </c:ser>
        <c:ser>
          <c:idx val="2"/>
          <c:order val="2"/>
          <c:tx>
            <c:strRef>
              <c:f>'Ordered data'!$D$19</c:f>
              <c:strCache>
                <c:ptCount val="1"/>
                <c:pt idx="0">
                  <c:v>no disorder</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data'!$A$20:$A$74</c:f>
              <c:strCache>
                <c:ptCount val="55"/>
                <c:pt idx="0">
                  <c:v>SE Northern (1,0,d)</c:v>
                </c:pt>
                <c:pt idx="1">
                  <c:v>SE Central (0,d)</c:v>
                </c:pt>
                <c:pt idx="2">
                  <c:v>SE Western (d)</c:v>
                </c:pt>
                <c:pt idx="3">
                  <c:v>SE Southern (d)</c:v>
                </c:pt>
                <c:pt idx="5">
                  <c:v>Bdn West (d)</c:v>
                </c:pt>
                <c:pt idx="6">
                  <c:v>Bdn Rural (d)</c:v>
                </c:pt>
                <c:pt idx="7">
                  <c:v>Bdn East (d)</c:v>
                </c:pt>
                <c:pt idx="9">
                  <c:v>Cent East (1,d)</c:v>
                </c:pt>
                <c:pt idx="10">
                  <c:v>Cent Southwest (0,d)</c:v>
                </c:pt>
                <c:pt idx="11">
                  <c:v>Cent Midwest (d)</c:v>
                </c:pt>
                <c:pt idx="12">
                  <c:v>Cent North (0,d)</c:v>
                </c:pt>
                <c:pt idx="14">
                  <c:v>Assin East 2 (d)</c:v>
                </c:pt>
                <c:pt idx="15">
                  <c:v>Assin West 2 (0,d)</c:v>
                </c:pt>
                <c:pt idx="16">
                  <c:v>Assin West 1 (1,0,d)</c:v>
                </c:pt>
                <c:pt idx="17">
                  <c:v>Assin East 1 (d)</c:v>
                </c:pt>
                <c:pt idx="18">
                  <c:v>Assin North 2 (d)</c:v>
                </c:pt>
                <c:pt idx="19">
                  <c:v>Assin North 1 (d)</c:v>
                </c:pt>
                <c:pt idx="21">
                  <c:v>PL West (d)</c:v>
                </c:pt>
                <c:pt idx="22">
                  <c:v>PL Central (0,d)</c:v>
                </c:pt>
                <c:pt idx="23">
                  <c:v>PL East (d)</c:v>
                </c:pt>
                <c:pt idx="24">
                  <c:v>PL North (d)</c:v>
                </c:pt>
                <c:pt idx="26">
                  <c:v>IL Southwest (d)</c:v>
                </c:pt>
                <c:pt idx="27">
                  <c:v>IL Southeast (1,0,d)</c:v>
                </c:pt>
                <c:pt idx="28">
                  <c:v>IL Northeast (1,d)</c:v>
                </c:pt>
                <c:pt idx="29">
                  <c:v>IL Northwest (d)</c:v>
                </c:pt>
                <c:pt idx="31">
                  <c:v>Springfield (1,0,d)</c:v>
                </c:pt>
                <c:pt idx="32">
                  <c:v>Winnipeg River (0,d)</c:v>
                </c:pt>
                <c:pt idx="33">
                  <c:v>Brokenhead (d)</c:v>
                </c:pt>
                <c:pt idx="34">
                  <c:v>Iron Rose</c:v>
                </c:pt>
                <c:pt idx="35">
                  <c:v>Blue Water (1,d)</c:v>
                </c:pt>
                <c:pt idx="36">
                  <c:v>Northern Remote (0,d)</c:v>
                </c:pt>
                <c:pt idx="38">
                  <c:v>Thompson (d)</c:v>
                </c:pt>
                <c:pt idx="39">
                  <c:v>Oxford H &amp; Gods (1,0,d)</c:v>
                </c:pt>
                <c:pt idx="40">
                  <c:v>Cross Lake (d,s)</c:v>
                </c:pt>
                <c:pt idx="41">
                  <c:v>Lynn/Leaf/SIL (d)</c:v>
                </c:pt>
                <c:pt idx="42">
                  <c:v>Island Lake (d)</c:v>
                </c:pt>
                <c:pt idx="43">
                  <c:v>Tad/Broch/Lac Br (s)</c:v>
                </c:pt>
                <c:pt idx="44">
                  <c:v>Gillam/Fox Lake (d)</c:v>
                </c:pt>
                <c:pt idx="45">
                  <c:v>Thick Por/Pik/Wab (d)</c:v>
                </c:pt>
                <c:pt idx="46">
                  <c:v>Norway House (0,d)</c:v>
                </c:pt>
                <c:pt idx="47">
                  <c:v>Sha/York/Split/War (1,d)</c:v>
                </c:pt>
                <c:pt idx="48">
                  <c:v>Nelson House (0,d)</c:v>
                </c:pt>
                <c:pt idx="50">
                  <c:v>Churchill (d)</c:v>
                </c:pt>
                <c:pt idx="52">
                  <c:v>F Flon/Snow L/Cran (d)</c:v>
                </c:pt>
                <c:pt idx="53">
                  <c:v>The Pas/OCN/Kelsey (d)</c:v>
                </c:pt>
                <c:pt idx="54">
                  <c:v>Nor-Man Other (d)</c:v>
                </c:pt>
              </c:strCache>
            </c:strRef>
          </c:cat>
          <c:val>
            <c:numRef>
              <c:f>'Ordered data'!$D$20:$D$74</c:f>
              <c:numCache>
                <c:ptCount val="55"/>
                <c:pt idx="0">
                  <c:v>6.5144398564</c:v>
                </c:pt>
                <c:pt idx="1">
                  <c:v>6.7118357406</c:v>
                </c:pt>
                <c:pt idx="2">
                  <c:v>6.5618265831</c:v>
                </c:pt>
                <c:pt idx="3">
                  <c:v>9.2574636647</c:v>
                </c:pt>
                <c:pt idx="5">
                  <c:v>8.1237685607</c:v>
                </c:pt>
                <c:pt idx="6">
                  <c:v>7.1175831181</c:v>
                </c:pt>
                <c:pt idx="7">
                  <c:v>9.5135072941</c:v>
                </c:pt>
                <c:pt idx="9">
                  <c:v>6.1861144646</c:v>
                </c:pt>
                <c:pt idx="10">
                  <c:v>6.7501803212</c:v>
                </c:pt>
                <c:pt idx="11">
                  <c:v>7.0124834885</c:v>
                </c:pt>
                <c:pt idx="12">
                  <c:v>6.0871126203</c:v>
                </c:pt>
                <c:pt idx="14">
                  <c:v>7.3535822616</c:v>
                </c:pt>
                <c:pt idx="15">
                  <c:v>6.6944374918</c:v>
                </c:pt>
                <c:pt idx="16">
                  <c:v>6.2518298798</c:v>
                </c:pt>
                <c:pt idx="17">
                  <c:v>8.6862840042</c:v>
                </c:pt>
                <c:pt idx="18">
                  <c:v>6.7680986824</c:v>
                </c:pt>
                <c:pt idx="19">
                  <c:v>6.9681119726</c:v>
                </c:pt>
                <c:pt idx="21">
                  <c:v>8.6528096791</c:v>
                </c:pt>
                <c:pt idx="22">
                  <c:v>10.955323499</c:v>
                </c:pt>
                <c:pt idx="23">
                  <c:v>7.7340468564</c:v>
                </c:pt>
                <c:pt idx="24">
                  <c:v>8.3918347169</c:v>
                </c:pt>
                <c:pt idx="26">
                  <c:v>8.1222025567</c:v>
                </c:pt>
                <c:pt idx="27">
                  <c:v>7.1648299462</c:v>
                </c:pt>
                <c:pt idx="28">
                  <c:v>8.0252654033</c:v>
                </c:pt>
                <c:pt idx="29">
                  <c:v>8.8177339006</c:v>
                </c:pt>
                <c:pt idx="31">
                  <c:v>4.9624645535</c:v>
                </c:pt>
                <c:pt idx="32">
                  <c:v>5.5832563364</c:v>
                </c:pt>
                <c:pt idx="33">
                  <c:v>8.609641101</c:v>
                </c:pt>
                <c:pt idx="34">
                  <c:v>5.9968188057</c:v>
                </c:pt>
                <c:pt idx="35">
                  <c:v>7.3457353905</c:v>
                </c:pt>
                <c:pt idx="36">
                  <c:v>3.4814929753</c:v>
                </c:pt>
                <c:pt idx="38">
                  <c:v>6.2726385076</c:v>
                </c:pt>
                <c:pt idx="39">
                  <c:v>2.9720398404</c:v>
                </c:pt>
                <c:pt idx="41">
                  <c:v>6.4305172058</c:v>
                </c:pt>
                <c:pt idx="42">
                  <c:v>7.6288079965</c:v>
                </c:pt>
                <c:pt idx="43">
                  <c:v>0</c:v>
                </c:pt>
                <c:pt idx="45">
                  <c:v>6.5770669728</c:v>
                </c:pt>
                <c:pt idx="46">
                  <c:v>1.7213743313</c:v>
                </c:pt>
                <c:pt idx="47">
                  <c:v>3.5257824588</c:v>
                </c:pt>
                <c:pt idx="48">
                  <c:v>0</c:v>
                </c:pt>
                <c:pt idx="50">
                  <c:v>3.1697332049</c:v>
                </c:pt>
                <c:pt idx="52">
                  <c:v>8.4133900554</c:v>
                </c:pt>
                <c:pt idx="53">
                  <c:v>9.6528733789</c:v>
                </c:pt>
                <c:pt idx="54">
                  <c:v>5.6809892815</c:v>
                </c:pt>
              </c:numCache>
            </c:numRef>
          </c:val>
        </c:ser>
        <c:ser>
          <c:idx val="3"/>
          <c:order val="3"/>
          <c:tx>
            <c:strRef>
              <c:f>'Ordered data'!$E$19</c:f>
              <c:strCache>
                <c:ptCount val="1"/>
                <c:pt idx="0">
                  <c:v>Mb Avg without</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no disorder</c:name>
            <c:spPr>
              <a:ln w="38100">
                <a:solidFill>
                  <a:srgbClr val="000000"/>
                </a:solidFill>
              </a:ln>
            </c:spPr>
            <c:trendlineType val="linear"/>
            <c:forward val="0.5"/>
            <c:backward val="0.5"/>
            <c:dispEq val="0"/>
            <c:dispRSqr val="0"/>
          </c:trendline>
          <c:cat>
            <c:strRef>
              <c:f>'Ordered data'!$A$20:$A$74</c:f>
              <c:strCache>
                <c:ptCount val="55"/>
                <c:pt idx="0">
                  <c:v>SE Northern (1,0,d)</c:v>
                </c:pt>
                <c:pt idx="1">
                  <c:v>SE Central (0,d)</c:v>
                </c:pt>
                <c:pt idx="2">
                  <c:v>SE Western (d)</c:v>
                </c:pt>
                <c:pt idx="3">
                  <c:v>SE Southern (d)</c:v>
                </c:pt>
                <c:pt idx="5">
                  <c:v>Bdn West (d)</c:v>
                </c:pt>
                <c:pt idx="6">
                  <c:v>Bdn Rural (d)</c:v>
                </c:pt>
                <c:pt idx="7">
                  <c:v>Bdn East (d)</c:v>
                </c:pt>
                <c:pt idx="9">
                  <c:v>Cent East (1,d)</c:v>
                </c:pt>
                <c:pt idx="10">
                  <c:v>Cent Southwest (0,d)</c:v>
                </c:pt>
                <c:pt idx="11">
                  <c:v>Cent Midwest (d)</c:v>
                </c:pt>
                <c:pt idx="12">
                  <c:v>Cent North (0,d)</c:v>
                </c:pt>
                <c:pt idx="14">
                  <c:v>Assin East 2 (d)</c:v>
                </c:pt>
                <c:pt idx="15">
                  <c:v>Assin West 2 (0,d)</c:v>
                </c:pt>
                <c:pt idx="16">
                  <c:v>Assin West 1 (1,0,d)</c:v>
                </c:pt>
                <c:pt idx="17">
                  <c:v>Assin East 1 (d)</c:v>
                </c:pt>
                <c:pt idx="18">
                  <c:v>Assin North 2 (d)</c:v>
                </c:pt>
                <c:pt idx="19">
                  <c:v>Assin North 1 (d)</c:v>
                </c:pt>
                <c:pt idx="21">
                  <c:v>PL West (d)</c:v>
                </c:pt>
                <c:pt idx="22">
                  <c:v>PL Central (0,d)</c:v>
                </c:pt>
                <c:pt idx="23">
                  <c:v>PL East (d)</c:v>
                </c:pt>
                <c:pt idx="24">
                  <c:v>PL North (d)</c:v>
                </c:pt>
                <c:pt idx="26">
                  <c:v>IL Southwest (d)</c:v>
                </c:pt>
                <c:pt idx="27">
                  <c:v>IL Southeast (1,0,d)</c:v>
                </c:pt>
                <c:pt idx="28">
                  <c:v>IL Northeast (1,d)</c:v>
                </c:pt>
                <c:pt idx="29">
                  <c:v>IL Northwest (d)</c:v>
                </c:pt>
                <c:pt idx="31">
                  <c:v>Springfield (1,0,d)</c:v>
                </c:pt>
                <c:pt idx="32">
                  <c:v>Winnipeg River (0,d)</c:v>
                </c:pt>
                <c:pt idx="33">
                  <c:v>Brokenhead (d)</c:v>
                </c:pt>
                <c:pt idx="34">
                  <c:v>Iron Rose</c:v>
                </c:pt>
                <c:pt idx="35">
                  <c:v>Blue Water (1,d)</c:v>
                </c:pt>
                <c:pt idx="36">
                  <c:v>Northern Remote (0,d)</c:v>
                </c:pt>
                <c:pt idx="38">
                  <c:v>Thompson (d)</c:v>
                </c:pt>
                <c:pt idx="39">
                  <c:v>Oxford H &amp; Gods (1,0,d)</c:v>
                </c:pt>
                <c:pt idx="40">
                  <c:v>Cross Lake (d,s)</c:v>
                </c:pt>
                <c:pt idx="41">
                  <c:v>Lynn/Leaf/SIL (d)</c:v>
                </c:pt>
                <c:pt idx="42">
                  <c:v>Island Lake (d)</c:v>
                </c:pt>
                <c:pt idx="43">
                  <c:v>Tad/Broch/Lac Br (s)</c:v>
                </c:pt>
                <c:pt idx="44">
                  <c:v>Gillam/Fox Lake (d)</c:v>
                </c:pt>
                <c:pt idx="45">
                  <c:v>Thick Por/Pik/Wab (d)</c:v>
                </c:pt>
                <c:pt idx="46">
                  <c:v>Norway House (0,d)</c:v>
                </c:pt>
                <c:pt idx="47">
                  <c:v>Sha/York/Split/War (1,d)</c:v>
                </c:pt>
                <c:pt idx="48">
                  <c:v>Nelson House (0,d)</c:v>
                </c:pt>
                <c:pt idx="50">
                  <c:v>Churchill (d)</c:v>
                </c:pt>
                <c:pt idx="52">
                  <c:v>F Flon/Snow L/Cran (d)</c:v>
                </c:pt>
                <c:pt idx="53">
                  <c:v>The Pas/OCN/Kelsey (d)</c:v>
                </c:pt>
                <c:pt idx="54">
                  <c:v>Nor-Man Other (d)</c:v>
                </c:pt>
              </c:strCache>
            </c:strRef>
          </c:cat>
          <c:val>
            <c:numRef>
              <c:f>'Ordered data'!$E$20:$E$74</c:f>
              <c:numCache>
                <c:ptCount val="55"/>
                <c:pt idx="0">
                  <c:v>8.4339981427</c:v>
                </c:pt>
                <c:pt idx="1">
                  <c:v>8.4339981427</c:v>
                </c:pt>
                <c:pt idx="2">
                  <c:v>8.4339981427</c:v>
                </c:pt>
                <c:pt idx="3">
                  <c:v>8.4339981427</c:v>
                </c:pt>
                <c:pt idx="5">
                  <c:v>8.4339981427</c:v>
                </c:pt>
                <c:pt idx="6">
                  <c:v>8.4339981427</c:v>
                </c:pt>
                <c:pt idx="7">
                  <c:v>8.4339981427</c:v>
                </c:pt>
                <c:pt idx="9">
                  <c:v>8.4339981427</c:v>
                </c:pt>
                <c:pt idx="10">
                  <c:v>8.4339981427</c:v>
                </c:pt>
                <c:pt idx="11">
                  <c:v>8.4339981427</c:v>
                </c:pt>
                <c:pt idx="12">
                  <c:v>8.4339981427</c:v>
                </c:pt>
                <c:pt idx="14">
                  <c:v>8.4339981427</c:v>
                </c:pt>
                <c:pt idx="15">
                  <c:v>8.4339981427</c:v>
                </c:pt>
                <c:pt idx="16">
                  <c:v>8.4339981427</c:v>
                </c:pt>
                <c:pt idx="17">
                  <c:v>8.4339981427</c:v>
                </c:pt>
                <c:pt idx="18">
                  <c:v>8.4339981427</c:v>
                </c:pt>
                <c:pt idx="19">
                  <c:v>8.4339981427</c:v>
                </c:pt>
                <c:pt idx="21">
                  <c:v>8.4339981427</c:v>
                </c:pt>
                <c:pt idx="22">
                  <c:v>8.4339981427</c:v>
                </c:pt>
                <c:pt idx="23">
                  <c:v>8.4339981427</c:v>
                </c:pt>
                <c:pt idx="24">
                  <c:v>8.4339981427</c:v>
                </c:pt>
                <c:pt idx="26">
                  <c:v>8.4339981427</c:v>
                </c:pt>
                <c:pt idx="27">
                  <c:v>8.4339981427</c:v>
                </c:pt>
                <c:pt idx="28">
                  <c:v>8.4339981427</c:v>
                </c:pt>
                <c:pt idx="29">
                  <c:v>8.4339981427</c:v>
                </c:pt>
                <c:pt idx="31">
                  <c:v>8.4339981427</c:v>
                </c:pt>
                <c:pt idx="32">
                  <c:v>8.4339981427</c:v>
                </c:pt>
                <c:pt idx="33">
                  <c:v>8.4339981427</c:v>
                </c:pt>
                <c:pt idx="34">
                  <c:v>8.4339981427</c:v>
                </c:pt>
                <c:pt idx="35">
                  <c:v>8.4339981427</c:v>
                </c:pt>
                <c:pt idx="36">
                  <c:v>8.4339981427</c:v>
                </c:pt>
                <c:pt idx="38">
                  <c:v>8.4339981427</c:v>
                </c:pt>
                <c:pt idx="39">
                  <c:v>8.4339981427</c:v>
                </c:pt>
                <c:pt idx="40">
                  <c:v>8.4339981427</c:v>
                </c:pt>
                <c:pt idx="41">
                  <c:v>8.4339981427</c:v>
                </c:pt>
                <c:pt idx="42">
                  <c:v>8.4339981427</c:v>
                </c:pt>
                <c:pt idx="43">
                  <c:v>8.4339981427</c:v>
                </c:pt>
                <c:pt idx="44">
                  <c:v>8.4339981427</c:v>
                </c:pt>
                <c:pt idx="45">
                  <c:v>8.4339981427</c:v>
                </c:pt>
                <c:pt idx="46">
                  <c:v>8.4339981427</c:v>
                </c:pt>
                <c:pt idx="47">
                  <c:v>8.4339981427</c:v>
                </c:pt>
                <c:pt idx="48">
                  <c:v>8.4339981427</c:v>
                </c:pt>
                <c:pt idx="50">
                  <c:v>8.4339981427</c:v>
                </c:pt>
                <c:pt idx="52">
                  <c:v>8.4339981427</c:v>
                </c:pt>
                <c:pt idx="53">
                  <c:v>8.4339981427</c:v>
                </c:pt>
                <c:pt idx="54">
                  <c:v>8.4339981427</c:v>
                </c:pt>
              </c:numCache>
            </c:numRef>
          </c:val>
        </c:ser>
        <c:gapWidth val="30"/>
        <c:axId val="34493649"/>
        <c:axId val="42007386"/>
      </c:barChart>
      <c:catAx>
        <c:axId val="34493649"/>
        <c:scaling>
          <c:orientation val="maxMin"/>
        </c:scaling>
        <c:axPos val="l"/>
        <c:delete val="0"/>
        <c:numFmt formatCode="General" sourceLinked="1"/>
        <c:majorTickMark val="none"/>
        <c:minorTickMark val="none"/>
        <c:tickLblPos val="nextTo"/>
        <c:txPr>
          <a:bodyPr/>
          <a:lstStyle/>
          <a:p>
            <a:pPr>
              <a:defRPr lang="en-US" cap="none" sz="500" b="1" i="0" u="none" baseline="0">
                <a:latin typeface="Arial"/>
                <a:ea typeface="Arial"/>
                <a:cs typeface="Arial"/>
              </a:defRPr>
            </a:pPr>
          </a:p>
        </c:txPr>
        <c:crossAx val="42007386"/>
        <c:crosses val="autoZero"/>
        <c:auto val="0"/>
        <c:lblOffset val="100"/>
        <c:noMultiLvlLbl val="0"/>
      </c:catAx>
      <c:valAx>
        <c:axId val="42007386"/>
        <c:scaling>
          <c:orientation val="minMax"/>
          <c:max val="4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34493649"/>
        <c:crossesAt val="1"/>
        <c:crossBetween val="between"/>
        <c:dispUnits/>
        <c:majorUnit val="5"/>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3"/>
          <c:y val="0.083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0.1575</cdr:x>
      <cdr:y>0.88675</cdr:y>
    </cdr:from>
    <cdr:to>
      <cdr:x>0.995</cdr:x>
      <cdr:y>1</cdr:y>
    </cdr:to>
    <cdr:sp>
      <cdr:nvSpPr>
        <cdr:cNvPr id="1" name="TextBox 2"/>
        <cdr:cNvSpPr txBox="1">
          <a:spLocks noChangeArrowheads="1"/>
        </cdr:cNvSpPr>
      </cdr:nvSpPr>
      <cdr:spPr>
        <a:xfrm>
          <a:off x="895350" y="4038600"/>
          <a:ext cx="4781550" cy="514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with disorder was statistically different from Manitoba average with disorder
'0' indicates area's rate for those without disorder was statistically different from Manitoba average without disorder
'd' indicates difference between two groups' rates was statistically significant for that area
's' indicates data suppressed due to small numbers</a:t>
          </a:r>
        </a:p>
      </cdr:txBody>
    </cdr:sp>
  </cdr:relSizeAnchor>
  <cdr:relSizeAnchor xmlns:cdr="http://schemas.openxmlformats.org/drawingml/2006/chartDrawing">
    <cdr:from>
      <cdr:x>0.0035</cdr:x>
      <cdr:y>0</cdr:y>
    </cdr:from>
    <cdr:to>
      <cdr:x>0.995</cdr:x>
      <cdr:y>0.14675</cdr:y>
    </cdr:to>
    <cdr:sp>
      <cdr:nvSpPr>
        <cdr:cNvPr id="2" name="TextBox 3"/>
        <cdr:cNvSpPr txBox="1">
          <a:spLocks noChangeArrowheads="1"/>
        </cdr:cNvSpPr>
      </cdr:nvSpPr>
      <cdr:spPr>
        <a:xfrm>
          <a:off x="19050" y="0"/>
          <a:ext cx="5657850" cy="6667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Figure 6.4.1: Home Care Case Closing Rates for Males With and Without Cumulative Disorders by RHA, 1997/98-2001/02
</a:t>
          </a:r>
          <a:r>
            <a:rPr lang="en-US" cap="none" sz="800" b="0" i="0" u="none" baseline="0">
              <a:latin typeface="Arial"/>
              <a:ea typeface="Arial"/>
              <a:cs typeface="Arial"/>
            </a:rPr>
            <a:t>Age-adjusted annaul rate of home care case closures over period per 1000 male residents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0.13225</cdr:x>
      <cdr:y>0.89625</cdr:y>
    </cdr:from>
    <cdr:to>
      <cdr:x>0.994</cdr:x>
      <cdr:y>0.99975</cdr:y>
    </cdr:to>
    <cdr:sp>
      <cdr:nvSpPr>
        <cdr:cNvPr id="1" name="TextBox 1"/>
        <cdr:cNvSpPr txBox="1">
          <a:spLocks noChangeArrowheads="1"/>
        </cdr:cNvSpPr>
      </cdr:nvSpPr>
      <cdr:spPr>
        <a:xfrm>
          <a:off x="752475" y="4086225"/>
          <a:ext cx="4914900" cy="4762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0.13225</cdr:x>
      <cdr:y>0.89625</cdr:y>
    </cdr:from>
    <cdr:to>
      <cdr:x>0.994</cdr:x>
      <cdr:y>0.99975</cdr:y>
    </cdr:to>
    <cdr:sp>
      <cdr:nvSpPr>
        <cdr:cNvPr id="1" name="TextBox 1"/>
        <cdr:cNvSpPr txBox="1">
          <a:spLocks noChangeArrowheads="1"/>
        </cdr:cNvSpPr>
      </cdr:nvSpPr>
      <cdr:spPr>
        <a:xfrm>
          <a:off x="752475" y="4086225"/>
          <a:ext cx="4914900" cy="4762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0.00125</cdr:y>
    </cdr:from>
    <cdr:to>
      <cdr:x>1</cdr:x>
      <cdr:y>0.08225</cdr:y>
    </cdr:to>
    <cdr:sp>
      <cdr:nvSpPr>
        <cdr:cNvPr id="1" name="TextBox 2"/>
        <cdr:cNvSpPr txBox="1">
          <a:spLocks noChangeArrowheads="1"/>
        </cdr:cNvSpPr>
      </cdr:nvSpPr>
      <cdr:spPr>
        <a:xfrm>
          <a:off x="19050" y="9525"/>
          <a:ext cx="5686425" cy="6667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Figure 6.4.2: Home Care Case Closing Rates for Males With and Without Cumulative Disorders by District, 1997/98-2001/02</a:t>
          </a:r>
          <a:r>
            <a:rPr lang="en-US" cap="none" sz="1000" b="1" i="0" u="none" baseline="0">
              <a:latin typeface="Arial"/>
              <a:ea typeface="Arial"/>
              <a:cs typeface="Arial"/>
            </a:rPr>
            <a:t>
</a:t>
          </a:r>
          <a:r>
            <a:rPr lang="en-US" cap="none" sz="800" b="0" i="0" u="none" baseline="0">
              <a:latin typeface="Arial"/>
              <a:ea typeface="Arial"/>
              <a:cs typeface="Arial"/>
            </a:rPr>
            <a:t>Age-adjusted annual rate of home care case closures over period per 1000 male residents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74"/>
  <sheetViews>
    <sheetView workbookViewId="0" topLeftCell="A1">
      <pane xSplit="1" ySplit="3" topLeftCell="B4" activePane="bottomRight" state="frozen"/>
      <selection pane="topLeft" activeCell="B1" sqref="B1"/>
      <selection pane="topRight" activeCell="C1" sqref="C1"/>
      <selection pane="bottomLeft" activeCell="B3" sqref="B3"/>
      <selection pane="bottomRight" activeCell="A3" sqref="A3"/>
    </sheetView>
  </sheetViews>
  <sheetFormatPr defaultColWidth="9.140625" defaultRowHeight="12.75"/>
  <cols>
    <col min="1" max="1" width="22.28125" style="0" customWidth="1"/>
    <col min="2" max="2" width="9.140625" style="5" customWidth="1"/>
    <col min="3" max="3" width="9.140625" style="9" customWidth="1"/>
    <col min="4" max="4" width="10.140625" style="9" customWidth="1"/>
    <col min="5" max="5" width="9.140625" style="5" customWidth="1"/>
    <col min="6" max="6" width="9.57421875" style="7" customWidth="1"/>
    <col min="7" max="8" width="9.140625" style="5" customWidth="1"/>
    <col min="9" max="9" width="6.7109375" style="7" customWidth="1"/>
    <col min="10" max="12" width="9.140625" style="5" customWidth="1"/>
    <col min="13" max="14" width="9.140625" style="13" customWidth="1"/>
    <col min="15" max="15" width="9.140625" style="5" customWidth="1"/>
    <col min="16" max="16" width="2.140625" style="5" customWidth="1"/>
    <col min="17" max="17" width="9.57421875" style="0" customWidth="1"/>
    <col min="18" max="18" width="9.140625" style="5" customWidth="1"/>
    <col min="19" max="19" width="6.7109375" style="5" customWidth="1"/>
    <col min="20" max="20" width="9.140625" style="7" customWidth="1"/>
    <col min="21" max="23" width="9.140625" style="5" customWidth="1"/>
    <col min="24" max="24" width="9.00390625" style="13" customWidth="1"/>
    <col min="25" max="25" width="9.140625" style="14" customWidth="1"/>
  </cols>
  <sheetData>
    <row r="1" spans="2:26" ht="12.75">
      <c r="B1" s="5" t="s">
        <v>129</v>
      </c>
      <c r="C1" s="9" t="s">
        <v>136</v>
      </c>
      <c r="D1" s="9" t="s">
        <v>137</v>
      </c>
      <c r="E1" s="5" t="s">
        <v>130</v>
      </c>
      <c r="F1" s="6" t="s">
        <v>129</v>
      </c>
      <c r="G1" s="4" t="s">
        <v>129</v>
      </c>
      <c r="H1" s="4" t="s">
        <v>129</v>
      </c>
      <c r="I1" s="6" t="s">
        <v>129</v>
      </c>
      <c r="J1" s="4" t="s">
        <v>129</v>
      </c>
      <c r="K1" s="4" t="s">
        <v>129</v>
      </c>
      <c r="L1" s="4" t="s">
        <v>129</v>
      </c>
      <c r="M1" s="10" t="s">
        <v>129</v>
      </c>
      <c r="N1" s="11" t="s">
        <v>129</v>
      </c>
      <c r="O1" s="4" t="s">
        <v>129</v>
      </c>
      <c r="Q1" s="6" t="s">
        <v>130</v>
      </c>
      <c r="R1" s="4" t="s">
        <v>130</v>
      </c>
      <c r="S1" s="4" t="s">
        <v>130</v>
      </c>
      <c r="T1" s="6" t="s">
        <v>130</v>
      </c>
      <c r="U1" s="4" t="s">
        <v>130</v>
      </c>
      <c r="V1" s="4" t="s">
        <v>130</v>
      </c>
      <c r="W1" s="4" t="s">
        <v>130</v>
      </c>
      <c r="X1" s="10" t="s">
        <v>130</v>
      </c>
      <c r="Y1" s="11" t="s">
        <v>130</v>
      </c>
      <c r="Z1" s="6" t="s">
        <v>130</v>
      </c>
    </row>
    <row r="2" spans="3:26" ht="12.75">
      <c r="C2" s="8" t="str">
        <f>cumulative_close_male_rates!H3</f>
        <v>d_count</v>
      </c>
      <c r="D2" s="8" t="str">
        <f>cumulative_close_male_rates!H3</f>
        <v>d_count</v>
      </c>
      <c r="F2" s="6" t="str">
        <f>cumulative_close_male_rates!F3</f>
        <v>pop</v>
      </c>
      <c r="G2" s="4" t="str">
        <f>cumulative_close_male_rates!G3</f>
        <v>ld_count</v>
      </c>
      <c r="H2" s="4" t="str">
        <f>cumulative_close_male_rates!I3</f>
        <v>ud_count</v>
      </c>
      <c r="I2" s="6" t="str">
        <f>cumulative_close_male_rates!J3</f>
        <v>o_count</v>
      </c>
      <c r="J2" s="4" t="str">
        <f>cumulative_close_male_rates!K3</f>
        <v>c_count</v>
      </c>
      <c r="K2" s="4" t="str">
        <f>cumulative_close_male_rates!L3</f>
        <v>t2</v>
      </c>
      <c r="L2" s="4" t="str">
        <f>cumulative_close_male_rates!M3</f>
        <v>prob</v>
      </c>
      <c r="M2" s="12" t="str">
        <f>cumulative_close_male_rates!N3</f>
        <v>signif</v>
      </c>
      <c r="N2" s="12" t="str">
        <f>cumulative_close_male_rates!O3</f>
        <v>sig hi?</v>
      </c>
      <c r="O2" s="4" t="str">
        <f>cumulative_close_male_rates!P3</f>
        <v>sig lo?</v>
      </c>
      <c r="P2" s="4"/>
      <c r="Q2" s="2" t="s">
        <v>5</v>
      </c>
      <c r="R2" s="4" t="str">
        <f>cumulative_close_male_rates!G3</f>
        <v>ld_count</v>
      </c>
      <c r="S2" s="4" t="str">
        <f>cumulative_close_male_rates!I3</f>
        <v>ud_count</v>
      </c>
      <c r="T2" s="6" t="str">
        <f>cumulative_close_male_rates!J3</f>
        <v>o_count</v>
      </c>
      <c r="U2" s="4" t="str">
        <f>cumulative_close_male_rates!K3</f>
        <v>c_count</v>
      </c>
      <c r="V2" s="4" t="s">
        <v>6</v>
      </c>
      <c r="W2" s="4" t="s">
        <v>7</v>
      </c>
      <c r="X2" s="12" t="s">
        <v>8</v>
      </c>
      <c r="Y2" s="14" t="s">
        <v>96</v>
      </c>
      <c r="Z2" t="s">
        <v>97</v>
      </c>
    </row>
    <row r="3" spans="2:5" ht="12.75">
      <c r="B3" s="4" t="s">
        <v>133</v>
      </c>
      <c r="C3" s="9" t="s">
        <v>202</v>
      </c>
      <c r="D3" s="9" t="s">
        <v>203</v>
      </c>
      <c r="E3" s="4" t="s">
        <v>133</v>
      </c>
    </row>
    <row r="4" spans="1:26" ht="12.75">
      <c r="A4" t="s">
        <v>163</v>
      </c>
      <c r="B4" s="5">
        <f aca="true" t="shared" si="0" ref="B4:B13">C$18</f>
        <v>24.916798764</v>
      </c>
      <c r="C4" s="9">
        <f>cumulative_close_male_rates!H4</f>
        <v>17.841623993</v>
      </c>
      <c r="D4" s="9">
        <f>cumulative_close_male_rates!H64</f>
        <v>7.1417481197</v>
      </c>
      <c r="E4" s="5">
        <f aca="true" t="shared" si="1" ref="E4:E13">D$18</f>
        <v>8.4339981427</v>
      </c>
      <c r="F4" s="7">
        <f>cumulative_close_male_rates!F4</f>
        <v>18780.711685</v>
      </c>
      <c r="G4" s="5">
        <f>cumulative_close_male_rates!G4</f>
        <v>15.324925099</v>
      </c>
      <c r="H4" s="5">
        <f>cumulative_close_male_rates!I4</f>
        <v>20.771621697</v>
      </c>
      <c r="I4" s="19">
        <f>cumulative_close_male_rates!J4</f>
        <v>348</v>
      </c>
      <c r="J4" s="5">
        <f>cumulative_close_male_rates!K4</f>
        <v>18.52964924</v>
      </c>
      <c r="K4" s="5">
        <f>cumulative_close_male_rates!L4</f>
        <v>214.11821617</v>
      </c>
      <c r="L4" s="5">
        <f>cumulative_close_male_rates!M4</f>
        <v>0</v>
      </c>
      <c r="M4" s="13" t="str">
        <f>cumulative_close_male_rates!N4</f>
        <v>*</v>
      </c>
      <c r="N4" s="13">
        <f>cumulative_close_male_rates!O4</f>
      </c>
      <c r="O4" s="5">
        <f>cumulative_close_male_rates!P4</f>
        <v>4.145177066999999</v>
      </c>
      <c r="Q4" s="7">
        <f>cumulative_close_male_rates!F64</f>
        <v>80524.122404</v>
      </c>
      <c r="R4" s="5">
        <f>cumulative_close_male_rates!G64</f>
        <v>6.249235098</v>
      </c>
      <c r="S4" s="5">
        <f>cumulative_close_male_rates!I64</f>
        <v>8.1617294605</v>
      </c>
      <c r="T4" s="19">
        <f>cumulative_close_male_rates!J64</f>
        <v>447</v>
      </c>
      <c r="U4" s="5">
        <f>cumulative_close_male_rates!K64</f>
        <v>5.5511315945</v>
      </c>
      <c r="V4" s="5">
        <f>cumulative_close_male_rates!L64</f>
        <v>214.11821617</v>
      </c>
      <c r="W4" s="5">
        <f>cumulative_close_male_rates!M64</f>
        <v>0</v>
      </c>
      <c r="X4" s="13" t="str">
        <f>cumulative_close_male_rates!N64</f>
        <v>*</v>
      </c>
      <c r="Y4" s="13">
        <f>cumulative_close_male_rates!O64</f>
      </c>
      <c r="Z4">
        <f>cumulative_close_male_rates!P64</f>
        <v>0.2722686822</v>
      </c>
    </row>
    <row r="5" spans="1:26" ht="12.75">
      <c r="A5" t="s">
        <v>164</v>
      </c>
      <c r="B5" s="5">
        <f t="shared" si="0"/>
        <v>24.916798764</v>
      </c>
      <c r="C5" s="9">
        <f>cumulative_close_male_rates!H5</f>
        <v>24.297781526</v>
      </c>
      <c r="D5" s="9">
        <f>cumulative_close_male_rates!H65</f>
        <v>8.5494810837</v>
      </c>
      <c r="E5" s="5">
        <f t="shared" si="1"/>
        <v>8.4339981427</v>
      </c>
      <c r="F5" s="7">
        <f>cumulative_close_male_rates!F5</f>
        <v>18941.041665</v>
      </c>
      <c r="G5" s="5">
        <f>cumulative_close_male_rates!G5</f>
        <v>21.322125301</v>
      </c>
      <c r="H5" s="5">
        <f>cumulative_close_male_rates!I5</f>
        <v>27.688712019</v>
      </c>
      <c r="I5" s="19">
        <f>cumulative_close_male_rates!J5</f>
        <v>478</v>
      </c>
      <c r="J5" s="5">
        <f>cumulative_close_male_rates!K5</f>
        <v>25.236204453</v>
      </c>
      <c r="K5" s="5">
        <f>cumulative_close_male_rates!L5</f>
        <v>377.61266477</v>
      </c>
      <c r="L5" s="5">
        <f>cumulative_close_male_rates!M5</f>
        <v>0</v>
      </c>
      <c r="M5" s="13" t="str">
        <f>cumulative_close_male_rates!N5</f>
        <v>*</v>
      </c>
      <c r="N5" s="13">
        <f>cumulative_close_male_rates!O5</f>
      </c>
      <c r="O5" s="5">
        <f>cumulative_close_male_rates!P5</f>
      </c>
      <c r="Q5" s="7">
        <f>cumulative_close_male_rates!F65</f>
        <v>64783.326005</v>
      </c>
      <c r="R5" s="5">
        <f>cumulative_close_male_rates!G65</f>
        <v>7.5047777275</v>
      </c>
      <c r="S5" s="5">
        <f>cumulative_close_male_rates!I65</f>
        <v>9.7396124781</v>
      </c>
      <c r="T5" s="19">
        <f>cumulative_close_male_rates!J65</f>
        <v>482</v>
      </c>
      <c r="U5" s="5">
        <f>cumulative_close_male_rates!K65</f>
        <v>7.4401860745</v>
      </c>
      <c r="V5" s="5">
        <f>cumulative_close_male_rates!L65</f>
        <v>377.61266477</v>
      </c>
      <c r="W5" s="5">
        <f>cumulative_close_male_rates!M65</f>
        <v>0</v>
      </c>
      <c r="X5" s="13" t="str">
        <f>cumulative_close_male_rates!N65</f>
        <v>*</v>
      </c>
      <c r="Y5" s="13">
        <f>cumulative_close_male_rates!O65</f>
      </c>
      <c r="Z5">
        <f>cumulative_close_male_rates!P65</f>
      </c>
    </row>
    <row r="6" spans="1:26" ht="12.75">
      <c r="A6" t="s">
        <v>138</v>
      </c>
      <c r="B6" s="5">
        <f t="shared" si="0"/>
        <v>24.916798764</v>
      </c>
      <c r="C6" s="9">
        <f>cumulative_close_male_rates!H6</f>
        <v>21.210002762</v>
      </c>
      <c r="D6" s="9">
        <f>cumulative_close_male_rates!H66</f>
        <v>6.4369539727</v>
      </c>
      <c r="E6" s="5">
        <f t="shared" si="1"/>
        <v>8.4339981427</v>
      </c>
      <c r="F6" s="7">
        <f>cumulative_close_male_rates!F6</f>
        <v>30553.113601</v>
      </c>
      <c r="G6" s="5">
        <f>cumulative_close_male_rates!G6</f>
        <v>19.047688632</v>
      </c>
      <c r="H6" s="5">
        <f>cumulative_close_male_rates!I6</f>
        <v>23.617785121</v>
      </c>
      <c r="I6" s="19">
        <f>cumulative_close_male_rates!J6</f>
        <v>730</v>
      </c>
      <c r="J6" s="5">
        <f>cumulative_close_male_rates!K6</f>
        <v>23.892818569</v>
      </c>
      <c r="K6" s="5">
        <f>cumulative_close_male_rates!L6</f>
        <v>756.09350849</v>
      </c>
      <c r="L6" s="5">
        <f>cumulative_close_male_rates!M6</f>
        <v>0</v>
      </c>
      <c r="M6" s="13" t="str">
        <f>cumulative_close_male_rates!N6</f>
        <v>*</v>
      </c>
      <c r="N6" s="13">
        <f>cumulative_close_male_rates!O6</f>
      </c>
      <c r="O6" s="5">
        <f>cumulative_close_male_rates!P6</f>
        <v>1.2990136429999986</v>
      </c>
      <c r="Q6" s="7">
        <f>cumulative_close_male_rates!F66</f>
        <v>148342.51293</v>
      </c>
      <c r="R6" s="5">
        <f>cumulative_close_male_rates!G66</f>
        <v>5.8262908688</v>
      </c>
      <c r="S6" s="5">
        <f>cumulative_close_male_rates!I66</f>
        <v>7.1116216783</v>
      </c>
      <c r="T6" s="19">
        <f>cumulative_close_male_rates!J66</f>
        <v>814</v>
      </c>
      <c r="U6" s="5">
        <f>cumulative_close_male_rates!K66</f>
        <v>5.4873008683</v>
      </c>
      <c r="V6" s="5">
        <f>cumulative_close_male_rates!L66</f>
        <v>756.09350849</v>
      </c>
      <c r="W6" s="5">
        <f>cumulative_close_male_rates!M66</f>
        <v>0</v>
      </c>
      <c r="X6" s="13" t="str">
        <f>cumulative_close_male_rates!N66</f>
        <v>*</v>
      </c>
      <c r="Y6" s="13">
        <f>cumulative_close_male_rates!O66</f>
      </c>
      <c r="Z6">
        <f>cumulative_close_male_rates!P66</f>
        <v>1.3223764644000005</v>
      </c>
    </row>
    <row r="7" spans="1:26" ht="12.75">
      <c r="A7" t="s">
        <v>139</v>
      </c>
      <c r="B7" s="5">
        <f t="shared" si="0"/>
        <v>24.916798764</v>
      </c>
      <c r="C7" s="9">
        <f>cumulative_close_male_rates!H7</f>
        <v>19.415360324</v>
      </c>
      <c r="D7" s="9">
        <f>cumulative_close_male_rates!H67</f>
        <v>7.1116431773</v>
      </c>
      <c r="E7" s="5">
        <f t="shared" si="1"/>
        <v>8.4339981427</v>
      </c>
      <c r="F7" s="7">
        <f>cumulative_close_male_rates!F7</f>
        <v>23734.776952</v>
      </c>
      <c r="G7" s="5">
        <f>cumulative_close_male_rates!G7</f>
        <v>17.328923618</v>
      </c>
      <c r="H7" s="5">
        <f>cumulative_close_male_rates!I7</f>
        <v>21.753008138</v>
      </c>
      <c r="I7" s="19">
        <f>cumulative_close_male_rates!J7</f>
        <v>645</v>
      </c>
      <c r="J7" s="5">
        <f>cumulative_close_male_rates!K7</f>
        <v>27.17531331</v>
      </c>
      <c r="K7" s="5">
        <f>cumulative_close_male_rates!L7</f>
        <v>474.76021288</v>
      </c>
      <c r="L7" s="5">
        <f>cumulative_close_male_rates!M7</f>
        <v>0</v>
      </c>
      <c r="M7" s="13" t="str">
        <f>cumulative_close_male_rates!N7</f>
        <v>*</v>
      </c>
      <c r="N7" s="13">
        <f>cumulative_close_male_rates!O7</f>
      </c>
      <c r="O7" s="5">
        <f>cumulative_close_male_rates!P7</f>
        <v>3.163790626000001</v>
      </c>
      <c r="Q7" s="7">
        <f>cumulative_close_male_rates!F67</f>
        <v>114798.12024</v>
      </c>
      <c r="R7" s="5">
        <f>cumulative_close_male_rates!G67</f>
        <v>6.4771550821</v>
      </c>
      <c r="S7" s="5">
        <f>cumulative_close_male_rates!I67</f>
        <v>7.8082843532</v>
      </c>
      <c r="T7" s="19">
        <f>cumulative_close_male_rates!J67</f>
        <v>899</v>
      </c>
      <c r="U7" s="5">
        <f>cumulative_close_male_rates!K67</f>
        <v>7.8311386816</v>
      </c>
      <c r="V7" s="5">
        <f>cumulative_close_male_rates!L67</f>
        <v>474.76021288</v>
      </c>
      <c r="W7" s="5">
        <f>cumulative_close_male_rates!M67</f>
        <v>0</v>
      </c>
      <c r="X7" s="13" t="str">
        <f>cumulative_close_male_rates!N67</f>
        <v>*</v>
      </c>
      <c r="Y7" s="13">
        <f>cumulative_close_male_rates!O67</f>
      </c>
      <c r="Z7">
        <f>cumulative_close_male_rates!P67</f>
        <v>0.6257137894999998</v>
      </c>
    </row>
    <row r="8" spans="1:26" ht="12.75">
      <c r="A8" t="s">
        <v>165</v>
      </c>
      <c r="B8" s="5">
        <f t="shared" si="0"/>
        <v>24.916798764</v>
      </c>
      <c r="C8" s="9">
        <f>cumulative_close_male_rates!H8</f>
        <v>24.852255654</v>
      </c>
      <c r="D8" s="9">
        <f>cumulative_close_male_rates!H68</f>
        <v>9.2168513327</v>
      </c>
      <c r="E8" s="5">
        <f t="shared" si="1"/>
        <v>8.4339981427</v>
      </c>
      <c r="F8" s="7">
        <f>cumulative_close_male_rates!F8</f>
        <v>15260.005105</v>
      </c>
      <c r="G8" s="5">
        <f>cumulative_close_male_rates!G8</f>
        <v>21.609893691</v>
      </c>
      <c r="H8" s="5">
        <f>cumulative_close_male_rates!I8</f>
        <v>28.581103634</v>
      </c>
      <c r="I8" s="19">
        <f>cumulative_close_male_rates!J8</f>
        <v>459</v>
      </c>
      <c r="J8" s="5">
        <f>cumulative_close_male_rates!K8</f>
        <v>30.078626897</v>
      </c>
      <c r="K8" s="5">
        <f>cumulative_close_male_rates!L8</f>
        <v>306.87058005</v>
      </c>
      <c r="L8" s="5">
        <f>cumulative_close_male_rates!M8</f>
        <v>0</v>
      </c>
      <c r="M8" s="13" t="str">
        <f>cumulative_close_male_rates!N8</f>
        <v>*</v>
      </c>
      <c r="N8" s="13">
        <f>cumulative_close_male_rates!O8</f>
      </c>
      <c r="O8" s="5">
        <f>cumulative_close_male_rates!P8</f>
      </c>
      <c r="Q8" s="7">
        <f>cumulative_close_male_rates!F68</f>
        <v>68026.413556</v>
      </c>
      <c r="R8" s="5">
        <f>cumulative_close_male_rates!G68</f>
        <v>8.2391074414</v>
      </c>
      <c r="S8" s="5">
        <f>cumulative_close_male_rates!I68</f>
        <v>10.310625161</v>
      </c>
      <c r="T8" s="19">
        <f>cumulative_close_male_rates!J68</f>
        <v>698</v>
      </c>
      <c r="U8" s="5">
        <f>cumulative_close_male_rates!K68</f>
        <v>10.260720263</v>
      </c>
      <c r="V8" s="5">
        <f>cumulative_close_male_rates!L68</f>
        <v>306.87058005</v>
      </c>
      <c r="W8" s="5">
        <f>cumulative_close_male_rates!M68</f>
        <v>0</v>
      </c>
      <c r="X8" s="13" t="str">
        <f>cumulative_close_male_rates!N68</f>
        <v>*</v>
      </c>
      <c r="Y8" s="13">
        <f>cumulative_close_male_rates!O68</f>
      </c>
      <c r="Z8">
        <f>cumulative_close_male_rates!P68</f>
      </c>
    </row>
    <row r="9" spans="1:26" ht="12.75">
      <c r="A9" t="s">
        <v>166</v>
      </c>
      <c r="B9" s="5">
        <f t="shared" si="0"/>
        <v>24.916798764</v>
      </c>
      <c r="C9" s="9">
        <f>cumulative_close_male_rates!H9</f>
        <v>20.837143051</v>
      </c>
      <c r="D9" s="9">
        <f>cumulative_close_male_rates!H69</f>
        <v>7.8390361999</v>
      </c>
      <c r="E9" s="5">
        <f t="shared" si="1"/>
        <v>8.4339981427</v>
      </c>
      <c r="F9" s="7">
        <f>cumulative_close_male_rates!F9</f>
        <v>27711.58327</v>
      </c>
      <c r="G9" s="5">
        <f>cumulative_close_male_rates!G9</f>
        <v>18.544264443</v>
      </c>
      <c r="H9" s="5">
        <f>cumulative_close_male_rates!I9</f>
        <v>23.413521299</v>
      </c>
      <c r="I9" s="19">
        <f>cumulative_close_male_rates!J9</f>
        <v>655</v>
      </c>
      <c r="J9" s="5">
        <f>cumulative_close_male_rates!K9</f>
        <v>23.636325418</v>
      </c>
      <c r="K9" s="5">
        <f>cumulative_close_male_rates!L9</f>
        <v>428.06158594</v>
      </c>
      <c r="L9" s="5">
        <f>cumulative_close_male_rates!M9</f>
        <v>0</v>
      </c>
      <c r="M9" s="13" t="str">
        <f>cumulative_close_male_rates!N9</f>
        <v>*</v>
      </c>
      <c r="N9" s="13">
        <f>cumulative_close_male_rates!O9</f>
      </c>
      <c r="O9" s="5">
        <f>cumulative_close_male_rates!P9</f>
        <v>1.503277465</v>
      </c>
      <c r="Q9" s="7">
        <f>cumulative_close_male_rates!F69</f>
        <v>116547.25738</v>
      </c>
      <c r="R9" s="5">
        <f>cumulative_close_male_rates!G69</f>
        <v>7.1429602919</v>
      </c>
      <c r="S9" s="5">
        <f>cumulative_close_male_rates!I69</f>
        <v>8.602944162</v>
      </c>
      <c r="T9" s="19">
        <f>cumulative_close_male_rates!J69</f>
        <v>888</v>
      </c>
      <c r="U9" s="5">
        <f>cumulative_close_male_rates!K69</f>
        <v>7.6192269121</v>
      </c>
      <c r="V9" s="5">
        <f>cumulative_close_male_rates!L69</f>
        <v>428.06158594</v>
      </c>
      <c r="W9" s="5">
        <f>cumulative_close_male_rates!M69</f>
        <v>0</v>
      </c>
      <c r="X9" s="13" t="str">
        <f>cumulative_close_male_rates!N69</f>
        <v>*</v>
      </c>
      <c r="Y9" s="13">
        <f>cumulative_close_male_rates!O69</f>
      </c>
      <c r="Z9">
        <f>cumulative_close_male_rates!P69</f>
      </c>
    </row>
    <row r="10" spans="1:26" ht="12.75">
      <c r="A10" t="s">
        <v>167</v>
      </c>
      <c r="B10" s="5">
        <f t="shared" si="0"/>
        <v>24.916798764</v>
      </c>
      <c r="C10" s="9">
        <f>cumulative_close_male_rates!H10</f>
        <v>16.728535559</v>
      </c>
      <c r="D10" s="9">
        <f>cumulative_close_male_rates!H70</f>
        <v>6.3803069246</v>
      </c>
      <c r="E10" s="5">
        <f t="shared" si="1"/>
        <v>8.4339981427</v>
      </c>
      <c r="F10" s="7">
        <f>cumulative_close_male_rates!F10</f>
        <v>14297.73915</v>
      </c>
      <c r="G10" s="5">
        <f>cumulative_close_male_rates!G10</f>
        <v>13.922379234</v>
      </c>
      <c r="H10" s="5">
        <f>cumulative_close_male_rates!I10</f>
        <v>20.100293006</v>
      </c>
      <c r="I10" s="19">
        <f>cumulative_close_male_rates!J10</f>
        <v>237</v>
      </c>
      <c r="J10" s="5">
        <f>cumulative_close_male_rates!K10</f>
        <v>16.57604727</v>
      </c>
      <c r="K10" s="5">
        <f>cumulative_close_male_rates!L10</f>
        <v>168.10607743</v>
      </c>
      <c r="L10" s="5">
        <f>cumulative_close_male_rates!M10</f>
        <v>0</v>
      </c>
      <c r="M10" s="13" t="str">
        <f>cumulative_close_male_rates!N10</f>
        <v>*</v>
      </c>
      <c r="N10" s="13">
        <f>cumulative_close_male_rates!O10</f>
      </c>
      <c r="O10" s="5">
        <f>cumulative_close_male_rates!P10</f>
        <v>4.816505757999998</v>
      </c>
      <c r="Q10" s="7">
        <f>cumulative_close_male_rates!F70</f>
        <v>60918.498533</v>
      </c>
      <c r="R10" s="5">
        <f>cumulative_close_male_rates!G70</f>
        <v>5.5328330123</v>
      </c>
      <c r="S10" s="5">
        <f>cumulative_close_male_rates!I70</f>
        <v>7.3575899293</v>
      </c>
      <c r="T10" s="19">
        <f>cumulative_close_male_rates!J70</f>
        <v>372</v>
      </c>
      <c r="U10" s="5">
        <f>cumulative_close_male_rates!K70</f>
        <v>6.1065195131</v>
      </c>
      <c r="V10" s="5">
        <f>cumulative_close_male_rates!L70</f>
        <v>168.10607743</v>
      </c>
      <c r="W10" s="5">
        <f>cumulative_close_male_rates!M70</f>
        <v>0</v>
      </c>
      <c r="X10" s="13" t="str">
        <f>cumulative_close_male_rates!N70</f>
        <v>*</v>
      </c>
      <c r="Y10" s="13">
        <f>cumulative_close_male_rates!O70</f>
      </c>
      <c r="Z10">
        <f>cumulative_close_male_rates!P70</f>
        <v>1.0764082133999997</v>
      </c>
    </row>
    <row r="11" spans="1:26" ht="12.75">
      <c r="A11" t="s">
        <v>168</v>
      </c>
      <c r="B11" s="5">
        <f t="shared" si="0"/>
        <v>24.916798764</v>
      </c>
      <c r="C11" s="9">
        <f>cumulative_close_male_rates!H11</f>
        <v>19.027363607</v>
      </c>
      <c r="D11" s="9">
        <f>cumulative_close_male_rates!H71</f>
        <v>4.8585153607</v>
      </c>
      <c r="E11" s="5">
        <f t="shared" si="1"/>
        <v>8.4339981427</v>
      </c>
      <c r="F11" s="7">
        <f>cumulative_close_male_rates!F11</f>
        <v>20676.843357</v>
      </c>
      <c r="G11" s="5">
        <f>cumulative_close_male_rates!G11</f>
        <v>15.398470543</v>
      </c>
      <c r="H11" s="5">
        <f>cumulative_close_male_rates!I11</f>
        <v>23.511462702</v>
      </c>
      <c r="I11" s="19">
        <f>cumulative_close_male_rates!J11</f>
        <v>255</v>
      </c>
      <c r="J11" s="5">
        <f>cumulative_close_male_rates!K11</f>
        <v>12.332636834</v>
      </c>
      <c r="K11" s="5">
        <f>cumulative_close_male_rates!L11</f>
        <v>251.27800582</v>
      </c>
      <c r="L11" s="5">
        <f>cumulative_close_male_rates!M11</f>
        <v>0</v>
      </c>
      <c r="M11" s="13" t="str">
        <f>cumulative_close_male_rates!N11</f>
        <v>*</v>
      </c>
      <c r="N11" s="13">
        <f>cumulative_close_male_rates!O11</f>
      </c>
      <c r="O11" s="5">
        <f>cumulative_close_male_rates!P11</f>
        <v>1.405336062</v>
      </c>
      <c r="Q11" s="7">
        <f>cumulative_close_male_rates!F71</f>
        <v>57321.39845</v>
      </c>
      <c r="R11" s="5">
        <f>cumulative_close_male_rates!G71</f>
        <v>3.7437523936</v>
      </c>
      <c r="S11" s="5">
        <f>cumulative_close_male_rates!I71</f>
        <v>6.3052170733</v>
      </c>
      <c r="T11" s="19">
        <f>cumulative_close_male_rates!J71</f>
        <v>160</v>
      </c>
      <c r="U11" s="5">
        <f>cumulative_close_male_rates!K71</f>
        <v>2.7912787253</v>
      </c>
      <c r="V11" s="5">
        <f>cumulative_close_male_rates!L71</f>
        <v>251.27800582</v>
      </c>
      <c r="W11" s="5">
        <f>cumulative_close_male_rates!M71</f>
        <v>0</v>
      </c>
      <c r="X11" s="13" t="str">
        <f>cumulative_close_male_rates!N71</f>
        <v>*</v>
      </c>
      <c r="Y11" s="13">
        <f>cumulative_close_male_rates!O71</f>
      </c>
      <c r="Z11">
        <f>cumulative_close_male_rates!P71</f>
        <v>2.1287810694000004</v>
      </c>
    </row>
    <row r="12" spans="1:26" ht="12.75">
      <c r="A12" t="s">
        <v>140</v>
      </c>
      <c r="B12" s="5">
        <f t="shared" si="0"/>
        <v>24.916798764</v>
      </c>
      <c r="C12" s="9">
        <f>cumulative_close_male_rates!H12</f>
        <v>25.953655538</v>
      </c>
      <c r="D12" s="9">
        <f>cumulative_close_male_rates!H72</f>
        <v>3.1697332049</v>
      </c>
      <c r="E12" s="5">
        <f t="shared" si="1"/>
        <v>8.4339981427</v>
      </c>
      <c r="F12" s="7">
        <f>cumulative_close_male_rates!F12</f>
        <v>442.09842803</v>
      </c>
      <c r="G12" s="5">
        <f>cumulative_close_male_rates!G12</f>
        <v>3.6214758875</v>
      </c>
      <c r="H12" s="5">
        <f>cumulative_close_male_rates!I12</f>
        <v>185.99937062</v>
      </c>
      <c r="I12" s="19">
        <f>cumulative_close_male_rates!J12</f>
        <v>11</v>
      </c>
      <c r="J12" s="5">
        <f>cumulative_close_male_rates!K12</f>
        <v>24.881337057</v>
      </c>
      <c r="K12" s="5">
        <f>cumulative_close_male_rates!L12</f>
        <v>7.4618824968</v>
      </c>
      <c r="L12" s="5">
        <f>cumulative_close_male_rates!M12</f>
        <v>0.006301907</v>
      </c>
      <c r="M12" s="13" t="str">
        <f>cumulative_close_male_rates!N12</f>
        <v>*</v>
      </c>
      <c r="N12" s="15">
        <f>cumulative_close_male_rates!O12</f>
      </c>
      <c r="O12" s="5">
        <f>cumulative_close_male_rates!P12</f>
      </c>
      <c r="Q12" s="7">
        <f>cumulative_close_male_rates!F72</f>
        <v>1554.563388</v>
      </c>
      <c r="R12" s="5">
        <f>cumulative_close_male_rates!G72</f>
        <v>0.485131623</v>
      </c>
      <c r="S12" s="5">
        <f>cumulative_close_male_rates!I72</f>
        <v>20.710273489</v>
      </c>
      <c r="T12" s="19">
        <f>cumulative_close_male_rates!J72</f>
        <v>3</v>
      </c>
      <c r="U12" s="5">
        <f>cumulative_close_male_rates!K72</f>
        <v>1.929802299</v>
      </c>
      <c r="V12" s="5">
        <f>cumulative_close_male_rates!L72</f>
        <v>7.4618824968</v>
      </c>
      <c r="W12" s="5">
        <f>cumulative_close_male_rates!M72</f>
        <v>0.006301907</v>
      </c>
      <c r="X12" s="13" t="str">
        <f>cumulative_close_male_rates!N72</f>
        <v>*</v>
      </c>
      <c r="Y12" s="15">
        <f>cumulative_close_male_rates!O72</f>
      </c>
      <c r="Z12" s="5">
        <f>cumulative_close_male_rates!P72</f>
      </c>
    </row>
    <row r="13" spans="1:26" ht="12.75">
      <c r="A13" t="s">
        <v>169</v>
      </c>
      <c r="B13" s="5">
        <f t="shared" si="0"/>
        <v>24.916798764</v>
      </c>
      <c r="C13" s="9">
        <f>cumulative_close_male_rates!H13</f>
        <v>18.672706972</v>
      </c>
      <c r="D13" s="9">
        <f>cumulative_close_male_rates!H73</f>
        <v>8.3851853911</v>
      </c>
      <c r="E13" s="5">
        <f t="shared" si="1"/>
        <v>8.4339981427</v>
      </c>
      <c r="F13" s="7">
        <f>cumulative_close_male_rates!F13</f>
        <v>10146.510442</v>
      </c>
      <c r="G13" s="5">
        <f>cumulative_close_male_rates!G13</f>
        <v>14.47311956</v>
      </c>
      <c r="H13" s="5">
        <f>cumulative_close_male_rates!I13</f>
        <v>24.09086612</v>
      </c>
      <c r="I13" s="19">
        <f>cumulative_close_male_rates!J13</f>
        <v>145</v>
      </c>
      <c r="J13" s="5">
        <f>cumulative_close_male_rates!K13</f>
        <v>14.290627386</v>
      </c>
      <c r="K13" s="5">
        <f>cumulative_close_male_rates!L13</f>
        <v>58.338011087</v>
      </c>
      <c r="L13" s="5">
        <f>cumulative_close_male_rates!M13</f>
        <v>2.209344E-14</v>
      </c>
      <c r="M13" s="13" t="str">
        <f>cumulative_close_male_rates!N13</f>
        <v>*</v>
      </c>
      <c r="N13" s="15">
        <f>cumulative_close_male_rates!O13</f>
      </c>
      <c r="O13" s="5">
        <f>cumulative_close_male_rates!P13</f>
        <v>0.8259326439999981</v>
      </c>
      <c r="Q13" s="7">
        <f>cumulative_close_male_rates!F73</f>
        <v>35247.03239</v>
      </c>
      <c r="R13" s="5">
        <f>cumulative_close_male_rates!G73</f>
        <v>6.8717703126</v>
      </c>
      <c r="S13" s="5">
        <f>cumulative_close_male_rates!I73</f>
        <v>10.231909806</v>
      </c>
      <c r="T13" s="19">
        <f>cumulative_close_male_rates!J73</f>
        <v>207</v>
      </c>
      <c r="U13" s="5">
        <f>cumulative_close_male_rates!K73</f>
        <v>5.8728348449</v>
      </c>
      <c r="V13" s="5">
        <f>cumulative_close_male_rates!L73</f>
        <v>58.338011087</v>
      </c>
      <c r="W13" s="5">
        <f>cumulative_close_male_rates!M73</f>
        <v>2.209344E-14</v>
      </c>
      <c r="X13" s="13" t="str">
        <f>cumulative_close_male_rates!N73</f>
        <v>*</v>
      </c>
      <c r="Y13" s="15">
        <f>cumulative_close_male_rates!O73</f>
      </c>
      <c r="Z13" s="5">
        <f>cumulative_close_male_rates!P73</f>
      </c>
    </row>
    <row r="14" spans="1:25" ht="12.75">
      <c r="I14" s="19"/>
      <c r="Q14" s="7"/>
      <c r="T14" s="19"/>
      <c r="Y14" s="13"/>
    </row>
    <row r="15" spans="1:26" ht="12.75">
      <c r="A15" t="s">
        <v>141</v>
      </c>
      <c r="B15" s="5">
        <f>C$18</f>
        <v>24.916798764</v>
      </c>
      <c r="C15" s="9">
        <f>cumulative_close_male_rates!H14</f>
        <v>20.400085274</v>
      </c>
      <c r="D15" s="9">
        <f>cumulative_close_male_rates!H74</f>
        <v>7.3483766849</v>
      </c>
      <c r="E15" s="5">
        <f>D$18</f>
        <v>8.4339981427</v>
      </c>
      <c r="F15" s="7">
        <f>cumulative_close_male_rates!F14</f>
        <v>130337.92976</v>
      </c>
      <c r="G15" s="5">
        <f>cumulative_close_male_rates!G14</f>
        <v>19.357206207</v>
      </c>
      <c r="H15" s="5">
        <f>cumulative_close_male_rates!I14</f>
        <v>21.499149966</v>
      </c>
      <c r="I15" s="19">
        <f>cumulative_close_male_rates!J14</f>
        <v>3074</v>
      </c>
      <c r="J15" s="5">
        <f>cumulative_close_male_rates!K14</f>
        <v>23.584845989</v>
      </c>
      <c r="K15" s="5">
        <f>cumulative_close_male_rates!L14</f>
        <v>2302.0918919</v>
      </c>
      <c r="L15" s="5">
        <f>cumulative_close_male_rates!M14</f>
        <v>0</v>
      </c>
      <c r="M15" s="13" t="str">
        <f>cumulative_close_male_rates!N14</f>
        <v>*</v>
      </c>
      <c r="N15" s="13">
        <f>cumulative_close_male_rates!O14</f>
      </c>
      <c r="O15" s="5">
        <f>cumulative_close_male_rates!P14</f>
        <v>3.4176487979999983</v>
      </c>
      <c r="Q15" s="7">
        <f>cumulative_close_male_rates!F74</f>
        <v>589156.92505</v>
      </c>
      <c r="R15" s="5">
        <f>cumulative_close_male_rates!G74</f>
        <v>7.032039243</v>
      </c>
      <c r="S15" s="5">
        <f>cumulative_close_male_rates!I74</f>
        <v>7.6789446187</v>
      </c>
      <c r="T15" s="19">
        <f>cumulative_close_male_rates!J74</f>
        <v>4118</v>
      </c>
      <c r="U15" s="5">
        <f>cumulative_close_male_rates!K74</f>
        <v>6.9896488099</v>
      </c>
      <c r="V15" s="5">
        <f>cumulative_close_male_rates!L74</f>
        <v>2302.0918919</v>
      </c>
      <c r="W15" s="5">
        <f>cumulative_close_male_rates!M74</f>
        <v>0</v>
      </c>
      <c r="X15" s="13" t="str">
        <f>cumulative_close_male_rates!N74</f>
        <v>*</v>
      </c>
      <c r="Y15" s="13">
        <f>cumulative_close_male_rates!O74</f>
      </c>
      <c r="Z15">
        <f>cumulative_close_male_rates!P74</f>
        <v>0.755053524</v>
      </c>
    </row>
    <row r="16" spans="1:26" ht="12.75">
      <c r="A16" t="s">
        <v>142</v>
      </c>
      <c r="B16" s="5">
        <f>C$18</f>
        <v>24.916798764</v>
      </c>
      <c r="C16" s="9">
        <f>cumulative_close_male_rates!H15</f>
        <v>19.376913487</v>
      </c>
      <c r="D16" s="9">
        <f>cumulative_close_male_rates!H75</f>
        <v>6.5306984972</v>
      </c>
      <c r="E16" s="5">
        <f>D$18</f>
        <v>8.4339981427</v>
      </c>
      <c r="F16" s="7">
        <f>cumulative_close_male_rates!F15</f>
        <v>31265.452227</v>
      </c>
      <c r="G16" s="5">
        <f>cumulative_close_male_rates!G15</f>
        <v>16.55110959</v>
      </c>
      <c r="H16" s="5">
        <f>cumulative_close_male_rates!I15</f>
        <v>22.685172511</v>
      </c>
      <c r="I16" s="19">
        <f>cumulative_close_male_rates!J15</f>
        <v>411</v>
      </c>
      <c r="J16" s="5">
        <f>cumulative_close_male_rates!K15</f>
        <v>13.145499928</v>
      </c>
      <c r="K16" s="5">
        <f>cumulative_close_male_rates!L15</f>
        <v>283.68325141</v>
      </c>
      <c r="L16" s="5">
        <f>cumulative_close_male_rates!M15</f>
        <v>0</v>
      </c>
      <c r="M16" s="13" t="str">
        <f>cumulative_close_male_rates!N15</f>
        <v>*</v>
      </c>
      <c r="N16" s="13">
        <f>cumulative_close_male_rates!O15</f>
      </c>
      <c r="O16" s="5">
        <f>cumulative_close_male_rates!P15</f>
        <v>2.231626252999998</v>
      </c>
      <c r="Q16" s="7">
        <f>cumulative_close_male_rates!F75</f>
        <v>94122.994229</v>
      </c>
      <c r="R16" s="5">
        <f>cumulative_close_male_rates!G75</f>
        <v>5.5791571414</v>
      </c>
      <c r="S16" s="5">
        <f>cumulative_close_male_rates!I75</f>
        <v>7.6445279781</v>
      </c>
      <c r="T16" s="19">
        <f>cumulative_close_male_rates!J75</f>
        <v>370</v>
      </c>
      <c r="U16" s="5">
        <f>cumulative_close_male_rates!K75</f>
        <v>3.9310266639</v>
      </c>
      <c r="V16" s="5">
        <f>cumulative_close_male_rates!L75</f>
        <v>283.68325141</v>
      </c>
      <c r="W16" s="5">
        <f>cumulative_close_male_rates!M75</f>
        <v>0</v>
      </c>
      <c r="X16" s="13" t="str">
        <f>cumulative_close_male_rates!N75</f>
        <v>*</v>
      </c>
      <c r="Y16" s="13">
        <f>cumulative_close_male_rates!O75</f>
      </c>
      <c r="Z16">
        <f>cumulative_close_male_rates!P75</f>
        <v>0.7894701646</v>
      </c>
    </row>
    <row r="17" spans="1:26" ht="12.75">
      <c r="A17" t="s">
        <v>143</v>
      </c>
      <c r="B17" s="5">
        <f>C$18</f>
        <v>24.916798764</v>
      </c>
      <c r="C17" s="9">
        <f>cumulative_close_male_rates!H16</f>
        <v>27.717065313</v>
      </c>
      <c r="D17" s="9">
        <f>cumulative_close_male_rates!H76</f>
        <v>9.3469256319</v>
      </c>
      <c r="E17" s="5">
        <f>D$18</f>
        <v>8.4339981427</v>
      </c>
      <c r="F17" s="7">
        <f>cumulative_close_male_rates!F16</f>
        <v>276215.66812</v>
      </c>
      <c r="G17" s="5">
        <f>cumulative_close_male_rates!G16</f>
        <v>26.729246212</v>
      </c>
      <c r="H17" s="5">
        <f>cumulative_close_male_rates!I16</f>
        <v>28.741390741</v>
      </c>
      <c r="I17" s="19">
        <f>cumulative_close_male_rates!J16</f>
        <v>7536</v>
      </c>
      <c r="J17" s="5">
        <f>cumulative_close_male_rates!K16</f>
        <v>27.283028698</v>
      </c>
      <c r="K17" s="5">
        <f>cumulative_close_male_rates!L16</f>
        <v>5367.0868018</v>
      </c>
      <c r="L17" s="5">
        <f>cumulative_close_male_rates!M16</f>
        <v>0</v>
      </c>
      <c r="M17" s="13" t="str">
        <f>cumulative_close_male_rates!N16</f>
        <v>*</v>
      </c>
      <c r="N17" s="13">
        <f>cumulative_close_male_rates!O16</f>
        <v>1.8124474480000003</v>
      </c>
      <c r="O17" s="5">
        <f>cumulative_close_male_rates!P16</f>
      </c>
      <c r="Q17" s="7">
        <f>cumulative_close_male_rates!F76</f>
        <v>898076.19888</v>
      </c>
      <c r="R17" s="5">
        <f>cumulative_close_male_rates!G76</f>
        <v>9.0204826675</v>
      </c>
      <c r="S17" s="5">
        <f>cumulative_close_male_rates!I76</f>
        <v>9.6851822668</v>
      </c>
      <c r="T17" s="19">
        <f>cumulative_close_male_rates!J76</f>
        <v>7006</v>
      </c>
      <c r="U17" s="5">
        <f>cumulative_close_male_rates!K76</f>
        <v>7.8011197811</v>
      </c>
      <c r="V17" s="5">
        <f>cumulative_close_male_rates!L76</f>
        <v>5367.0868018</v>
      </c>
      <c r="W17" s="5">
        <f>cumulative_close_male_rates!M76</f>
        <v>0</v>
      </c>
      <c r="X17" s="13" t="str">
        <f>cumulative_close_male_rates!N76</f>
        <v>*</v>
      </c>
      <c r="Y17" s="13">
        <f>cumulative_close_male_rates!O76</f>
        <v>0.5864845247999995</v>
      </c>
      <c r="Z17">
        <f>cumulative_close_male_rates!P76</f>
      </c>
    </row>
    <row r="18" spans="1:26" ht="12.75">
      <c r="A18" t="s">
        <v>144</v>
      </c>
      <c r="B18" s="5">
        <f>C$18</f>
        <v>24.916798764</v>
      </c>
      <c r="C18" s="9">
        <f>cumulative_close_male_rates!H17</f>
        <v>24.916798764</v>
      </c>
      <c r="D18" s="9">
        <f>cumulative_close_male_rates!H77</f>
        <v>8.4339981427</v>
      </c>
      <c r="E18" s="5">
        <f>D$18</f>
        <v>8.4339981427</v>
      </c>
      <c r="F18" s="7">
        <f>cumulative_close_male_rates!F17</f>
        <v>456760.09177</v>
      </c>
      <c r="G18" s="5">
        <f>cumulative_close_male_rates!G17</f>
        <v>24.215346304</v>
      </c>
      <c r="H18" s="5">
        <f>cumulative_close_male_rates!I17</f>
        <v>25.638570387</v>
      </c>
      <c r="I18" s="19">
        <f>cumulative_close_male_rates!J17</f>
        <v>11499</v>
      </c>
      <c r="J18" s="5">
        <f>cumulative_close_male_rates!K17</f>
        <v>25.175141627</v>
      </c>
      <c r="K18" s="5">
        <f>cumulative_close_male_rates!L17</f>
        <v>8682.4693704</v>
      </c>
      <c r="L18" s="5">
        <f>cumulative_close_male_rates!M17</f>
        <v>0</v>
      </c>
      <c r="M18" s="13" t="str">
        <f>cumulative_close_male_rates!N17</f>
        <v>*</v>
      </c>
      <c r="N18" s="13">
        <f>cumulative_close_male_rates!O17</f>
      </c>
      <c r="O18" s="5">
        <f>cumulative_close_male_rates!P17</f>
      </c>
      <c r="Q18" s="7">
        <f>cumulative_close_male_rates!F77</f>
        <v>1646139.4442</v>
      </c>
      <c r="R18" s="5">
        <f>cumulative_close_male_rates!G77</f>
        <v>8.2122811553</v>
      </c>
      <c r="S18" s="5">
        <f>cumulative_close_male_rates!I77</f>
        <v>8.6617010946</v>
      </c>
      <c r="T18" s="19">
        <f>cumulative_close_male_rates!J77</f>
        <v>11976</v>
      </c>
      <c r="U18" s="5">
        <f>cumulative_close_male_rates!K77</f>
        <v>7.2752038368</v>
      </c>
      <c r="V18" s="5">
        <f>cumulative_close_male_rates!L77</f>
        <v>8682.4693704</v>
      </c>
      <c r="W18" s="5">
        <f>cumulative_close_male_rates!M77</f>
        <v>0</v>
      </c>
      <c r="X18" s="13" t="str">
        <f>cumulative_close_male_rates!N77</f>
        <v>*</v>
      </c>
      <c r="Y18" s="13">
        <f>cumulative_close_male_rates!O77</f>
      </c>
      <c r="Z18">
        <f>cumulative_close_male_rates!P77</f>
      </c>
    </row>
    <row r="19" spans="2:25" ht="12.75">
      <c r="B19" s="4" t="s">
        <v>133</v>
      </c>
      <c r="C19" s="9" t="s">
        <v>202</v>
      </c>
      <c r="D19" s="9" t="s">
        <v>203</v>
      </c>
      <c r="E19" s="4" t="s">
        <v>134</v>
      </c>
      <c r="I19" s="19"/>
      <c r="Q19" s="7"/>
      <c r="T19" s="19"/>
      <c r="Y19" s="13"/>
    </row>
    <row r="20" spans="1:26" ht="12.75">
      <c r="A20" t="s">
        <v>154</v>
      </c>
      <c r="B20" s="5">
        <f>C$18</f>
        <v>24.916798764</v>
      </c>
      <c r="C20" s="9">
        <f>cumulative_close_male_rates!H18</f>
        <v>15.100429522</v>
      </c>
      <c r="D20" s="9">
        <f>cumulative_close_male_rates!H78</f>
        <v>6.5144398564</v>
      </c>
      <c r="E20" s="5">
        <f>D$18</f>
        <v>8.4339981427</v>
      </c>
      <c r="F20" s="7">
        <f>cumulative_close_male_rates!F18</f>
        <v>6116.8707388</v>
      </c>
      <c r="G20" s="5">
        <f>cumulative_close_male_rates!G18</f>
        <v>11.4053982</v>
      </c>
      <c r="H20" s="5">
        <f>cumulative_close_male_rates!I18</f>
        <v>19.992548069</v>
      </c>
      <c r="I20" s="19">
        <f>cumulative_close_male_rates!J18</f>
        <v>90</v>
      </c>
      <c r="J20" s="5">
        <f>cumulative_close_male_rates!K18</f>
        <v>14.71340557</v>
      </c>
      <c r="K20" s="5">
        <f>cumulative_close_male_rates!L18</f>
        <v>51.692227379</v>
      </c>
      <c r="L20" s="5">
        <f>cumulative_close_male_rates!M18</f>
        <v>6.491474E-13</v>
      </c>
      <c r="M20" s="13" t="str">
        <f>cumulative_close_male_rates!N18</f>
        <v>*</v>
      </c>
      <c r="N20" s="13">
        <f>cumulative_close_male_rates!O18</f>
      </c>
      <c r="O20" s="5">
        <f>cumulative_close_male_rates!P18</f>
        <v>4.924250694999998</v>
      </c>
      <c r="Q20" s="7">
        <f>cumulative_close_male_rates!F78</f>
        <v>22801.724455</v>
      </c>
      <c r="R20" s="5">
        <f>cumulative_close_male_rates!G78</f>
        <v>5.0556658246</v>
      </c>
      <c r="S20" s="5">
        <f>cumulative_close_male_rates!I78</f>
        <v>8.394132072</v>
      </c>
      <c r="T20" s="19">
        <f>cumulative_close_male_rates!J78</f>
        <v>114</v>
      </c>
      <c r="U20" s="5">
        <f>cumulative_close_male_rates!K78</f>
        <v>4.9996218586</v>
      </c>
      <c r="V20" s="5">
        <f>cumulative_close_male_rates!L78</f>
        <v>51.692227379</v>
      </c>
      <c r="W20" s="5">
        <f>cumulative_close_male_rates!M78</f>
        <v>6.491474E-13</v>
      </c>
      <c r="X20" s="13" t="str">
        <f>cumulative_close_male_rates!N78</f>
        <v>*</v>
      </c>
      <c r="Y20" s="13">
        <f>cumulative_close_male_rates!O78</f>
      </c>
      <c r="Z20">
        <f>cumulative_close_male_rates!P78</f>
        <v>0.03986607070000048</v>
      </c>
    </row>
    <row r="21" spans="1:26" ht="12.75">
      <c r="A21" t="s">
        <v>170</v>
      </c>
      <c r="B21" s="5">
        <f>C$18</f>
        <v>24.916798764</v>
      </c>
      <c r="C21" s="9">
        <f>cumulative_close_male_rates!H19</f>
        <v>20.452725982</v>
      </c>
      <c r="D21" s="9">
        <f>cumulative_close_male_rates!H79</f>
        <v>6.7118357406</v>
      </c>
      <c r="E21" s="5">
        <f>D$18</f>
        <v>8.4339981427</v>
      </c>
      <c r="F21" s="7">
        <f>cumulative_close_male_rates!F19</f>
        <v>7096.0094318</v>
      </c>
      <c r="G21" s="5">
        <f>cumulative_close_male_rates!G19</f>
        <v>16.100348265</v>
      </c>
      <c r="H21" s="5">
        <f>cumulative_close_male_rates!I19</f>
        <v>25.981674012</v>
      </c>
      <c r="I21" s="19">
        <f>cumulative_close_male_rates!J19</f>
        <v>143</v>
      </c>
      <c r="J21" s="5">
        <f>cumulative_close_male_rates!K19</f>
        <v>20.152171636</v>
      </c>
      <c r="K21" s="5">
        <f>cumulative_close_male_rates!L19</f>
        <v>131.42915898</v>
      </c>
      <c r="L21" s="5">
        <f>cumulative_close_male_rates!M19</f>
        <v>0</v>
      </c>
      <c r="M21" s="13" t="str">
        <f>cumulative_close_male_rates!N19</f>
        <v>*</v>
      </c>
      <c r="N21" s="13">
        <f>cumulative_close_male_rates!O19</f>
      </c>
      <c r="O21" s="5">
        <f>cumulative_close_male_rates!P19</f>
      </c>
      <c r="Q21" s="7">
        <f>cumulative_close_male_rates!F79</f>
        <v>32074.693285</v>
      </c>
      <c r="R21" s="5">
        <f>cumulative_close_male_rates!G79</f>
        <v>5.3626449049</v>
      </c>
      <c r="S21" s="5">
        <f>cumulative_close_male_rates!I79</f>
        <v>8.4004702545</v>
      </c>
      <c r="T21" s="19">
        <f>cumulative_close_male_rates!J79</f>
        <v>155</v>
      </c>
      <c r="U21" s="5">
        <f>cumulative_close_male_rates!K79</f>
        <v>4.8324702163</v>
      </c>
      <c r="V21" s="5">
        <f>cumulative_close_male_rates!L79</f>
        <v>131.42915898</v>
      </c>
      <c r="W21" s="5">
        <f>cumulative_close_male_rates!M79</f>
        <v>0</v>
      </c>
      <c r="X21" s="13" t="str">
        <f>cumulative_close_male_rates!N79</f>
        <v>*</v>
      </c>
      <c r="Y21" s="13">
        <f>cumulative_close_male_rates!O79</f>
      </c>
      <c r="Z21">
        <f>cumulative_close_male_rates!P79</f>
        <v>0.03352788820000008</v>
      </c>
    </row>
    <row r="22" spans="1:26" ht="12.75">
      <c r="A22" t="s">
        <v>145</v>
      </c>
      <c r="B22" s="5">
        <f>C$18</f>
        <v>24.916798764</v>
      </c>
      <c r="C22" s="9">
        <f>cumulative_close_male_rates!H20</f>
        <v>17.556599019</v>
      </c>
      <c r="D22" s="9">
        <f>cumulative_close_male_rates!H80</f>
        <v>6.5618265831</v>
      </c>
      <c r="E22" s="5">
        <f>D$18</f>
        <v>8.4339981427</v>
      </c>
      <c r="F22" s="7">
        <f>cumulative_close_male_rates!F20</f>
        <v>3537.5403623</v>
      </c>
      <c r="G22" s="5">
        <f>cumulative_close_male_rates!G20</f>
        <v>11.857832963</v>
      </c>
      <c r="H22" s="5">
        <f>cumulative_close_male_rates!I20</f>
        <v>25.994139913</v>
      </c>
      <c r="I22" s="19">
        <f>cumulative_close_male_rates!J20</f>
        <v>63</v>
      </c>
      <c r="J22" s="5">
        <f>cumulative_close_male_rates!K20</f>
        <v>17.808984082</v>
      </c>
      <c r="K22" s="5">
        <f>cumulative_close_male_rates!L20</f>
        <v>37.676408761</v>
      </c>
      <c r="L22" s="5">
        <f>cumulative_close_male_rates!M20</f>
        <v>8.350841E-10</v>
      </c>
      <c r="M22" s="13" t="str">
        <f>cumulative_close_male_rates!N20</f>
        <v>*</v>
      </c>
      <c r="N22" s="13">
        <f>cumulative_close_male_rates!O20</f>
      </c>
      <c r="O22" s="5">
        <f>cumulative_close_male_rates!P20</f>
      </c>
      <c r="Q22" s="7">
        <f>cumulative_close_male_rates!F80</f>
        <v>16151.140445</v>
      </c>
      <c r="R22" s="5">
        <f>cumulative_close_male_rates!G80</f>
        <v>4.6505567507</v>
      </c>
      <c r="S22" s="5">
        <f>cumulative_close_male_rates!I80</f>
        <v>9.2585835234</v>
      </c>
      <c r="T22" s="19">
        <f>cumulative_close_male_rates!J80</f>
        <v>73</v>
      </c>
      <c r="U22" s="5">
        <f>cumulative_close_male_rates!K80</f>
        <v>4.5198046695</v>
      </c>
      <c r="V22" s="5">
        <f>cumulative_close_male_rates!L80</f>
        <v>37.676408761</v>
      </c>
      <c r="W22" s="5">
        <f>cumulative_close_male_rates!M80</f>
        <v>8.350841E-10</v>
      </c>
      <c r="X22" s="13" t="str">
        <f>cumulative_close_male_rates!N80</f>
        <v>*</v>
      </c>
      <c r="Y22" s="13">
        <f>cumulative_close_male_rates!O80</f>
      </c>
      <c r="Z22">
        <f>cumulative_close_male_rates!P80</f>
      </c>
    </row>
    <row r="23" spans="1:26" ht="12.75">
      <c r="A23" t="s">
        <v>171</v>
      </c>
      <c r="B23" s="5">
        <f>C$18</f>
        <v>24.916798764</v>
      </c>
      <c r="C23" s="9">
        <f>cumulative_close_male_rates!H21</f>
        <v>17.482707363</v>
      </c>
      <c r="D23" s="9">
        <f>cumulative_close_male_rates!H81</f>
        <v>9.2574636647</v>
      </c>
      <c r="E23" s="5">
        <f>D$18</f>
        <v>8.4339981427</v>
      </c>
      <c r="F23" s="7">
        <f>cumulative_close_male_rates!F21</f>
        <v>2030.291152</v>
      </c>
      <c r="G23" s="5">
        <f>cumulative_close_male_rates!G21</f>
        <v>11.528468816</v>
      </c>
      <c r="H23" s="5">
        <f>cumulative_close_male_rates!I21</f>
        <v>26.512198768</v>
      </c>
      <c r="I23" s="19">
        <f>cumulative_close_male_rates!J21</f>
        <v>52</v>
      </c>
      <c r="J23" s="5">
        <f>cumulative_close_male_rates!K21</f>
        <v>25.612090142</v>
      </c>
      <c r="K23" s="5">
        <f>cumulative_close_male_rates!L21</f>
        <v>13.702649889</v>
      </c>
      <c r="L23" s="5">
        <f>cumulative_close_male_rates!M21</f>
        <v>0.0002141521</v>
      </c>
      <c r="M23" s="13" t="str">
        <f>cumulative_close_male_rates!N21</f>
        <v>*</v>
      </c>
      <c r="N23" s="13">
        <f>cumulative_close_male_rates!O21</f>
      </c>
      <c r="O23" s="5">
        <f>cumulative_close_male_rates!P21</f>
      </c>
      <c r="Q23" s="7">
        <f>cumulative_close_male_rates!F81</f>
        <v>9496.5642189</v>
      </c>
      <c r="R23" s="5">
        <f>cumulative_close_male_rates!G81</f>
        <v>6.9807139487</v>
      </c>
      <c r="S23" s="5">
        <f>cumulative_close_male_rates!I81</f>
        <v>12.276771994</v>
      </c>
      <c r="T23" s="19">
        <f>cumulative_close_male_rates!J81</f>
        <v>105</v>
      </c>
      <c r="U23" s="5">
        <f>cumulative_close_male_rates!K81</f>
        <v>11.056630333</v>
      </c>
      <c r="V23" s="5">
        <f>cumulative_close_male_rates!L81</f>
        <v>13.702649889</v>
      </c>
      <c r="W23" s="5">
        <f>cumulative_close_male_rates!M81</f>
        <v>0.0002141521</v>
      </c>
      <c r="X23" s="13" t="str">
        <f>cumulative_close_male_rates!N81</f>
        <v>*</v>
      </c>
      <c r="Y23" s="13">
        <f>cumulative_close_male_rates!O81</f>
      </c>
      <c r="Z23">
        <f>cumulative_close_male_rates!P81</f>
      </c>
    </row>
    <row r="24" spans="1:25" ht="12.75">
      <c r="I24" s="19"/>
      <c r="Q24" s="7"/>
      <c r="T24" s="19"/>
      <c r="Y24" s="13"/>
    </row>
    <row r="25" spans="1:26" ht="12.75">
      <c r="A25" t="s">
        <v>146</v>
      </c>
      <c r="B25" s="5">
        <f>C$18</f>
        <v>24.916798764</v>
      </c>
      <c r="C25" s="9">
        <f>cumulative_close_male_rates!H22</f>
        <v>22.374728085</v>
      </c>
      <c r="D25" s="9">
        <f>cumulative_close_male_rates!H82</f>
        <v>8.1237685607</v>
      </c>
      <c r="E25" s="5">
        <f>D$18</f>
        <v>8.4339981427</v>
      </c>
      <c r="F25" s="7">
        <f>cumulative_close_male_rates!F22</f>
        <v>7703.5024104</v>
      </c>
      <c r="G25" s="5">
        <f>cumulative_close_male_rates!G22</f>
        <v>18.051354995</v>
      </c>
      <c r="H25" s="5">
        <f>cumulative_close_male_rates!I22</f>
        <v>27.73356665</v>
      </c>
      <c r="I25" s="19">
        <f>cumulative_close_male_rates!J22</f>
        <v>174</v>
      </c>
      <c r="J25" s="5">
        <f>cumulative_close_male_rates!K22</f>
        <v>22.58712865</v>
      </c>
      <c r="K25" s="5">
        <f>cumulative_close_male_rates!L22</f>
        <v>133.81037364</v>
      </c>
      <c r="L25" s="5">
        <f>cumulative_close_male_rates!M22</f>
        <v>0</v>
      </c>
      <c r="M25" s="13" t="str">
        <f>cumulative_close_male_rates!N22</f>
        <v>*</v>
      </c>
      <c r="N25" s="13">
        <f>cumulative_close_male_rates!O22</f>
      </c>
      <c r="O25" s="5">
        <f>cumulative_close_male_rates!P22</f>
      </c>
      <c r="Q25" s="7">
        <f>cumulative_close_male_rates!F82</f>
        <v>30261.864608</v>
      </c>
      <c r="R25" s="5">
        <f>cumulative_close_male_rates!G82</f>
        <v>6.7132230988</v>
      </c>
      <c r="S25" s="5">
        <f>cumulative_close_male_rates!I82</f>
        <v>9.8306900661</v>
      </c>
      <c r="T25" s="19">
        <f>cumulative_close_male_rates!J82</f>
        <v>216</v>
      </c>
      <c r="U25" s="5">
        <f>cumulative_close_male_rates!K82</f>
        <v>7.1376963316</v>
      </c>
      <c r="V25" s="5">
        <f>cumulative_close_male_rates!L82</f>
        <v>133.81037364</v>
      </c>
      <c r="W25" s="5">
        <f>cumulative_close_male_rates!M82</f>
        <v>0</v>
      </c>
      <c r="X25" s="13" t="str">
        <f>cumulative_close_male_rates!N82</f>
        <v>*</v>
      </c>
      <c r="Y25" s="13">
        <f>cumulative_close_male_rates!O82</f>
      </c>
      <c r="Z25">
        <f>cumulative_close_male_rates!P82</f>
      </c>
    </row>
    <row r="26" spans="1:26" ht="12.75">
      <c r="A26" t="s">
        <v>147</v>
      </c>
      <c r="B26" s="5">
        <f>C$18</f>
        <v>24.916798764</v>
      </c>
      <c r="C26" s="9">
        <f>cumulative_close_male_rates!H23</f>
        <v>14.278266152</v>
      </c>
      <c r="D26" s="9">
        <f>cumulative_close_male_rates!H83</f>
        <v>7.1175831181</v>
      </c>
      <c r="E26" s="5">
        <f>D$18</f>
        <v>8.4339981427</v>
      </c>
      <c r="F26" s="7">
        <f>cumulative_close_male_rates!F23</f>
        <v>1407.5536417</v>
      </c>
      <c r="G26" s="5">
        <f>cumulative_close_male_rates!G23</f>
        <v>7.1547554913</v>
      </c>
      <c r="H26" s="5">
        <f>cumulative_close_male_rates!I23</f>
        <v>28.494179089</v>
      </c>
      <c r="I26" s="19">
        <f>cumulative_close_male_rates!J23</f>
        <v>23</v>
      </c>
      <c r="J26" s="5">
        <f>cumulative_close_male_rates!K23</f>
        <v>16.34040744</v>
      </c>
      <c r="K26" s="5">
        <f>cumulative_close_male_rates!L23</f>
        <v>6.1762434711</v>
      </c>
      <c r="L26" s="5">
        <f>cumulative_close_male_rates!M23</f>
        <v>0.0129476881</v>
      </c>
      <c r="M26" s="13" t="str">
        <f>cumulative_close_male_rates!N23</f>
        <v>*</v>
      </c>
      <c r="N26" s="13">
        <f>cumulative_close_male_rates!O23</f>
      </c>
      <c r="O26" s="5">
        <f>cumulative_close_male_rates!P23</f>
      </c>
      <c r="Q26" s="7">
        <f>cumulative_close_male_rates!F83</f>
        <v>7873.9647728</v>
      </c>
      <c r="R26" s="5">
        <f>cumulative_close_male_rates!G83</f>
        <v>4.690496885</v>
      </c>
      <c r="S26" s="5">
        <f>cumulative_close_male_rates!I83</f>
        <v>10.800559234</v>
      </c>
      <c r="T26" s="19">
        <f>cumulative_close_male_rates!J83</f>
        <v>51</v>
      </c>
      <c r="U26" s="5">
        <f>cumulative_close_male_rates!K83</f>
        <v>6.4770419314</v>
      </c>
      <c r="V26" s="5">
        <f>cumulative_close_male_rates!L83</f>
        <v>6.1762434711</v>
      </c>
      <c r="W26" s="5">
        <f>cumulative_close_male_rates!M83</f>
        <v>0.0129476881</v>
      </c>
      <c r="X26" s="13" t="str">
        <f>cumulative_close_male_rates!N83</f>
        <v>*</v>
      </c>
      <c r="Y26" s="13">
        <f>cumulative_close_male_rates!O83</f>
      </c>
      <c r="Z26">
        <f>cumulative_close_male_rates!P83</f>
      </c>
    </row>
    <row r="27" spans="1:26" ht="12.75">
      <c r="A27" t="s">
        <v>172</v>
      </c>
      <c r="B27" s="5">
        <f>C$18</f>
        <v>24.916798764</v>
      </c>
      <c r="C27" s="9">
        <f>cumulative_close_male_rates!H24</f>
        <v>27.363133331</v>
      </c>
      <c r="D27" s="9">
        <f>cumulative_close_male_rates!H84</f>
        <v>9.5135072941</v>
      </c>
      <c r="E27" s="5">
        <f>D$18</f>
        <v>8.4339981427</v>
      </c>
      <c r="F27" s="7">
        <f>cumulative_close_male_rates!F24</f>
        <v>9829.9856127</v>
      </c>
      <c r="G27" s="5">
        <f>cumulative_close_male_rates!G24</f>
        <v>23.021583601</v>
      </c>
      <c r="H27" s="5">
        <f>cumulative_close_male_rates!I24</f>
        <v>32.523438815</v>
      </c>
      <c r="I27" s="19">
        <f>cumulative_close_male_rates!J24</f>
        <v>281</v>
      </c>
      <c r="J27" s="5">
        <f>cumulative_close_male_rates!K24</f>
        <v>28.586003182</v>
      </c>
      <c r="K27" s="5">
        <f>cumulative_close_male_rates!L24</f>
        <v>214.02114508</v>
      </c>
      <c r="L27" s="5">
        <f>cumulative_close_male_rates!M24</f>
        <v>0</v>
      </c>
      <c r="M27" s="13" t="str">
        <f>cumulative_close_male_rates!N24</f>
        <v>*</v>
      </c>
      <c r="N27" s="13">
        <f>cumulative_close_male_rates!O24</f>
      </c>
      <c r="O27" s="5">
        <f>cumulative_close_male_rates!P24</f>
      </c>
      <c r="Q27" s="7">
        <f>cumulative_close_male_rates!F84</f>
        <v>26647.496624</v>
      </c>
      <c r="R27" s="5">
        <f>cumulative_close_male_rates!G84</f>
        <v>7.8020375348</v>
      </c>
      <c r="S27" s="5">
        <f>cumulative_close_male_rates!I84</f>
        <v>11.600408308</v>
      </c>
      <c r="T27" s="19">
        <f>cumulative_close_male_rates!J84</f>
        <v>215</v>
      </c>
      <c r="U27" s="5">
        <f>cumulative_close_male_rates!K84</f>
        <v>8.0683001122</v>
      </c>
      <c r="V27" s="5">
        <f>cumulative_close_male_rates!L84</f>
        <v>214.02114508</v>
      </c>
      <c r="W27" s="5">
        <f>cumulative_close_male_rates!M84</f>
        <v>0</v>
      </c>
      <c r="X27" s="13" t="str">
        <f>cumulative_close_male_rates!N84</f>
        <v>*</v>
      </c>
      <c r="Y27" s="13">
        <f>cumulative_close_male_rates!O84</f>
      </c>
      <c r="Z27">
        <f>cumulative_close_male_rates!P84</f>
      </c>
    </row>
    <row r="28" spans="1:25" ht="12.75">
      <c r="I28" s="19"/>
      <c r="Q28" s="7"/>
      <c r="T28" s="19"/>
      <c r="Y28" s="13"/>
    </row>
    <row r="29" spans="1:26" ht="12.75">
      <c r="A29" t="s">
        <v>173</v>
      </c>
      <c r="B29" s="5">
        <f>C$18</f>
        <v>24.916798764</v>
      </c>
      <c r="C29" s="9">
        <f>cumulative_close_male_rates!H25</f>
        <v>18.080337215</v>
      </c>
      <c r="D29" s="9">
        <f>cumulative_close_male_rates!H85</f>
        <v>6.1861144646</v>
      </c>
      <c r="E29" s="5">
        <f>D$18</f>
        <v>8.4339981427</v>
      </c>
      <c r="F29" s="7">
        <f>cumulative_close_male_rates!F25</f>
        <v>5780.7754473</v>
      </c>
      <c r="G29" s="5">
        <f>cumulative_close_male_rates!G25</f>
        <v>13.553412496</v>
      </c>
      <c r="H29" s="5">
        <f>cumulative_close_male_rates!I25</f>
        <v>24.119283161</v>
      </c>
      <c r="I29" s="19">
        <f>cumulative_close_male_rates!J25</f>
        <v>102</v>
      </c>
      <c r="J29" s="5">
        <f>cumulative_close_male_rates!K25</f>
        <v>17.644691604</v>
      </c>
      <c r="K29" s="5">
        <f>cumulative_close_male_rates!L25</f>
        <v>85.980056049</v>
      </c>
      <c r="L29" s="5">
        <f>cumulative_close_male_rates!M25</f>
        <v>0</v>
      </c>
      <c r="M29" s="13" t="str">
        <f>cumulative_close_male_rates!N25</f>
        <v>*</v>
      </c>
      <c r="N29" s="13">
        <f>cumulative_close_male_rates!O25</f>
      </c>
      <c r="O29" s="5">
        <f>cumulative_close_male_rates!P25</f>
        <v>0.7975156030000008</v>
      </c>
      <c r="Q29" s="7">
        <f>cumulative_close_male_rates!F85</f>
        <v>32882.043259</v>
      </c>
      <c r="R29" s="5">
        <f>cumulative_close_male_rates!G85</f>
        <v>4.9598274143</v>
      </c>
      <c r="S29" s="5">
        <f>cumulative_close_male_rates!I85</f>
        <v>7.715593502</v>
      </c>
      <c r="T29" s="19">
        <f>cumulative_close_male_rates!J85</f>
        <v>168</v>
      </c>
      <c r="U29" s="5">
        <f>cumulative_close_male_rates!K85</f>
        <v>5.1091715523</v>
      </c>
      <c r="V29" s="5">
        <f>cumulative_close_male_rates!L85</f>
        <v>85.980056049</v>
      </c>
      <c r="W29" s="5">
        <f>cumulative_close_male_rates!M85</f>
        <v>0</v>
      </c>
      <c r="X29" s="13" t="str">
        <f>cumulative_close_male_rates!N85</f>
        <v>*</v>
      </c>
      <c r="Y29" s="15">
        <f>cumulative_close_male_rates!O85</f>
      </c>
      <c r="Z29" s="5">
        <f>cumulative_close_male_rates!O85</f>
      </c>
    </row>
    <row r="30" spans="1:26" ht="12.75">
      <c r="A30" t="s">
        <v>174</v>
      </c>
      <c r="B30" s="5">
        <f>C$18</f>
        <v>24.916798764</v>
      </c>
      <c r="C30" s="9">
        <f>cumulative_close_male_rates!H26</f>
        <v>23.196184549</v>
      </c>
      <c r="D30" s="9">
        <f>cumulative_close_male_rates!H86</f>
        <v>6.7501803212</v>
      </c>
      <c r="E30" s="5">
        <f>D$18</f>
        <v>8.4339981427</v>
      </c>
      <c r="F30" s="7">
        <f>cumulative_close_male_rates!F26</f>
        <v>7003.0165506</v>
      </c>
      <c r="G30" s="5">
        <f>cumulative_close_male_rates!G26</f>
        <v>18.880975262</v>
      </c>
      <c r="H30" s="5">
        <f>cumulative_close_male_rates!I26</f>
        <v>28.497626324</v>
      </c>
      <c r="I30" s="19">
        <f>cumulative_close_male_rates!J26</f>
        <v>201</v>
      </c>
      <c r="J30" s="5">
        <f>cumulative_close_male_rates!K26</f>
        <v>28.701917031</v>
      </c>
      <c r="K30" s="5">
        <f>cumulative_close_male_rates!L26</f>
        <v>222.69080306</v>
      </c>
      <c r="L30" s="5">
        <f>cumulative_close_male_rates!M26</f>
        <v>0</v>
      </c>
      <c r="M30" s="13" t="str">
        <f>cumulative_close_male_rates!N26</f>
        <v>*</v>
      </c>
      <c r="N30" s="13">
        <f>cumulative_close_male_rates!O26</f>
      </c>
      <c r="O30" s="5">
        <f>cumulative_close_male_rates!P26</f>
      </c>
      <c r="Q30" s="7">
        <f>cumulative_close_male_rates!F86</f>
        <v>38974.425698</v>
      </c>
      <c r="R30" s="5">
        <f>cumulative_close_male_rates!G86</f>
        <v>5.586329213</v>
      </c>
      <c r="S30" s="5">
        <f>cumulative_close_male_rates!I86</f>
        <v>8.156507186</v>
      </c>
      <c r="T30" s="19">
        <f>cumulative_close_male_rates!J86</f>
        <v>223</v>
      </c>
      <c r="U30" s="5">
        <f>cumulative_close_male_rates!K86</f>
        <v>5.7217007308</v>
      </c>
      <c r="V30" s="5">
        <f>cumulative_close_male_rates!L86</f>
        <v>222.69080306</v>
      </c>
      <c r="W30" s="5">
        <f>cumulative_close_male_rates!M86</f>
        <v>0</v>
      </c>
      <c r="X30" s="13" t="str">
        <f>cumulative_close_male_rates!N86</f>
        <v>*</v>
      </c>
      <c r="Y30" s="15">
        <f>cumulative_close_male_rates!O86</f>
      </c>
      <c r="Z30" s="5">
        <f>cumulative_close_male_rates!P86</f>
        <v>0.27749095669999946</v>
      </c>
    </row>
    <row r="31" spans="1:26" ht="12.75">
      <c r="A31" t="s">
        <v>175</v>
      </c>
      <c r="B31" s="5">
        <f>C$18</f>
        <v>24.916798764</v>
      </c>
      <c r="C31" s="9">
        <f>cumulative_close_male_rates!H27</f>
        <v>20.249451434</v>
      </c>
      <c r="D31" s="9">
        <f>cumulative_close_male_rates!H87</f>
        <v>7.0124834885</v>
      </c>
      <c r="E31" s="5">
        <f>D$18</f>
        <v>8.4339981427</v>
      </c>
      <c r="F31" s="7">
        <f>cumulative_close_male_rates!F27</f>
        <v>4960.8652294</v>
      </c>
      <c r="G31" s="5">
        <f>cumulative_close_male_rates!G27</f>
        <v>15.809542977</v>
      </c>
      <c r="H31" s="5">
        <f>cumulative_close_male_rates!I27</f>
        <v>25.93625154</v>
      </c>
      <c r="I31" s="19">
        <f>cumulative_close_male_rates!J27</f>
        <v>131</v>
      </c>
      <c r="J31" s="5">
        <f>cumulative_close_male_rates!K27</f>
        <v>26.406683903</v>
      </c>
      <c r="K31" s="5">
        <f>cumulative_close_male_rates!L27</f>
        <v>109.87150297</v>
      </c>
      <c r="L31" s="5">
        <f>cumulative_close_male_rates!M27</f>
        <v>0</v>
      </c>
      <c r="M31" s="13" t="str">
        <f>cumulative_close_male_rates!N27</f>
        <v>*</v>
      </c>
      <c r="N31" s="13">
        <f>cumulative_close_male_rates!O27</f>
      </c>
      <c r="O31" s="5">
        <f>cumulative_close_male_rates!P27</f>
      </c>
      <c r="Q31" s="7">
        <f>cumulative_close_male_rates!F87</f>
        <v>21052.744771</v>
      </c>
      <c r="R31" s="5">
        <f>cumulative_close_male_rates!G87</f>
        <v>5.5417638965</v>
      </c>
      <c r="S31" s="5">
        <f>cumulative_close_male_rates!I87</f>
        <v>8.8735149304</v>
      </c>
      <c r="T31" s="19">
        <f>cumulative_close_male_rates!J87</f>
        <v>141</v>
      </c>
      <c r="U31" s="5">
        <f>cumulative_close_male_rates!K87</f>
        <v>6.6974639902</v>
      </c>
      <c r="V31" s="5">
        <f>cumulative_close_male_rates!L87</f>
        <v>109.87150297</v>
      </c>
      <c r="W31" s="5">
        <f>cumulative_close_male_rates!M87</f>
        <v>0</v>
      </c>
      <c r="X31" s="13" t="str">
        <f>cumulative_close_male_rates!N87</f>
        <v>*</v>
      </c>
      <c r="Y31" s="15">
        <f>cumulative_close_male_rates!O87</f>
      </c>
      <c r="Z31" s="5">
        <f>cumulative_close_male_rates!P87</f>
      </c>
    </row>
    <row r="32" spans="1:26" ht="12.75">
      <c r="A32" t="s">
        <v>176</v>
      </c>
      <c r="B32" s="5">
        <f>C$18</f>
        <v>24.916798764</v>
      </c>
      <c r="C32" s="9">
        <f>cumulative_close_male_rates!H28</f>
        <v>21.592425481</v>
      </c>
      <c r="D32" s="9">
        <f>cumulative_close_male_rates!H88</f>
        <v>6.0871126203</v>
      </c>
      <c r="E32" s="5">
        <f>D$18</f>
        <v>8.4339981427</v>
      </c>
      <c r="F32" s="7">
        <f>cumulative_close_male_rates!F28</f>
        <v>12808.456374</v>
      </c>
      <c r="G32" s="5">
        <f>cumulative_close_male_rates!G28</f>
        <v>18.107501527</v>
      </c>
      <c r="H32" s="5">
        <f>cumulative_close_male_rates!I28</f>
        <v>25.748049086</v>
      </c>
      <c r="I32" s="19">
        <f>cumulative_close_male_rates!J28</f>
        <v>296</v>
      </c>
      <c r="J32" s="5">
        <f>cumulative_close_male_rates!K28</f>
        <v>23.109732458</v>
      </c>
      <c r="K32" s="5">
        <f>cumulative_close_male_rates!L28</f>
        <v>319.37468674</v>
      </c>
      <c r="L32" s="5">
        <f>cumulative_close_male_rates!M28</f>
        <v>0</v>
      </c>
      <c r="M32" s="13" t="str">
        <f>cumulative_close_male_rates!N28</f>
        <v>*</v>
      </c>
      <c r="N32" s="13">
        <f>cumulative_close_male_rates!O28</f>
      </c>
      <c r="O32" s="5">
        <f>cumulative_close_male_rates!P28</f>
      </c>
      <c r="Q32" s="7">
        <f>cumulative_close_male_rates!F88</f>
        <v>55433.299199</v>
      </c>
      <c r="R32" s="5">
        <f>cumulative_close_male_rates!G88</f>
        <v>5.1303563527</v>
      </c>
      <c r="S32" s="5">
        <f>cumulative_close_male_rates!I88</f>
        <v>7.2222936391</v>
      </c>
      <c r="T32" s="19">
        <f>cumulative_close_male_rates!J88</f>
        <v>282</v>
      </c>
      <c r="U32" s="5">
        <f>cumulative_close_male_rates!K88</f>
        <v>5.0871949546</v>
      </c>
      <c r="V32" s="5">
        <f>cumulative_close_male_rates!L88</f>
        <v>319.37468674</v>
      </c>
      <c r="W32" s="5">
        <f>cumulative_close_male_rates!M88</f>
        <v>0</v>
      </c>
      <c r="X32" s="13" t="str">
        <f>cumulative_close_male_rates!N88</f>
        <v>*</v>
      </c>
      <c r="Y32" s="15">
        <f>cumulative_close_male_rates!O88</f>
      </c>
      <c r="Z32" s="5">
        <f>cumulative_close_male_rates!P88</f>
        <v>1.2117045036</v>
      </c>
    </row>
    <row r="33" spans="1:25" ht="12.75">
      <c r="I33" s="19"/>
      <c r="Q33" s="7"/>
      <c r="T33" s="19"/>
      <c r="Y33" s="13"/>
    </row>
    <row r="34" spans="1:26" ht="12.75">
      <c r="A34" t="s">
        <v>177</v>
      </c>
      <c r="B34" s="5">
        <f aca="true" t="shared" si="2" ref="B34:B39">C$18</f>
        <v>24.916798764</v>
      </c>
      <c r="C34" s="9">
        <f>cumulative_close_male_rates!H29</f>
        <v>19.761149399</v>
      </c>
      <c r="D34" s="9">
        <f>cumulative_close_male_rates!H89</f>
        <v>7.3535822616</v>
      </c>
      <c r="E34" s="5">
        <f aca="true" t="shared" si="3" ref="E34:E39">D$18</f>
        <v>8.4339981427</v>
      </c>
      <c r="F34" s="7">
        <f>cumulative_close_male_rates!F29</f>
        <v>4247.0327944</v>
      </c>
      <c r="G34" s="5">
        <f>cumulative_close_male_rates!G29</f>
        <v>14.956667745</v>
      </c>
      <c r="H34" s="5">
        <f>cumulative_close_male_rates!I29</f>
        <v>26.108959042</v>
      </c>
      <c r="I34" s="19">
        <f>cumulative_close_male_rates!J29</f>
        <v>118</v>
      </c>
      <c r="J34" s="5">
        <f>cumulative_close_male_rates!K29</f>
        <v>27.7841038</v>
      </c>
      <c r="K34" s="5">
        <f>cumulative_close_male_rates!L29</f>
        <v>77.325992236</v>
      </c>
      <c r="L34" s="5">
        <f>cumulative_close_male_rates!M29</f>
        <v>0</v>
      </c>
      <c r="M34" s="13" t="str">
        <f>cumulative_close_male_rates!N29</f>
        <v>*</v>
      </c>
      <c r="N34" s="13">
        <f>cumulative_close_male_rates!O29</f>
      </c>
      <c r="O34" s="5">
        <f>cumulative_close_male_rates!P29</f>
      </c>
      <c r="Q34" s="7">
        <f>cumulative_close_male_rates!F89</f>
        <v>21688.780904</v>
      </c>
      <c r="R34" s="5">
        <f>cumulative_close_male_rates!G89</f>
        <v>5.9460039129</v>
      </c>
      <c r="S34" s="5">
        <f>cumulative_close_male_rates!I89</f>
        <v>9.0943720976</v>
      </c>
      <c r="T34" s="19">
        <f>cumulative_close_male_rates!J89</f>
        <v>177</v>
      </c>
      <c r="U34" s="5">
        <f>cumulative_close_male_rates!K89</f>
        <v>8.1609012872</v>
      </c>
      <c r="V34" s="5">
        <f>cumulative_close_male_rates!L89</f>
        <v>77.325992236</v>
      </c>
      <c r="W34" s="5">
        <f>cumulative_close_male_rates!M89</f>
        <v>0</v>
      </c>
      <c r="X34" s="13" t="str">
        <f>cumulative_close_male_rates!N89</f>
        <v>*</v>
      </c>
      <c r="Y34" s="13">
        <f>cumulative_close_male_rates!O89</f>
      </c>
      <c r="Z34">
        <f>cumulative_close_male_rates!P89</f>
      </c>
    </row>
    <row r="35" spans="1:26" ht="12.75">
      <c r="A35" t="s">
        <v>178</v>
      </c>
      <c r="B35" s="5">
        <f t="shared" si="2"/>
        <v>24.916798764</v>
      </c>
      <c r="C35" s="9">
        <f>cumulative_close_male_rates!H30</f>
        <v>20.131668812</v>
      </c>
      <c r="D35" s="9">
        <f>cumulative_close_male_rates!H90</f>
        <v>6.6944374918</v>
      </c>
      <c r="E35" s="5">
        <f t="shared" si="3"/>
        <v>8.4339981427</v>
      </c>
      <c r="F35" s="7">
        <f>cumulative_close_male_rates!F30</f>
        <v>4964.9535819</v>
      </c>
      <c r="G35" s="5">
        <f>cumulative_close_male_rates!G30</f>
        <v>15.699698511</v>
      </c>
      <c r="H35" s="5">
        <f>cumulative_close_male_rates!I30</f>
        <v>25.814768919</v>
      </c>
      <c r="I35" s="19">
        <f>cumulative_close_male_rates!J30</f>
        <v>133</v>
      </c>
      <c r="J35" s="5">
        <f>cumulative_close_male_rates!K30</f>
        <v>26.787763029</v>
      </c>
      <c r="K35" s="5">
        <f>cumulative_close_male_rates!L30</f>
        <v>120.25411906</v>
      </c>
      <c r="L35" s="5">
        <f>cumulative_close_male_rates!M30</f>
        <v>0</v>
      </c>
      <c r="M35" s="13" t="str">
        <f>cumulative_close_male_rates!N30</f>
        <v>*</v>
      </c>
      <c r="N35" s="13">
        <f>cumulative_close_male_rates!O30</f>
      </c>
      <c r="O35" s="5">
        <f>cumulative_close_male_rates!P30</f>
      </c>
      <c r="Q35" s="7">
        <f>cumulative_close_male_rates!F90</f>
        <v>23714.621035</v>
      </c>
      <c r="R35" s="5">
        <f>cumulative_close_male_rates!G90</f>
        <v>5.4056727948</v>
      </c>
      <c r="S35" s="5">
        <f>cumulative_close_male_rates!I90</f>
        <v>8.290456162</v>
      </c>
      <c r="T35" s="19">
        <f>cumulative_close_male_rates!J90</f>
        <v>171</v>
      </c>
      <c r="U35" s="5">
        <f>cumulative_close_male_rates!K90</f>
        <v>7.2107414135</v>
      </c>
      <c r="V35" s="5">
        <f>cumulative_close_male_rates!L90</f>
        <v>120.25411906</v>
      </c>
      <c r="W35" s="5">
        <f>cumulative_close_male_rates!M90</f>
        <v>0</v>
      </c>
      <c r="X35" s="13" t="str">
        <f>cumulative_close_male_rates!N90</f>
        <v>*</v>
      </c>
      <c r="Y35" s="13">
        <f>cumulative_close_male_rates!O90</f>
      </c>
      <c r="Z35">
        <f>cumulative_close_male_rates!P90</f>
        <v>0.14354198070000024</v>
      </c>
    </row>
    <row r="36" spans="1:26" ht="12.75">
      <c r="A36" t="s">
        <v>148</v>
      </c>
      <c r="B36" s="5">
        <f t="shared" si="2"/>
        <v>24.916798764</v>
      </c>
      <c r="C36" s="9">
        <f>cumulative_close_male_rates!H31</f>
        <v>16.384686491</v>
      </c>
      <c r="D36" s="9">
        <f>cumulative_close_male_rates!H91</f>
        <v>6.2518298798</v>
      </c>
      <c r="E36" s="5">
        <f t="shared" si="3"/>
        <v>8.4339981427</v>
      </c>
      <c r="F36" s="7">
        <f>cumulative_close_male_rates!F31</f>
        <v>2880.1289468</v>
      </c>
      <c r="G36" s="5">
        <f>cumulative_close_male_rates!G31</f>
        <v>11.280892429</v>
      </c>
      <c r="H36" s="5">
        <f>cumulative_close_male_rates!I31</f>
        <v>23.797581008</v>
      </c>
      <c r="I36" s="19">
        <f>cumulative_close_male_rates!J31</f>
        <v>70</v>
      </c>
      <c r="J36" s="5">
        <f>cumulative_close_male_rates!K31</f>
        <v>24.304467367</v>
      </c>
      <c r="K36" s="5">
        <f>cumulative_close_male_rates!L31</f>
        <v>40.774183171</v>
      </c>
      <c r="L36" s="5">
        <f>cumulative_close_male_rates!M31</f>
        <v>1.708756E-10</v>
      </c>
      <c r="M36" s="13" t="str">
        <f>cumulative_close_male_rates!N31</f>
        <v>*</v>
      </c>
      <c r="N36" s="13">
        <f>cumulative_close_male_rates!O31</f>
      </c>
      <c r="O36" s="5">
        <f>cumulative_close_male_rates!P31</f>
        <v>1.1192177559999976</v>
      </c>
      <c r="Q36" s="7">
        <f>cumulative_close_male_rates!F91</f>
        <v>14448.529553</v>
      </c>
      <c r="R36" s="5">
        <f>cumulative_close_male_rates!G91</f>
        <v>4.7059457041</v>
      </c>
      <c r="S36" s="5">
        <f>cumulative_close_male_rates!I91</f>
        <v>8.3055307698</v>
      </c>
      <c r="T36" s="19">
        <f>cumulative_close_male_rates!J91</f>
        <v>99</v>
      </c>
      <c r="U36" s="5">
        <f>cumulative_close_male_rates!K91</f>
        <v>6.8519083299</v>
      </c>
      <c r="V36" s="5">
        <f>cumulative_close_male_rates!L91</f>
        <v>40.774183171</v>
      </c>
      <c r="W36" s="5">
        <f>cumulative_close_male_rates!M91</f>
        <v>1.708756E-10</v>
      </c>
      <c r="X36" s="13" t="str">
        <f>cumulative_close_male_rates!N91</f>
        <v>*</v>
      </c>
      <c r="Y36" s="13">
        <f>cumulative_close_male_rates!O91</f>
      </c>
      <c r="Z36">
        <f>cumulative_close_male_rates!P91</f>
        <v>0.12846737289999943</v>
      </c>
    </row>
    <row r="37" spans="1:26" ht="12.75">
      <c r="A37" t="s">
        <v>179</v>
      </c>
      <c r="B37" s="5">
        <f t="shared" si="2"/>
        <v>24.916798764</v>
      </c>
      <c r="C37" s="9">
        <f>cumulative_close_male_rates!H32</f>
        <v>25.249907959</v>
      </c>
      <c r="D37" s="9">
        <f>cumulative_close_male_rates!H92</f>
        <v>8.6862840042</v>
      </c>
      <c r="E37" s="5">
        <f t="shared" si="3"/>
        <v>8.4339981427</v>
      </c>
      <c r="F37" s="7">
        <f>cumulative_close_male_rates!F32</f>
        <v>3467.8365971</v>
      </c>
      <c r="G37" s="5">
        <f>cumulative_close_male_rates!G32</f>
        <v>19.101991505</v>
      </c>
      <c r="H37" s="5">
        <f>cumulative_close_male_rates!I32</f>
        <v>33.376512171</v>
      </c>
      <c r="I37" s="19">
        <f>cumulative_close_male_rates!J32</f>
        <v>115</v>
      </c>
      <c r="J37" s="5">
        <f>cumulative_close_male_rates!K32</f>
        <v>33.161885453</v>
      </c>
      <c r="K37" s="5">
        <f>cumulative_close_male_rates!L32</f>
        <v>90.398835514</v>
      </c>
      <c r="L37" s="5">
        <f>cumulative_close_male_rates!M32</f>
        <v>0</v>
      </c>
      <c r="M37" s="13" t="str">
        <f>cumulative_close_male_rates!N32</f>
        <v>*</v>
      </c>
      <c r="N37" s="13">
        <f>cumulative_close_male_rates!O32</f>
      </c>
      <c r="O37" s="5">
        <f>cumulative_close_male_rates!P32</f>
      </c>
      <c r="Q37" s="7">
        <f>cumulative_close_male_rates!F92</f>
        <v>16825.933827</v>
      </c>
      <c r="R37" s="5">
        <f>cumulative_close_male_rates!G92</f>
        <v>6.9726656778</v>
      </c>
      <c r="S37" s="5">
        <f>cumulative_close_male_rates!I92</f>
        <v>10.821045105</v>
      </c>
      <c r="T37" s="19">
        <f>cumulative_close_male_rates!J92</f>
        <v>156</v>
      </c>
      <c r="U37" s="5">
        <f>cumulative_close_male_rates!K92</f>
        <v>9.2714022057</v>
      </c>
      <c r="V37" s="5">
        <f>cumulative_close_male_rates!L92</f>
        <v>90.398835514</v>
      </c>
      <c r="W37" s="5">
        <f>cumulative_close_male_rates!M92</f>
        <v>0</v>
      </c>
      <c r="X37" s="13" t="str">
        <f>cumulative_close_male_rates!N92</f>
        <v>*</v>
      </c>
      <c r="Y37" s="13">
        <f>cumulative_close_male_rates!O92</f>
      </c>
      <c r="Z37">
        <f>cumulative_close_male_rates!P92</f>
      </c>
    </row>
    <row r="38" spans="1:26" ht="12.75">
      <c r="A38" t="s">
        <v>149</v>
      </c>
      <c r="B38" s="5">
        <f t="shared" si="2"/>
        <v>24.916798764</v>
      </c>
      <c r="C38" s="9">
        <f>cumulative_close_male_rates!H33</f>
        <v>16.265933217</v>
      </c>
      <c r="D38" s="9">
        <f>cumulative_close_male_rates!H93</f>
        <v>6.7680986824</v>
      </c>
      <c r="E38" s="5">
        <f t="shared" si="3"/>
        <v>8.4339981427</v>
      </c>
      <c r="F38" s="7">
        <f>cumulative_close_male_rates!F33</f>
        <v>3435.4632832</v>
      </c>
      <c r="G38" s="5">
        <f>cumulative_close_male_rates!G33</f>
        <v>11.328919082</v>
      </c>
      <c r="H38" s="5">
        <f>cumulative_close_male_rates!I33</f>
        <v>23.35444198</v>
      </c>
      <c r="I38" s="19">
        <f>cumulative_close_male_rates!J33</f>
        <v>81</v>
      </c>
      <c r="J38" s="5">
        <f>cumulative_close_male_rates!K33</f>
        <v>23.577606082</v>
      </c>
      <c r="K38" s="5">
        <f>cumulative_close_male_rates!L33</f>
        <v>36.068765015</v>
      </c>
      <c r="L38" s="5">
        <f>cumulative_close_male_rates!M33</f>
        <v>1.9047566E-09</v>
      </c>
      <c r="M38" s="13" t="str">
        <f>cumulative_close_male_rates!N33</f>
        <v>*</v>
      </c>
      <c r="N38" s="16">
        <f>cumulative_close_male_rates!O33</f>
        <v>0</v>
      </c>
      <c r="O38" s="17">
        <f>cumulative_close_male_rates!P33</f>
        <v>0</v>
      </c>
      <c r="P38" s="17"/>
      <c r="Q38" s="7">
        <f>cumulative_close_male_rates!F93</f>
        <v>16605.158575</v>
      </c>
      <c r="R38" s="5">
        <f>cumulative_close_male_rates!G93</f>
        <v>5.2846758953</v>
      </c>
      <c r="S38" s="5">
        <f>cumulative_close_male_rates!I93</f>
        <v>8.6679222496</v>
      </c>
      <c r="T38" s="19">
        <f>cumulative_close_male_rates!J93</f>
        <v>127</v>
      </c>
      <c r="U38" s="5">
        <f>cumulative_close_male_rates!K93</f>
        <v>7.648225666</v>
      </c>
      <c r="V38" s="5">
        <f>cumulative_close_male_rates!L93</f>
        <v>36.068765015</v>
      </c>
      <c r="W38" s="5">
        <f>cumulative_close_male_rates!M93</f>
        <v>1.9047566E-09</v>
      </c>
      <c r="X38" s="18" t="str">
        <f>cumulative_close_male_rates!N93</f>
        <v>*</v>
      </c>
      <c r="Y38" s="16">
        <f>cumulative_close_male_rates!O93</f>
        <v>0</v>
      </c>
      <c r="Z38" s="17">
        <f>cumulative_close_male_rates!P93</f>
        <v>0</v>
      </c>
    </row>
    <row r="39" spans="1:26" ht="12.75">
      <c r="A39" t="s">
        <v>150</v>
      </c>
      <c r="B39" s="5">
        <f t="shared" si="2"/>
        <v>24.916798764</v>
      </c>
      <c r="C39" s="9">
        <f>cumulative_close_male_rates!H34</f>
        <v>18.236327668</v>
      </c>
      <c r="D39" s="9">
        <f>cumulative_close_male_rates!H94</f>
        <v>6.9681119726</v>
      </c>
      <c r="E39" s="5">
        <f t="shared" si="3"/>
        <v>8.4339981427</v>
      </c>
      <c r="F39" s="7">
        <f>cumulative_close_male_rates!F34</f>
        <v>4739.3617486</v>
      </c>
      <c r="G39" s="5">
        <f>cumulative_close_male_rates!G34</f>
        <v>14.066387864</v>
      </c>
      <c r="H39" s="5">
        <f>cumulative_close_male_rates!I34</f>
        <v>23.642434008</v>
      </c>
      <c r="I39" s="19">
        <f>cumulative_close_male_rates!J34</f>
        <v>128</v>
      </c>
      <c r="J39" s="5">
        <f>cumulative_close_male_rates!K34</f>
        <v>27.007856076</v>
      </c>
      <c r="K39" s="5">
        <f>cumulative_close_male_rates!L34</f>
        <v>82.396876983</v>
      </c>
      <c r="L39" s="5">
        <f>cumulative_close_male_rates!M34</f>
        <v>0</v>
      </c>
      <c r="M39" s="13" t="str">
        <f>cumulative_close_male_rates!N34</f>
        <v>*</v>
      </c>
      <c r="N39" s="16">
        <f>cumulative_close_male_rates!O34</f>
        <v>0</v>
      </c>
      <c r="O39" s="17">
        <f>cumulative_close_male_rates!P34</f>
        <v>0</v>
      </c>
      <c r="P39" s="17"/>
      <c r="Q39" s="7">
        <f>cumulative_close_male_rates!F94</f>
        <v>21515.096347</v>
      </c>
      <c r="R39" s="5">
        <f>cumulative_close_male_rates!G94</f>
        <v>5.5869803222</v>
      </c>
      <c r="S39" s="5">
        <f>cumulative_close_male_rates!I94</f>
        <v>8.6906668116</v>
      </c>
      <c r="T39" s="19">
        <f>cumulative_close_male_rates!J94</f>
        <v>169</v>
      </c>
      <c r="U39" s="5">
        <f>cumulative_close_male_rates!K94</f>
        <v>7.8549497188</v>
      </c>
      <c r="V39" s="5">
        <f>cumulative_close_male_rates!L94</f>
        <v>82.396876983</v>
      </c>
      <c r="W39" s="5">
        <f>cumulative_close_male_rates!M94</f>
        <v>0</v>
      </c>
      <c r="X39" s="18" t="str">
        <f>cumulative_close_male_rates!N94</f>
        <v>*</v>
      </c>
      <c r="Y39" s="16">
        <f>cumulative_close_male_rates!O94</f>
        <v>0</v>
      </c>
      <c r="Z39" s="17">
        <f>cumulative_close_male_rates!P94</f>
        <v>0</v>
      </c>
    </row>
    <row r="40" spans="1:25" ht="12.75">
      <c r="I40" s="19"/>
      <c r="Q40" s="7"/>
      <c r="T40" s="19"/>
      <c r="Y40" s="13"/>
    </row>
    <row r="41" spans="1:26" ht="12.75">
      <c r="A41" t="s">
        <v>180</v>
      </c>
      <c r="B41" s="5">
        <f>C$18</f>
        <v>24.916798764</v>
      </c>
      <c r="C41" s="9">
        <f>cumulative_close_male_rates!H35</f>
        <v>17.856966687</v>
      </c>
      <c r="D41" s="9">
        <f>cumulative_close_male_rates!H95</f>
        <v>8.6528096791</v>
      </c>
      <c r="E41" s="5">
        <f>D$18</f>
        <v>8.4339981427</v>
      </c>
      <c r="F41" s="7">
        <f>cumulative_close_male_rates!F35</f>
        <v>1760.7202485</v>
      </c>
      <c r="G41" s="5">
        <f>cumulative_close_male_rates!G35</f>
        <v>10.858511183</v>
      </c>
      <c r="H41" s="5">
        <f>cumulative_close_male_rates!I35</f>
        <v>29.366020248</v>
      </c>
      <c r="I41" s="19">
        <f>cumulative_close_male_rates!J35</f>
        <v>42</v>
      </c>
      <c r="J41" s="5">
        <f>cumulative_close_male_rates!K35</f>
        <v>23.853874592</v>
      </c>
      <c r="K41" s="5">
        <f>cumulative_close_male_rates!L35</f>
        <v>13.046555769</v>
      </c>
      <c r="L41" s="5">
        <f>cumulative_close_male_rates!M35</f>
        <v>0.0003038427</v>
      </c>
      <c r="M41" s="13" t="str">
        <f>cumulative_close_male_rates!N35</f>
        <v>*</v>
      </c>
      <c r="N41" s="13">
        <f>cumulative_close_male_rates!O35</f>
      </c>
      <c r="O41" s="5">
        <f>cumulative_close_male_rates!P35</f>
      </c>
      <c r="Q41" s="7">
        <f>cumulative_close_male_rates!F95</f>
        <v>10201.08937</v>
      </c>
      <c r="R41" s="5">
        <f>cumulative_close_male_rates!G95</f>
        <v>6.4865068064</v>
      </c>
      <c r="S41" s="5">
        <f>cumulative_close_male_rates!I95</f>
        <v>11.542594123</v>
      </c>
      <c r="T41" s="19">
        <f>cumulative_close_male_rates!J95</f>
        <v>106</v>
      </c>
      <c r="U41" s="5">
        <f>cumulative_close_male_rates!K95</f>
        <v>10.391047088</v>
      </c>
      <c r="V41" s="5">
        <f>cumulative_close_male_rates!L95</f>
        <v>13.046555769</v>
      </c>
      <c r="W41" s="5">
        <f>cumulative_close_male_rates!M95</f>
        <v>0.0003038427</v>
      </c>
      <c r="X41" s="13" t="str">
        <f>cumulative_close_male_rates!N95</f>
        <v>*</v>
      </c>
      <c r="Y41" s="13">
        <f>cumulative_close_male_rates!O95</f>
      </c>
      <c r="Z41">
        <f>cumulative_close_male_rates!P95</f>
      </c>
    </row>
    <row r="42" spans="1:26" ht="12.75">
      <c r="A42" t="s">
        <v>181</v>
      </c>
      <c r="B42" s="5">
        <f>C$18</f>
        <v>24.916798764</v>
      </c>
      <c r="C42" s="9">
        <f>cumulative_close_male_rates!H36</f>
        <v>26.311667639</v>
      </c>
      <c r="D42" s="9">
        <f>cumulative_close_male_rates!H96</f>
        <v>10.955323499</v>
      </c>
      <c r="E42" s="5">
        <f>D$18</f>
        <v>8.4339981427</v>
      </c>
      <c r="F42" s="7">
        <f>cumulative_close_male_rates!F36</f>
        <v>5465.0461561</v>
      </c>
      <c r="G42" s="5">
        <f>cumulative_close_male_rates!G36</f>
        <v>21.018170826</v>
      </c>
      <c r="H42" s="5">
        <f>cumulative_close_male_rates!I36</f>
        <v>32.938349379</v>
      </c>
      <c r="I42" s="19">
        <f>cumulative_close_male_rates!J36</f>
        <v>187</v>
      </c>
      <c r="J42" s="5">
        <f>cumulative_close_male_rates!K36</f>
        <v>34.217460321</v>
      </c>
      <c r="K42" s="5">
        <f>cumulative_close_male_rates!L36</f>
        <v>91.324370056</v>
      </c>
      <c r="L42" s="5">
        <f>cumulative_close_male_rates!M36</f>
        <v>0</v>
      </c>
      <c r="M42" s="13" t="str">
        <f>cumulative_close_male_rates!N36</f>
        <v>*</v>
      </c>
      <c r="N42" s="13">
        <f>cumulative_close_male_rates!O36</f>
      </c>
      <c r="O42" s="5">
        <f>cumulative_close_male_rates!P36</f>
      </c>
      <c r="Q42" s="7">
        <f>cumulative_close_male_rates!F96</f>
        <v>22546.564084</v>
      </c>
      <c r="R42" s="5">
        <f>cumulative_close_male_rates!G96</f>
        <v>9.1950795554</v>
      </c>
      <c r="S42" s="5">
        <f>cumulative_close_male_rates!I96</f>
        <v>13.052536658</v>
      </c>
      <c r="T42" s="19">
        <f>cumulative_close_male_rates!J96</f>
        <v>296</v>
      </c>
      <c r="U42" s="5">
        <f>cumulative_close_male_rates!K96</f>
        <v>13.128386165</v>
      </c>
      <c r="V42" s="5">
        <f>cumulative_close_male_rates!L96</f>
        <v>91.324370056</v>
      </c>
      <c r="W42" s="5">
        <f>cumulative_close_male_rates!M96</f>
        <v>0</v>
      </c>
      <c r="X42" s="13" t="str">
        <f>cumulative_close_male_rates!N96</f>
        <v>*</v>
      </c>
      <c r="Y42" s="13">
        <f>cumulative_close_male_rates!O96</f>
        <v>0.7610814126999994</v>
      </c>
      <c r="Z42">
        <f>cumulative_close_male_rates!P96</f>
      </c>
    </row>
    <row r="43" spans="1:26" ht="12.75">
      <c r="A43" t="s">
        <v>182</v>
      </c>
      <c r="B43" s="5">
        <f>C$18</f>
        <v>24.916798764</v>
      </c>
      <c r="C43" s="9">
        <f>cumulative_close_male_rates!H37</f>
        <v>26.194414477</v>
      </c>
      <c r="D43" s="9">
        <f>cumulative_close_male_rates!H97</f>
        <v>7.7340468564</v>
      </c>
      <c r="E43" s="5">
        <f>D$18</f>
        <v>8.4339981427</v>
      </c>
      <c r="F43" s="7">
        <f>cumulative_close_male_rates!F37</f>
        <v>2562.2399581</v>
      </c>
      <c r="G43" s="5">
        <f>cumulative_close_male_rates!G37</f>
        <v>18.926565229</v>
      </c>
      <c r="H43" s="5">
        <f>cumulative_close_male_rates!I37</f>
        <v>36.253136344</v>
      </c>
      <c r="I43" s="19">
        <f>cumulative_close_male_rates!J37</f>
        <v>78</v>
      </c>
      <c r="J43" s="5">
        <f>cumulative_close_male_rates!K37</f>
        <v>30.442113649</v>
      </c>
      <c r="K43" s="5">
        <f>cumulative_close_male_rates!L37</f>
        <v>87.974274729</v>
      </c>
      <c r="L43" s="5">
        <f>cumulative_close_male_rates!M37</f>
        <v>0</v>
      </c>
      <c r="M43" s="13" t="str">
        <f>cumulative_close_male_rates!N37</f>
        <v>*</v>
      </c>
      <c r="N43" s="13">
        <f>cumulative_close_male_rates!O37</f>
      </c>
      <c r="O43" s="5">
        <f>cumulative_close_male_rates!P37</f>
      </c>
      <c r="Q43" s="7">
        <f>cumulative_close_male_rates!F97</f>
        <v>12597.534127</v>
      </c>
      <c r="R43" s="5">
        <f>cumulative_close_male_rates!G97</f>
        <v>5.870562387</v>
      </c>
      <c r="S43" s="5">
        <f>cumulative_close_male_rates!I97</f>
        <v>10.189054614</v>
      </c>
      <c r="T43" s="19">
        <f>cumulative_close_male_rates!J97</f>
        <v>102</v>
      </c>
      <c r="U43" s="5">
        <f>cumulative_close_male_rates!K97</f>
        <v>8.0968226776</v>
      </c>
      <c r="V43" s="5">
        <f>cumulative_close_male_rates!L97</f>
        <v>87.974274729</v>
      </c>
      <c r="W43" s="5">
        <f>cumulative_close_male_rates!M97</f>
        <v>0</v>
      </c>
      <c r="X43" s="13" t="str">
        <f>cumulative_close_male_rates!N97</f>
        <v>*</v>
      </c>
      <c r="Y43" s="13">
        <f>cumulative_close_male_rates!O97</f>
      </c>
      <c r="Z43">
        <f>cumulative_close_male_rates!P97</f>
      </c>
    </row>
    <row r="44" spans="1:26" ht="12.75">
      <c r="A44" t="s">
        <v>183</v>
      </c>
      <c r="B44" s="5">
        <f>C$18</f>
        <v>24.916798764</v>
      </c>
      <c r="C44" s="9">
        <f>cumulative_close_male_rates!H38</f>
        <v>25.431918231</v>
      </c>
      <c r="D44" s="9">
        <f>cumulative_close_male_rates!H98</f>
        <v>8.3918347169</v>
      </c>
      <c r="E44" s="5">
        <f>D$18</f>
        <v>8.4339981427</v>
      </c>
      <c r="F44" s="7">
        <f>cumulative_close_male_rates!F38</f>
        <v>5471.9987424</v>
      </c>
      <c r="G44" s="5">
        <f>cumulative_close_male_rates!G38</f>
        <v>19.923429523</v>
      </c>
      <c r="H44" s="5">
        <f>cumulative_close_male_rates!I38</f>
        <v>32.463410185</v>
      </c>
      <c r="I44" s="19">
        <f>cumulative_close_male_rates!J38</f>
        <v>152</v>
      </c>
      <c r="J44" s="5">
        <f>cumulative_close_male_rates!K38</f>
        <v>27.777784162</v>
      </c>
      <c r="K44" s="5">
        <f>cumulative_close_male_rates!L38</f>
        <v>126.24799708</v>
      </c>
      <c r="L44" s="5">
        <f>cumulative_close_male_rates!M38</f>
        <v>0</v>
      </c>
      <c r="M44" s="13" t="str">
        <f>cumulative_close_male_rates!N38</f>
        <v>*</v>
      </c>
      <c r="N44" s="13">
        <f>cumulative_close_male_rates!O38</f>
      </c>
      <c r="O44" s="5">
        <f>cumulative_close_male_rates!P38</f>
      </c>
      <c r="Q44" s="7">
        <f>cumulative_close_male_rates!F98</f>
        <v>22681.225975</v>
      </c>
      <c r="R44" s="5">
        <f>cumulative_close_male_rates!G98</f>
        <v>6.770671333</v>
      </c>
      <c r="S44" s="5">
        <f>cumulative_close_male_rates!I98</f>
        <v>10.401167986</v>
      </c>
      <c r="T44" s="19">
        <f>cumulative_close_male_rates!J98</f>
        <v>194</v>
      </c>
      <c r="U44" s="5">
        <f>cumulative_close_male_rates!K98</f>
        <v>8.553329534</v>
      </c>
      <c r="V44" s="5">
        <f>cumulative_close_male_rates!L98</f>
        <v>126.24799708</v>
      </c>
      <c r="W44" s="5">
        <f>cumulative_close_male_rates!M98</f>
        <v>0</v>
      </c>
      <c r="X44" s="13" t="str">
        <f>cumulative_close_male_rates!N98</f>
        <v>*</v>
      </c>
      <c r="Y44" s="13">
        <f>cumulative_close_male_rates!O98</f>
      </c>
      <c r="Z44">
        <f>cumulative_close_male_rates!P98</f>
      </c>
    </row>
    <row r="45" spans="1:25" ht="12.75">
      <c r="I45" s="19"/>
      <c r="Q45" s="7"/>
      <c r="T45" s="19"/>
      <c r="Y45" s="13"/>
    </row>
    <row r="46" spans="1:26" ht="12.75">
      <c r="A46" t="s">
        <v>151</v>
      </c>
      <c r="B46" s="5">
        <f>C$18</f>
        <v>24.916798764</v>
      </c>
      <c r="C46" s="9">
        <f>cumulative_close_male_rates!H39</f>
        <v>23.650150065</v>
      </c>
      <c r="D46" s="9">
        <f>cumulative_close_male_rates!H99</f>
        <v>8.1222025567</v>
      </c>
      <c r="E46" s="5">
        <f>D$18</f>
        <v>8.4339981427</v>
      </c>
      <c r="F46" s="7">
        <f>cumulative_close_male_rates!F39</f>
        <v>7235.6609701</v>
      </c>
      <c r="G46" s="5">
        <f>cumulative_close_male_rates!G39</f>
        <v>18.792439814</v>
      </c>
      <c r="H46" s="5">
        <f>cumulative_close_male_rates!I39</f>
        <v>29.763543405</v>
      </c>
      <c r="I46" s="19">
        <f>cumulative_close_male_rates!J39</f>
        <v>200</v>
      </c>
      <c r="J46" s="5">
        <f>cumulative_close_male_rates!K39</f>
        <v>27.640874942</v>
      </c>
      <c r="K46" s="5">
        <f>cumulative_close_male_rates!L39</f>
        <v>132.51324789</v>
      </c>
      <c r="L46" s="5">
        <f>cumulative_close_male_rates!M39</f>
        <v>0</v>
      </c>
      <c r="M46" s="13" t="str">
        <f>cumulative_close_male_rates!N39</f>
        <v>*</v>
      </c>
      <c r="N46" s="13">
        <f>cumulative_close_male_rates!O39</f>
      </c>
      <c r="O46" s="5">
        <f>cumulative_close_male_rates!P39</f>
      </c>
      <c r="Q46" s="7">
        <f>cumulative_close_male_rates!F99</f>
        <v>29264.239719</v>
      </c>
      <c r="R46" s="5">
        <f>cumulative_close_male_rates!G99</f>
        <v>6.70566335</v>
      </c>
      <c r="S46" s="5">
        <f>cumulative_close_male_rates!I99</f>
        <v>9.8379788738</v>
      </c>
      <c r="T46" s="19">
        <f>cumulative_close_male_rates!J99</f>
        <v>202</v>
      </c>
      <c r="U46" s="5">
        <f>cumulative_close_male_rates!K99</f>
        <v>6.9026225162</v>
      </c>
      <c r="V46" s="5">
        <f>cumulative_close_male_rates!L99</f>
        <v>132.51324789</v>
      </c>
      <c r="W46" s="5">
        <f>cumulative_close_male_rates!M99</f>
        <v>0</v>
      </c>
      <c r="X46" s="13" t="str">
        <f>cumulative_close_male_rates!N99</f>
        <v>*</v>
      </c>
      <c r="Y46" s="13">
        <f>cumulative_close_male_rates!O99</f>
      </c>
      <c r="Z46">
        <f>cumulative_close_male_rates!P99</f>
      </c>
    </row>
    <row r="47" spans="1:26" ht="12.75">
      <c r="A47" t="s">
        <v>184</v>
      </c>
      <c r="B47" s="5">
        <f>C$18</f>
        <v>24.916798764</v>
      </c>
      <c r="C47" s="9">
        <f>cumulative_close_male_rates!H40</f>
        <v>20.661162684</v>
      </c>
      <c r="D47" s="9">
        <f>cumulative_close_male_rates!H100</f>
        <v>7.1648299462</v>
      </c>
      <c r="E47" s="5">
        <f>D$18</f>
        <v>8.4339981427</v>
      </c>
      <c r="F47" s="7">
        <f>cumulative_close_male_rates!F40</f>
        <v>11315.439479</v>
      </c>
      <c r="G47" s="5">
        <f>cumulative_close_male_rates!G40</f>
        <v>17.255269534</v>
      </c>
      <c r="H47" s="5">
        <f>cumulative_close_male_rates!I40</f>
        <v>24.739320508</v>
      </c>
      <c r="I47" s="19">
        <f>cumulative_close_male_rates!J40</f>
        <v>240</v>
      </c>
      <c r="J47" s="5">
        <f>cumulative_close_male_rates!K40</f>
        <v>21.209958345</v>
      </c>
      <c r="K47" s="5">
        <f>cumulative_close_male_rates!L40</f>
        <v>209.74474307</v>
      </c>
      <c r="L47" s="5">
        <f>cumulative_close_male_rates!M40</f>
        <v>0</v>
      </c>
      <c r="M47" s="13" t="str">
        <f>cumulative_close_male_rates!N40</f>
        <v>*</v>
      </c>
      <c r="N47" s="13">
        <f>cumulative_close_male_rates!O40</f>
      </c>
      <c r="O47" s="5">
        <f>cumulative_close_male_rates!P40</f>
        <v>0.17747825600000056</v>
      </c>
      <c r="Q47" s="7">
        <f>cumulative_close_male_rates!F100</f>
        <v>44837.593106</v>
      </c>
      <c r="R47" s="5">
        <f>cumulative_close_male_rates!G100</f>
        <v>6.1130302171</v>
      </c>
      <c r="S47" s="5">
        <f>cumulative_close_male_rates!I100</f>
        <v>8.3976009171</v>
      </c>
      <c r="T47" s="19">
        <f>cumulative_close_male_rates!J100</f>
        <v>305</v>
      </c>
      <c r="U47" s="5">
        <f>cumulative_close_male_rates!K100</f>
        <v>6.8023276647</v>
      </c>
      <c r="V47" s="5">
        <f>cumulative_close_male_rates!L100</f>
        <v>209.74474307</v>
      </c>
      <c r="W47" s="5">
        <f>cumulative_close_male_rates!M100</f>
        <v>0</v>
      </c>
      <c r="X47" s="13" t="str">
        <f>cumulative_close_male_rates!N100</f>
        <v>*</v>
      </c>
      <c r="Y47" s="13">
        <f>cumulative_close_male_rates!O100</f>
      </c>
      <c r="Z47">
        <f>cumulative_close_male_rates!P100</f>
        <v>0.03639722560000003</v>
      </c>
    </row>
    <row r="48" spans="1:26" ht="12.75">
      <c r="A48" t="s">
        <v>185</v>
      </c>
      <c r="B48" s="5">
        <f>C$18</f>
        <v>24.916798764</v>
      </c>
      <c r="C48" s="9">
        <f>cumulative_close_male_rates!H41</f>
        <v>16.84389391</v>
      </c>
      <c r="D48" s="9">
        <f>cumulative_close_male_rates!H101</f>
        <v>8.0252654033</v>
      </c>
      <c r="E48" s="5">
        <f>D$18</f>
        <v>8.4339981427</v>
      </c>
      <c r="F48" s="7">
        <f>cumulative_close_male_rates!F41</f>
        <v>6068.5537016</v>
      </c>
      <c r="G48" s="5">
        <f>cumulative_close_male_rates!G41</f>
        <v>12.981363067</v>
      </c>
      <c r="H48" s="5">
        <f>cumulative_close_male_rates!I41</f>
        <v>21.855698867</v>
      </c>
      <c r="I48" s="19">
        <f>cumulative_close_male_rates!J41</f>
        <v>134</v>
      </c>
      <c r="J48" s="5">
        <f>cumulative_close_male_rates!K41</f>
        <v>22.081043785</v>
      </c>
      <c r="K48" s="5">
        <f>cumulative_close_male_rates!L41</f>
        <v>48.660609226</v>
      </c>
      <c r="L48" s="5">
        <f>cumulative_close_male_rates!M41</f>
        <v>3.043121E-12</v>
      </c>
      <c r="M48" s="13" t="str">
        <f>cumulative_close_male_rates!N41</f>
        <v>*</v>
      </c>
      <c r="N48" s="13">
        <f>cumulative_close_male_rates!O41</f>
      </c>
      <c r="O48" s="5">
        <f>cumulative_close_male_rates!P41</f>
        <v>3.0610998969999983</v>
      </c>
      <c r="Q48" s="7">
        <f>cumulative_close_male_rates!F101</f>
        <v>27340.731327</v>
      </c>
      <c r="R48" s="5">
        <f>cumulative_close_male_rates!G101</f>
        <v>6.7243488998</v>
      </c>
      <c r="S48" s="5">
        <f>cumulative_close_male_rates!I101</f>
        <v>9.57786185</v>
      </c>
      <c r="T48" s="19">
        <f>cumulative_close_male_rates!J101</f>
        <v>248</v>
      </c>
      <c r="U48" s="5">
        <f>cumulative_close_male_rates!K101</f>
        <v>9.0707156671</v>
      </c>
      <c r="V48" s="5">
        <f>cumulative_close_male_rates!L101</f>
        <v>48.660609226</v>
      </c>
      <c r="W48" s="5">
        <f>cumulative_close_male_rates!M101</f>
        <v>3.043121E-12</v>
      </c>
      <c r="X48" s="13" t="str">
        <f>cumulative_close_male_rates!N101</f>
        <v>*</v>
      </c>
      <c r="Y48" s="13">
        <f>cumulative_close_male_rates!O101</f>
      </c>
      <c r="Z48">
        <f>cumulative_close_male_rates!P101</f>
      </c>
    </row>
    <row r="49" spans="1:26" ht="12.75">
      <c r="A49" t="s">
        <v>186</v>
      </c>
      <c r="B49" s="5">
        <f>C$18</f>
        <v>24.916798764</v>
      </c>
      <c r="C49" s="9">
        <f>cumulative_close_male_rates!H42</f>
        <v>22.629553269</v>
      </c>
      <c r="D49" s="9">
        <f>cumulative_close_male_rates!H102</f>
        <v>8.8177339006</v>
      </c>
      <c r="E49" s="5">
        <f>D$18</f>
        <v>8.4339981427</v>
      </c>
      <c r="F49" s="7">
        <f>cumulative_close_male_rates!F42</f>
        <v>3091.9291189</v>
      </c>
      <c r="G49" s="5">
        <f>cumulative_close_male_rates!G42</f>
        <v>16.324868692</v>
      </c>
      <c r="H49" s="5">
        <f>cumulative_close_male_rates!I42</f>
        <v>31.369114864</v>
      </c>
      <c r="I49" s="19">
        <f>cumulative_close_male_rates!J42</f>
        <v>81</v>
      </c>
      <c r="J49" s="5">
        <f>cumulative_close_male_rates!K42</f>
        <v>26.197237027</v>
      </c>
      <c r="K49" s="5">
        <f>cumulative_close_male_rates!L42</f>
        <v>50.929037965</v>
      </c>
      <c r="L49" s="5">
        <f>cumulative_close_male_rates!M42</f>
        <v>9.576783999999999E-13</v>
      </c>
      <c r="M49" s="13" t="str">
        <f>cumulative_close_male_rates!N42</f>
        <v>*</v>
      </c>
      <c r="N49" s="13">
        <f>cumulative_close_male_rates!O42</f>
      </c>
      <c r="O49" s="5">
        <f>cumulative_close_male_rates!P42</f>
      </c>
      <c r="Q49" s="7">
        <f>cumulative_close_male_rates!F102</f>
        <v>15104.693233</v>
      </c>
      <c r="R49" s="5">
        <f>cumulative_close_male_rates!G102</f>
        <v>6.9049905411</v>
      </c>
      <c r="S49" s="5">
        <f>cumulative_close_male_rates!I102</f>
        <v>11.260324063</v>
      </c>
      <c r="T49" s="19">
        <f>cumulative_close_male_rates!J102</f>
        <v>133</v>
      </c>
      <c r="U49" s="5">
        <f>cumulative_close_male_rates!K102</f>
        <v>8.8052102713</v>
      </c>
      <c r="V49" s="5">
        <f>cumulative_close_male_rates!L102</f>
        <v>50.929037965</v>
      </c>
      <c r="W49" s="5">
        <f>cumulative_close_male_rates!M102</f>
        <v>9.576783999999999E-13</v>
      </c>
      <c r="X49" s="13" t="str">
        <f>cumulative_close_male_rates!N102</f>
        <v>*</v>
      </c>
      <c r="Y49" s="13">
        <f>cumulative_close_male_rates!O102</f>
      </c>
      <c r="Z49">
        <f>cumulative_close_male_rates!P102</f>
      </c>
    </row>
    <row r="50" spans="1:25" ht="12.75">
      <c r="I50" s="19"/>
      <c r="Q50" s="7"/>
      <c r="T50" s="19"/>
      <c r="Y50" s="13"/>
    </row>
    <row r="51" spans="1:26" ht="12.75">
      <c r="A51" t="s">
        <v>187</v>
      </c>
      <c r="B51" s="5">
        <f aca="true" t="shared" si="4" ref="B51:B56">C$18</f>
        <v>24.916798764</v>
      </c>
      <c r="C51" s="9">
        <f>cumulative_close_male_rates!H43</f>
        <v>17.217955287</v>
      </c>
      <c r="D51" s="9">
        <f>cumulative_close_male_rates!H103</f>
        <v>4.9624645535</v>
      </c>
      <c r="E51" s="5">
        <f aca="true" t="shared" si="5" ref="E51:E56">D$18</f>
        <v>8.4339981427</v>
      </c>
      <c r="F51" s="7">
        <f>cumulative_close_male_rates!F43</f>
        <v>4004.5225466</v>
      </c>
      <c r="G51" s="5">
        <f>cumulative_close_male_rates!G43</f>
        <v>11.992226982</v>
      </c>
      <c r="H51" s="5">
        <f>cumulative_close_male_rates!I43</f>
        <v>24.720844985</v>
      </c>
      <c r="I51" s="19">
        <f>cumulative_close_male_rates!J43</f>
        <v>63</v>
      </c>
      <c r="J51" s="5">
        <f>cumulative_close_male_rates!K43</f>
        <v>15.732212583999999</v>
      </c>
      <c r="K51" s="5">
        <f>cumulative_close_male_rates!L43</f>
        <v>73.709892565</v>
      </c>
      <c r="L51" s="5">
        <f>cumulative_close_male_rates!M43</f>
        <v>0</v>
      </c>
      <c r="M51" s="13" t="str">
        <f>cumulative_close_male_rates!N43</f>
        <v>*</v>
      </c>
      <c r="N51" s="13">
        <f>cumulative_close_male_rates!O43</f>
      </c>
      <c r="O51" s="5">
        <f>cumulative_close_male_rates!P43</f>
        <v>0.19595377899999988</v>
      </c>
      <c r="Q51" s="7">
        <f>cumulative_close_male_rates!F103</f>
        <v>18781.195172</v>
      </c>
      <c r="R51" s="5">
        <f>cumulative_close_male_rates!G103</f>
        <v>3.6047164089</v>
      </c>
      <c r="S51" s="5">
        <f>cumulative_close_male_rates!I103</f>
        <v>6.8316204802</v>
      </c>
      <c r="T51" s="19">
        <f>cumulative_close_male_rates!J103</f>
        <v>77</v>
      </c>
      <c r="U51" s="5">
        <f>cumulative_close_male_rates!K103</f>
        <v>4.0998455794</v>
      </c>
      <c r="V51" s="5">
        <f>cumulative_close_male_rates!L103</f>
        <v>73.709892565</v>
      </c>
      <c r="W51" s="5">
        <f>cumulative_close_male_rates!M103</f>
        <v>0</v>
      </c>
      <c r="X51" s="13" t="str">
        <f>cumulative_close_male_rates!N103</f>
        <v>*</v>
      </c>
      <c r="Y51" s="13">
        <f>cumulative_close_male_rates!O103</f>
      </c>
      <c r="Z51">
        <f>cumulative_close_male_rates!P103</f>
        <v>1.6023776625000004</v>
      </c>
    </row>
    <row r="52" spans="1:26" ht="12.75">
      <c r="A52" t="s">
        <v>188</v>
      </c>
      <c r="B52" s="5">
        <f t="shared" si="4"/>
        <v>24.916798764</v>
      </c>
      <c r="C52" s="9">
        <f>cumulative_close_male_rates!H44</f>
        <v>15.49908284</v>
      </c>
      <c r="D52" s="9">
        <f>cumulative_close_male_rates!H104</f>
        <v>5.5832563364</v>
      </c>
      <c r="E52" s="5">
        <f t="shared" si="5"/>
        <v>8.4339981427</v>
      </c>
      <c r="F52" s="7">
        <f>cumulative_close_male_rates!F44</f>
        <v>2232.5526836</v>
      </c>
      <c r="G52" s="5">
        <f>cumulative_close_male_rates!G44</f>
        <v>9.5823159104</v>
      </c>
      <c r="H52" s="5">
        <f>cumulative_close_male_rates!I44</f>
        <v>25.06925999</v>
      </c>
      <c r="I52" s="19">
        <f>cumulative_close_male_rates!J44</f>
        <v>44</v>
      </c>
      <c r="J52" s="5">
        <f>cumulative_close_male_rates!K44</f>
        <v>19.708381497</v>
      </c>
      <c r="K52" s="5">
        <f>cumulative_close_male_rates!L44</f>
        <v>27.985993974</v>
      </c>
      <c r="L52" s="5">
        <f>cumulative_close_male_rates!M44</f>
        <v>1.221967E-07</v>
      </c>
      <c r="M52" s="13" t="str">
        <f>cumulative_close_male_rates!N44</f>
        <v>*</v>
      </c>
      <c r="N52" s="13">
        <f>cumulative_close_male_rates!O44</f>
      </c>
      <c r="O52" s="5">
        <f>cumulative_close_male_rates!P44</f>
      </c>
      <c r="Q52" s="7">
        <f>cumulative_close_male_rates!F104</f>
        <v>9423.6794446</v>
      </c>
      <c r="R52" s="5">
        <f>cumulative_close_male_rates!G104</f>
        <v>3.9335442418</v>
      </c>
      <c r="S52" s="5">
        <f>cumulative_close_male_rates!I104</f>
        <v>7.9248508221</v>
      </c>
      <c r="T52" s="19">
        <f>cumulative_close_male_rates!J104</f>
        <v>65</v>
      </c>
      <c r="U52" s="5">
        <f>cumulative_close_male_rates!K104</f>
        <v>6.8975181491</v>
      </c>
      <c r="V52" s="5">
        <f>cumulative_close_male_rates!L104</f>
        <v>27.985993974</v>
      </c>
      <c r="W52" s="5">
        <f>cumulative_close_male_rates!M104</f>
        <v>1.221967E-07</v>
      </c>
      <c r="X52" s="13" t="str">
        <f>cumulative_close_male_rates!N104</f>
        <v>*</v>
      </c>
      <c r="Y52" s="13">
        <f>cumulative_close_male_rates!O104</f>
      </c>
      <c r="Z52">
        <f>cumulative_close_male_rates!P104</f>
        <v>0.5091473206000003</v>
      </c>
    </row>
    <row r="53" spans="1:26" ht="12.75">
      <c r="A53" t="s">
        <v>189</v>
      </c>
      <c r="B53" s="5">
        <f t="shared" si="4"/>
        <v>24.916798764</v>
      </c>
      <c r="C53" s="9">
        <f>cumulative_close_male_rates!H45</f>
        <v>21.968503088</v>
      </c>
      <c r="D53" s="9">
        <f>cumulative_close_male_rates!H105</f>
        <v>8.609641101</v>
      </c>
      <c r="E53" s="5">
        <f t="shared" si="5"/>
        <v>8.4339981427</v>
      </c>
      <c r="F53" s="7">
        <f>cumulative_close_male_rates!F45</f>
        <v>2330.618714</v>
      </c>
      <c r="G53" s="5">
        <f>cumulative_close_male_rates!G45</f>
        <v>14.862213414</v>
      </c>
      <c r="H53" s="5">
        <f>cumulative_close_male_rates!I45</f>
        <v>32.472628032</v>
      </c>
      <c r="I53" s="19">
        <f>cumulative_close_male_rates!J45</f>
        <v>53</v>
      </c>
      <c r="J53" s="5">
        <f>cumulative_close_male_rates!K45</f>
        <v>22.740742483</v>
      </c>
      <c r="K53" s="5">
        <f>cumulative_close_male_rates!L45</f>
        <v>35.325056358</v>
      </c>
      <c r="L53" s="5">
        <f>cumulative_close_male_rates!M45</f>
        <v>2.7901922E-09</v>
      </c>
      <c r="M53" s="13" t="str">
        <f>cumulative_close_male_rates!N45</f>
        <v>*</v>
      </c>
      <c r="N53" s="13">
        <f>cumulative_close_male_rates!O45</f>
      </c>
      <c r="O53" s="5">
        <f>cumulative_close_male_rates!P45</f>
      </c>
      <c r="Q53" s="7">
        <f>cumulative_close_male_rates!F105</f>
        <v>11249.28955</v>
      </c>
      <c r="R53" s="5">
        <f>cumulative_close_male_rates!G105</f>
        <v>6.5031749665</v>
      </c>
      <c r="S53" s="5">
        <f>cumulative_close_male_rates!I105</f>
        <v>11.398420044</v>
      </c>
      <c r="T53" s="19">
        <f>cumulative_close_male_rates!J105</f>
        <v>99</v>
      </c>
      <c r="U53" s="5">
        <f>cumulative_close_male_rates!K105</f>
        <v>8.8005557648</v>
      </c>
      <c r="V53" s="5">
        <f>cumulative_close_male_rates!L105</f>
        <v>35.325056358</v>
      </c>
      <c r="W53" s="5">
        <f>cumulative_close_male_rates!M105</f>
        <v>2.7901922E-09</v>
      </c>
      <c r="X53" s="13" t="str">
        <f>cumulative_close_male_rates!N105</f>
        <v>*</v>
      </c>
      <c r="Y53" s="13">
        <f>cumulative_close_male_rates!O105</f>
      </c>
      <c r="Z53">
        <f>cumulative_close_male_rates!P105</f>
      </c>
    </row>
    <row r="54" spans="1:26" ht="12.75">
      <c r="A54" t="s">
        <v>62</v>
      </c>
      <c r="B54" s="5">
        <f t="shared" si="4"/>
        <v>24.916798764</v>
      </c>
      <c r="C54" s="9">
        <f>cumulative_close_male_rates!H46</f>
        <v>10.341198369</v>
      </c>
      <c r="D54" s="9">
        <f>cumulative_close_male_rates!H106</f>
        <v>5.9968188057</v>
      </c>
      <c r="E54" s="5">
        <f t="shared" si="5"/>
        <v>8.4339981427</v>
      </c>
      <c r="F54" s="7">
        <f>cumulative_close_male_rates!F46</f>
        <v>1041.8244405</v>
      </c>
      <c r="G54" s="5">
        <f>cumulative_close_male_rates!G46</f>
        <v>3.4651749862</v>
      </c>
      <c r="H54" s="5">
        <f>cumulative_close_male_rates!I46</f>
        <v>30.861467065</v>
      </c>
      <c r="I54" s="19">
        <f>cumulative_close_male_rates!J46</f>
        <v>15</v>
      </c>
      <c r="J54" s="5">
        <f>cumulative_close_male_rates!K46</f>
        <v>14.397819265</v>
      </c>
      <c r="K54" s="5">
        <f>cumulative_close_male_rates!L46</f>
        <v>1.557093498</v>
      </c>
      <c r="L54" s="5">
        <f>cumulative_close_male_rates!M46</f>
        <v>0.212091296</v>
      </c>
      <c r="M54" s="13" t="str">
        <f>cumulative_close_male_rates!N46</f>
        <v> </v>
      </c>
      <c r="N54" s="13">
        <f>cumulative_close_male_rates!O46</f>
      </c>
      <c r="O54" s="5">
        <f>cumulative_close_male_rates!P46</f>
      </c>
      <c r="Q54" s="7">
        <f>cumulative_close_male_rates!F106</f>
        <v>5379.747017</v>
      </c>
      <c r="R54" s="5">
        <f>cumulative_close_male_rates!G106</f>
        <v>3.8030407025</v>
      </c>
      <c r="S54" s="5">
        <f>cumulative_close_male_rates!I106</f>
        <v>9.4560743894</v>
      </c>
      <c r="T54" s="19">
        <f>cumulative_close_male_rates!J106</f>
        <v>37</v>
      </c>
      <c r="U54" s="5">
        <f>cumulative_close_male_rates!K106</f>
        <v>6.8776468267</v>
      </c>
      <c r="V54" s="5">
        <f>cumulative_close_male_rates!L106</f>
        <v>1.557093498</v>
      </c>
      <c r="W54" s="5">
        <f>cumulative_close_male_rates!M106</f>
        <v>0.212091296</v>
      </c>
      <c r="X54" s="13" t="str">
        <f>cumulative_close_male_rates!N106</f>
        <v> </v>
      </c>
      <c r="Y54" s="13">
        <f>cumulative_close_male_rates!O106</f>
      </c>
      <c r="Z54">
        <f>cumulative_close_male_rates!P106</f>
      </c>
    </row>
    <row r="55" spans="1:26" ht="12.75">
      <c r="A55" t="s">
        <v>190</v>
      </c>
      <c r="B55" s="5">
        <f t="shared" si="4"/>
        <v>24.916798764</v>
      </c>
      <c r="C55" s="9">
        <f>cumulative_close_male_rates!H47</f>
        <v>15.66924029</v>
      </c>
      <c r="D55" s="9">
        <f>cumulative_close_male_rates!H107</f>
        <v>7.3457353905</v>
      </c>
      <c r="E55" s="5">
        <f t="shared" si="5"/>
        <v>8.4339981427</v>
      </c>
      <c r="F55" s="7">
        <f>cumulative_close_male_rates!F47</f>
        <v>3539.0266262</v>
      </c>
      <c r="G55" s="5">
        <f>cumulative_close_male_rates!G47</f>
        <v>10.212710361</v>
      </c>
      <c r="H55" s="5">
        <f>cumulative_close_male_rates!I47</f>
        <v>24.041129396</v>
      </c>
      <c r="I55" s="19">
        <f>cumulative_close_male_rates!J47</f>
        <v>50</v>
      </c>
      <c r="J55" s="5">
        <f>cumulative_close_male_rates!K47</f>
        <v>14.128178531</v>
      </c>
      <c r="K55" s="5">
        <f>cumulative_close_male_rates!L47</f>
        <v>18.756001825</v>
      </c>
      <c r="L55" s="5">
        <f>cumulative_close_male_rates!M47</f>
        <v>1.48555E-05</v>
      </c>
      <c r="M55" s="13" t="str">
        <f>cumulative_close_male_rates!N47</f>
        <v>*</v>
      </c>
      <c r="N55" s="13">
        <f>cumulative_close_male_rates!O47</f>
      </c>
      <c r="O55" s="5">
        <f>cumulative_close_male_rates!P47</f>
        <v>0.8756693680000005</v>
      </c>
      <c r="Q55" s="7">
        <f>cumulative_close_male_rates!F107</f>
        <v>11413.817352</v>
      </c>
      <c r="R55" s="5">
        <f>cumulative_close_male_rates!G107</f>
        <v>5.4416513007</v>
      </c>
      <c r="S55" s="5">
        <f>cumulative_close_male_rates!I107</f>
        <v>9.9160761035</v>
      </c>
      <c r="T55" s="19">
        <f>cumulative_close_male_rates!J107</f>
        <v>83</v>
      </c>
      <c r="U55" s="5">
        <f>cumulative_close_male_rates!K107</f>
        <v>7.2718878744</v>
      </c>
      <c r="V55" s="5">
        <f>cumulative_close_male_rates!L107</f>
        <v>18.756001825</v>
      </c>
      <c r="W55" s="5">
        <f>cumulative_close_male_rates!M107</f>
        <v>1.48555E-05</v>
      </c>
      <c r="X55" s="13" t="str">
        <f>cumulative_close_male_rates!N107</f>
        <v>*</v>
      </c>
      <c r="Y55" s="13">
        <f>cumulative_close_male_rates!O107</f>
      </c>
      <c r="Z55">
        <f>cumulative_close_male_rates!P107</f>
      </c>
    </row>
    <row r="56" spans="1:26" ht="12.75">
      <c r="A56" t="s">
        <v>191</v>
      </c>
      <c r="B56" s="5">
        <f t="shared" si="4"/>
        <v>24.916798764</v>
      </c>
      <c r="C56" s="9">
        <f>cumulative_close_male_rates!H48</f>
        <v>15.16386114</v>
      </c>
      <c r="D56" s="9">
        <f>cumulative_close_male_rates!H108</f>
        <v>3.4814929753</v>
      </c>
      <c r="E56" s="5">
        <f t="shared" si="5"/>
        <v>8.4339981427</v>
      </c>
      <c r="F56" s="7">
        <f>cumulative_close_male_rates!F48</f>
        <v>1149.1941388</v>
      </c>
      <c r="G56" s="5">
        <f>cumulative_close_male_rates!G48</f>
        <v>5.6668477892</v>
      </c>
      <c r="H56" s="5">
        <f>cumulative_close_male_rates!I48</f>
        <v>40.576823878</v>
      </c>
      <c r="I56" s="19">
        <f>cumulative_close_male_rates!J48</f>
        <v>12</v>
      </c>
      <c r="J56" s="5">
        <f>cumulative_close_male_rates!K48</f>
        <v>10.442099899</v>
      </c>
      <c r="K56" s="5">
        <f>cumulative_close_male_rates!L48</f>
        <v>14.277538066</v>
      </c>
      <c r="L56" s="5">
        <f>cumulative_close_male_rates!M48</f>
        <v>0.000157736</v>
      </c>
      <c r="M56" s="13" t="str">
        <f>cumulative_close_male_rates!N48</f>
        <v>*</v>
      </c>
      <c r="N56" s="13">
        <f>cumulative_close_male_rates!O48</f>
      </c>
      <c r="O56" s="5">
        <f>cumulative_close_male_rates!P48</f>
      </c>
      <c r="Q56" s="7">
        <f>cumulative_close_male_rates!F108</f>
        <v>4670.7699978</v>
      </c>
      <c r="R56" s="5">
        <f>cumulative_close_male_rates!G108</f>
        <v>1.500092568</v>
      </c>
      <c r="S56" s="5">
        <f>cumulative_close_male_rates!I108</f>
        <v>8.0800302566</v>
      </c>
      <c r="T56" s="19">
        <f>cumulative_close_male_rates!J108</f>
        <v>11</v>
      </c>
      <c r="U56" s="5">
        <f>cumulative_close_male_rates!K108</f>
        <v>2.355072077</v>
      </c>
      <c r="V56" s="5">
        <f>cumulative_close_male_rates!L108</f>
        <v>14.277538066</v>
      </c>
      <c r="W56" s="5">
        <f>cumulative_close_male_rates!M108</f>
        <v>0.000157736</v>
      </c>
      <c r="X56" s="13" t="str">
        <f>cumulative_close_male_rates!N108</f>
        <v>*</v>
      </c>
      <c r="Y56" s="13">
        <f>cumulative_close_male_rates!O108</f>
      </c>
      <c r="Z56">
        <f>cumulative_close_male_rates!P108</f>
        <v>0.3539678860999995</v>
      </c>
    </row>
    <row r="57" spans="1:25" ht="12.75">
      <c r="I57" s="19"/>
      <c r="Q57" s="7"/>
      <c r="T57" s="19"/>
      <c r="Y57" s="13"/>
    </row>
    <row r="58" spans="1:26" ht="12.75">
      <c r="A58" t="s">
        <v>192</v>
      </c>
      <c r="B58" s="5">
        <f aca="true" t="shared" si="6" ref="B58:B68">C$18</f>
        <v>24.916798764</v>
      </c>
      <c r="C58" s="9">
        <f>cumulative_close_male_rates!H49</f>
        <v>30.877033068</v>
      </c>
      <c r="D58" s="9">
        <f>cumulative_close_male_rates!H109</f>
        <v>6.2726385076</v>
      </c>
      <c r="E58" s="5">
        <f aca="true" t="shared" si="7" ref="E58:E68">D$18</f>
        <v>8.4339981427</v>
      </c>
      <c r="F58" s="7">
        <f>cumulative_close_male_rates!F49</f>
        <v>7217.2364923</v>
      </c>
      <c r="G58" s="5">
        <f>cumulative_close_male_rates!G49</f>
        <v>23.308471784</v>
      </c>
      <c r="H58" s="5">
        <f>cumulative_close_male_rates!I49</f>
        <v>40.903203776</v>
      </c>
      <c r="I58" s="19">
        <f>cumulative_close_male_rates!J49</f>
        <v>154</v>
      </c>
      <c r="J58" s="5">
        <f>cumulative_close_male_rates!K49</f>
        <v>21.337807091</v>
      </c>
      <c r="K58" s="5">
        <f>cumulative_close_male_rates!L49</f>
        <v>196.14063042</v>
      </c>
      <c r="L58" s="5">
        <f>cumulative_close_male_rates!M49</f>
        <v>0</v>
      </c>
      <c r="M58" s="13" t="str">
        <f>cumulative_close_male_rates!N49</f>
        <v>*</v>
      </c>
      <c r="N58" s="13">
        <f>cumulative_close_male_rates!O49</f>
      </c>
      <c r="O58" s="5">
        <f>cumulative_close_male_rates!P49</f>
      </c>
      <c r="Q58" s="7">
        <f>cumulative_close_male_rates!F109</f>
        <v>19103.330324</v>
      </c>
      <c r="R58" s="5">
        <f>cumulative_close_male_rates!G109</f>
        <v>4.1725792294</v>
      </c>
      <c r="S58" s="5">
        <f>cumulative_close_male_rates!I109</f>
        <v>9.429657697</v>
      </c>
      <c r="T58" s="19">
        <f>cumulative_close_male_rates!J109</f>
        <v>74</v>
      </c>
      <c r="U58" s="5">
        <f>cumulative_close_male_rates!K109</f>
        <v>3.8736701269</v>
      </c>
      <c r="V58" s="5">
        <f>cumulative_close_male_rates!L109</f>
        <v>196.14063042</v>
      </c>
      <c r="W58" s="5">
        <f>cumulative_close_male_rates!M109</f>
        <v>0</v>
      </c>
      <c r="X58" s="13" t="str">
        <f>cumulative_close_male_rates!N109</f>
        <v>*</v>
      </c>
      <c r="Y58" s="13">
        <f>cumulative_close_male_rates!O109</f>
      </c>
      <c r="Z58">
        <f>cumulative_close_male_rates!P109</f>
      </c>
    </row>
    <row r="59" spans="1:26" ht="12.75">
      <c r="A59" t="s">
        <v>193</v>
      </c>
      <c r="B59" s="5">
        <f t="shared" si="6"/>
        <v>24.916798764</v>
      </c>
      <c r="C59" s="9">
        <f>cumulative_close_male_rates!H50</f>
        <v>7.5935607247</v>
      </c>
      <c r="D59" s="9">
        <f>cumulative_close_male_rates!H110</f>
        <v>2.9720398404</v>
      </c>
      <c r="E59" s="5">
        <f t="shared" si="7"/>
        <v>8.4339981427</v>
      </c>
      <c r="F59" s="7">
        <f>cumulative_close_male_rates!F50</f>
        <v>1496.1508721</v>
      </c>
      <c r="G59" s="5">
        <f>cumulative_close_male_rates!G50</f>
        <v>2.6306817862</v>
      </c>
      <c r="H59" s="5">
        <f>cumulative_close_male_rates!I50</f>
        <v>21.919095188</v>
      </c>
      <c r="I59" s="19">
        <f>cumulative_close_male_rates!J50</f>
        <v>8</v>
      </c>
      <c r="J59" s="5">
        <f>cumulative_close_male_rates!K50</f>
        <v>5.3470543308</v>
      </c>
      <c r="K59" s="5">
        <f>cumulative_close_male_rates!L50</f>
        <v>4.6331890985</v>
      </c>
      <c r="L59" s="5">
        <f>cumulative_close_male_rates!M50</f>
        <v>0.0313592225</v>
      </c>
      <c r="M59" s="13" t="str">
        <f>cumulative_close_male_rates!N50</f>
        <v>*</v>
      </c>
      <c r="N59" s="13">
        <f>cumulative_close_male_rates!O50</f>
      </c>
      <c r="O59" s="5">
        <f>cumulative_close_male_rates!P50</f>
        <v>2.9977035759999993</v>
      </c>
      <c r="Q59" s="7">
        <f>cumulative_close_male_rates!F110</f>
        <v>3969.7070664</v>
      </c>
      <c r="R59" s="5">
        <f>cumulative_close_male_rates!G110</f>
        <v>1.1568172554</v>
      </c>
      <c r="S59" s="5">
        <f>cumulative_close_male_rates!I110</f>
        <v>7.6356233205</v>
      </c>
      <c r="T59" s="19">
        <f>cumulative_close_male_rates!J110</f>
        <v>9</v>
      </c>
      <c r="U59" s="5">
        <f>cumulative_close_male_rates!K110</f>
        <v>2.2671698061</v>
      </c>
      <c r="V59" s="5">
        <f>cumulative_close_male_rates!L110</f>
        <v>4.6331890985</v>
      </c>
      <c r="W59" s="5">
        <f>cumulative_close_male_rates!M110</f>
        <v>0.0313592225</v>
      </c>
      <c r="X59" s="13" t="str">
        <f>cumulative_close_male_rates!N110</f>
        <v>*</v>
      </c>
      <c r="Y59" s="13">
        <f>cumulative_close_male_rates!O110</f>
      </c>
      <c r="Z59">
        <f>cumulative_close_male_rates!P110</f>
        <v>0.7983748222000004</v>
      </c>
    </row>
    <row r="60" spans="1:25" ht="12.75">
      <c r="A60" t="s">
        <v>194</v>
      </c>
      <c r="B60" s="5">
        <f t="shared" si="6"/>
        <v>24.916798764</v>
      </c>
      <c r="C60" s="9">
        <f>cumulative_close_male_rates!H51</f>
        <v>12.093905038</v>
      </c>
      <c r="E60" s="5">
        <f t="shared" si="7"/>
        <v>8.4339981427</v>
      </c>
      <c r="F60" s="7">
        <f>cumulative_close_male_rates!F51</f>
        <v>1656.4682461</v>
      </c>
      <c r="G60" s="5">
        <f>cumulative_close_male_rates!G51</f>
        <v>4.0022320988</v>
      </c>
      <c r="H60" s="5">
        <f>cumulative_close_male_rates!I51</f>
        <v>36.545241619</v>
      </c>
      <c r="I60" s="19">
        <f>cumulative_close_male_rates!J51</f>
        <v>12</v>
      </c>
      <c r="J60" s="5">
        <f>cumulative_close_male_rates!K51</f>
        <v>7.2443284247</v>
      </c>
      <c r="K60" s="5">
        <f>cumulative_close_male_rates!L51</f>
        <v>52.256353185</v>
      </c>
      <c r="L60" s="5">
        <f>cumulative_close_male_rates!M51</f>
        <v>4.870548E-13</v>
      </c>
      <c r="M60" s="13" t="str">
        <f>cumulative_close_male_rates!N51</f>
        <v>*</v>
      </c>
      <c r="N60" s="13">
        <f>cumulative_close_male_rates!O51</f>
      </c>
      <c r="O60" s="5">
        <f>cumulative_close_male_rates!P51</f>
      </c>
      <c r="Q60" s="7"/>
      <c r="T60" s="19"/>
      <c r="Y60" s="13"/>
    </row>
    <row r="61" spans="1:26" ht="12.75">
      <c r="A61" t="s">
        <v>152</v>
      </c>
      <c r="B61" s="5">
        <f t="shared" si="6"/>
        <v>24.916798764</v>
      </c>
      <c r="C61" s="9">
        <f>cumulative_close_male_rates!H52</f>
        <v>15.271205647</v>
      </c>
      <c r="D61" s="9">
        <f>cumulative_close_male_rates!H112</f>
        <v>6.4305172058</v>
      </c>
      <c r="E61" s="5">
        <f t="shared" si="7"/>
        <v>8.4339981427</v>
      </c>
      <c r="F61" s="7">
        <f>cumulative_close_male_rates!F52</f>
        <v>1793.0114904</v>
      </c>
      <c r="G61" s="5">
        <f>cumulative_close_male_rates!G52</f>
        <v>6.6095978436</v>
      </c>
      <c r="H61" s="5">
        <f>cumulative_close_male_rates!I52</f>
        <v>35.283496427</v>
      </c>
      <c r="I61" s="19">
        <f>cumulative_close_male_rates!J52</f>
        <v>17</v>
      </c>
      <c r="J61" s="5">
        <f>cumulative_close_male_rates!K52</f>
        <v>9.4812554695</v>
      </c>
      <c r="K61" s="5">
        <f>cumulative_close_male_rates!L52</f>
        <v>6.1349401866</v>
      </c>
      <c r="L61" s="5">
        <f>cumulative_close_male_rates!M52</f>
        <v>0.0132536031</v>
      </c>
      <c r="M61" s="13" t="str">
        <f>cumulative_close_male_rates!N52</f>
        <v>*</v>
      </c>
      <c r="N61" s="13">
        <f>cumulative_close_male_rates!O52</f>
      </c>
      <c r="O61" s="5">
        <f>cumulative_close_male_rates!P52</f>
      </c>
      <c r="Q61" s="7">
        <f>cumulative_close_male_rates!F112</f>
        <v>4754.4473988</v>
      </c>
      <c r="R61" s="5">
        <f>cumulative_close_male_rates!G112</f>
        <v>2.9494406386</v>
      </c>
      <c r="S61" s="5">
        <f>cumulative_close_male_rates!I112</f>
        <v>14.02013351</v>
      </c>
      <c r="T61" s="19">
        <f>cumulative_close_male_rates!J112</f>
        <v>19</v>
      </c>
      <c r="U61" s="5">
        <f>cumulative_close_male_rates!K112</f>
        <v>3.9962583254</v>
      </c>
      <c r="V61" s="5">
        <f>cumulative_close_male_rates!L112</f>
        <v>6.1349401866</v>
      </c>
      <c r="W61" s="5">
        <f>cumulative_close_male_rates!M112</f>
        <v>0.0132536031</v>
      </c>
      <c r="X61" s="13" t="str">
        <f>cumulative_close_male_rates!N112</f>
        <v>*</v>
      </c>
      <c r="Y61" s="13">
        <f>cumulative_close_male_rates!O112</f>
      </c>
      <c r="Z61">
        <f>cumulative_close_male_rates!P112</f>
      </c>
    </row>
    <row r="62" spans="1:26" ht="12.75">
      <c r="A62" t="s">
        <v>195</v>
      </c>
      <c r="B62" s="5">
        <f t="shared" si="6"/>
        <v>24.916798764</v>
      </c>
      <c r="C62" s="9">
        <f>cumulative_close_male_rates!H53</f>
        <v>15.150343859</v>
      </c>
      <c r="D62" s="9">
        <f>cumulative_close_male_rates!H113</f>
        <v>7.6288079965</v>
      </c>
      <c r="E62" s="5">
        <f t="shared" si="7"/>
        <v>8.4339981427</v>
      </c>
      <c r="F62" s="7">
        <f>cumulative_close_male_rates!F53</f>
        <v>1857.0010779</v>
      </c>
      <c r="G62" s="5">
        <f>cumulative_close_male_rates!G53</f>
        <v>6.4493457849</v>
      </c>
      <c r="H62" s="5">
        <f>cumulative_close_male_rates!I53</f>
        <v>35.590108935</v>
      </c>
      <c r="I62" s="19">
        <f>cumulative_close_male_rates!J53</f>
        <v>14</v>
      </c>
      <c r="J62" s="5">
        <f>cumulative_close_male_rates!K53</f>
        <v>7.5390370886</v>
      </c>
      <c r="K62" s="5">
        <f>cumulative_close_male_rates!L53</f>
        <v>3.8496290209</v>
      </c>
      <c r="L62" s="5">
        <f>cumulative_close_male_rates!M53</f>
        <v>0.049756995</v>
      </c>
      <c r="M62" s="13" t="str">
        <f>cumulative_close_male_rates!N53</f>
        <v>*</v>
      </c>
      <c r="N62" s="13">
        <f>cumulative_close_male_rates!O53</f>
      </c>
      <c r="O62" s="5">
        <f>cumulative_close_male_rates!P53</f>
      </c>
      <c r="Q62" s="7">
        <f>cumulative_close_male_rates!F113</f>
        <v>9141.2467101</v>
      </c>
      <c r="R62" s="5">
        <f>cumulative_close_male_rates!G113</f>
        <v>4.3213913078</v>
      </c>
      <c r="S62" s="5">
        <f>cumulative_close_male_rates!I113</f>
        <v>13.467586549</v>
      </c>
      <c r="T62" s="19">
        <f>cumulative_close_male_rates!J113</f>
        <v>31</v>
      </c>
      <c r="U62" s="5">
        <f>cumulative_close_male_rates!K113</f>
        <v>3.3912223336</v>
      </c>
      <c r="V62" s="5">
        <f>cumulative_close_male_rates!L113</f>
        <v>3.8496290209</v>
      </c>
      <c r="W62" s="5">
        <f>cumulative_close_male_rates!M113</f>
        <v>0.049756995</v>
      </c>
      <c r="X62" s="13" t="str">
        <f>cumulative_close_male_rates!N113</f>
        <v>*</v>
      </c>
      <c r="Y62" s="13">
        <f>cumulative_close_male_rates!O113</f>
      </c>
      <c r="Z62">
        <f>cumulative_close_male_rates!P113</f>
      </c>
    </row>
    <row r="63" spans="1:25" ht="12.75">
      <c r="A63" t="s">
        <v>162</v>
      </c>
      <c r="B63" s="5">
        <f t="shared" si="6"/>
        <v>24.916798764</v>
      </c>
      <c r="C63" s="9">
        <f>cumulative_close_male_rates!H54</f>
        <v>2.8650680541</v>
      </c>
      <c r="D63" s="9">
        <f>cumulative_close_male_rates!H114</f>
        <v>0</v>
      </c>
      <c r="E63" s="5">
        <f t="shared" si="7"/>
        <v>8.4339981427</v>
      </c>
      <c r="F63" s="7">
        <f>cumulative_close_male_rates!F54</f>
        <v>724.07197395</v>
      </c>
      <c r="G63" s="5">
        <f>cumulative_close_male_rates!G54</f>
        <v>0.0417590313</v>
      </c>
      <c r="H63" s="5">
        <f>cumulative_close_male_rates!I54</f>
        <v>196.57100982</v>
      </c>
      <c r="I63" s="19">
        <f>cumulative_close_male_rates!J54</f>
        <v>2</v>
      </c>
      <c r="J63" s="5">
        <f>cumulative_close_male_rates!K54</f>
        <v>2.762156349</v>
      </c>
      <c r="K63" s="5">
        <f>cumulative_close_male_rates!L54</f>
        <v>0.4139358808</v>
      </c>
      <c r="L63" s="5">
        <f>cumulative_close_male_rates!M54</f>
        <v>0.5199785375</v>
      </c>
      <c r="M63" s="13" t="str">
        <f>cumulative_close_male_rates!N54</f>
        <v> </v>
      </c>
      <c r="N63" s="13">
        <f>cumulative_close_male_rates!O54</f>
      </c>
      <c r="O63" s="5">
        <f>cumulative_close_male_rates!P54</f>
      </c>
      <c r="Q63" s="7"/>
      <c r="T63" s="19"/>
      <c r="Y63" s="13"/>
    </row>
    <row r="64" spans="1:26" ht="12.75">
      <c r="A64" t="s">
        <v>153</v>
      </c>
      <c r="B64" s="5">
        <f t="shared" si="6"/>
        <v>24.916798764</v>
      </c>
      <c r="C64" s="9">
        <f>cumulative_close_male_rates!H55</f>
        <v>26.923164715</v>
      </c>
      <c r="E64" s="5">
        <f t="shared" si="7"/>
        <v>8.4339981427</v>
      </c>
      <c r="F64" s="7">
        <f>cumulative_close_male_rates!F55</f>
        <v>691.49544128</v>
      </c>
      <c r="G64" s="5">
        <f>cumulative_close_male_rates!G55</f>
        <v>8.685513929</v>
      </c>
      <c r="H64" s="5">
        <f>cumulative_close_male_rates!I55</f>
        <v>83.455832803</v>
      </c>
      <c r="I64" s="19">
        <f>cumulative_close_male_rates!J55</f>
        <v>10</v>
      </c>
      <c r="J64" s="5">
        <f>cumulative_close_male_rates!K55</f>
        <v>14.461411317</v>
      </c>
      <c r="K64" s="5">
        <f>cumulative_close_male_rates!L55</f>
        <v>7.0679661671</v>
      </c>
      <c r="L64" s="5">
        <f>cumulative_close_male_rates!M55</f>
        <v>0.0078474286</v>
      </c>
      <c r="M64" s="13" t="str">
        <f>cumulative_close_male_rates!N55</f>
        <v>*</v>
      </c>
      <c r="N64" s="13">
        <f>cumulative_close_male_rates!O55</f>
      </c>
      <c r="O64" s="5">
        <f>cumulative_close_male_rates!P55</f>
      </c>
      <c r="Q64" s="7">
        <f>cumulative_close_male_rates!F115</f>
        <v>2190.8381391</v>
      </c>
      <c r="R64" s="5">
        <f>cumulative_close_male_rates!G115</f>
        <v>2.0367239927</v>
      </c>
      <c r="S64" s="5">
        <f>cumulative_close_male_rates!I115</f>
        <v>30.070975365</v>
      </c>
      <c r="T64" s="19">
        <f>cumulative_close_male_rates!J115</f>
        <v>8</v>
      </c>
      <c r="U64" s="5">
        <f>cumulative_close_male_rates!K115</f>
        <v>3.651570537</v>
      </c>
      <c r="V64" s="5">
        <f>cumulative_close_male_rates!L115</f>
        <v>7.0679661671</v>
      </c>
      <c r="W64" s="5">
        <f>cumulative_close_male_rates!M115</f>
        <v>0.0078474286</v>
      </c>
      <c r="X64" s="13" t="str">
        <f>cumulative_close_male_rates!N115</f>
        <v>*</v>
      </c>
      <c r="Y64" s="13">
        <f>cumulative_close_male_rates!O115</f>
      </c>
      <c r="Z64">
        <f>cumulative_close_male_rates!P115</f>
      </c>
    </row>
    <row r="65" spans="1:26" ht="12.75">
      <c r="A65" t="s">
        <v>196</v>
      </c>
      <c r="B65" s="5">
        <f t="shared" si="6"/>
        <v>24.916798764</v>
      </c>
      <c r="C65" s="9">
        <f>cumulative_close_male_rates!H56</f>
        <v>32.645339154</v>
      </c>
      <c r="D65" s="9">
        <f>cumulative_close_male_rates!H116</f>
        <v>6.5770669728</v>
      </c>
      <c r="E65" s="5">
        <f t="shared" si="7"/>
        <v>8.4339981427</v>
      </c>
      <c r="F65" s="7">
        <f>cumulative_close_male_rates!F56</f>
        <v>500.17951194</v>
      </c>
      <c r="G65" s="5">
        <f>cumulative_close_male_rates!G56</f>
        <v>13.438172945</v>
      </c>
      <c r="H65" s="5">
        <f>cumulative_close_male_rates!I56</f>
        <v>79.305287469</v>
      </c>
      <c r="I65" s="19">
        <f>cumulative_close_male_rates!J56</f>
        <v>11</v>
      </c>
      <c r="J65" s="5">
        <f>cumulative_close_male_rates!K56</f>
        <v>21.992104309</v>
      </c>
      <c r="K65" s="5">
        <f>cumulative_close_male_rates!L56</f>
        <v>19.955173493</v>
      </c>
      <c r="L65" s="5">
        <f>cumulative_close_male_rates!M56</f>
        <v>7.927915E-06</v>
      </c>
      <c r="M65" s="13" t="str">
        <f>cumulative_close_male_rates!N56</f>
        <v>*</v>
      </c>
      <c r="N65" s="13">
        <f>cumulative_close_male_rates!O56</f>
      </c>
      <c r="O65" s="5">
        <f>cumulative_close_male_rates!P56</f>
      </c>
      <c r="Q65" s="7">
        <f>cumulative_close_male_rates!F116</f>
        <v>1242.6225167</v>
      </c>
      <c r="R65" s="5">
        <f>cumulative_close_male_rates!G116</f>
        <v>1.8449413137</v>
      </c>
      <c r="S65" s="5">
        <f>cumulative_close_male_rates!I116</f>
        <v>23.44671326</v>
      </c>
      <c r="T65" s="19">
        <f>cumulative_close_male_rates!J116</f>
        <v>5</v>
      </c>
      <c r="U65" s="5">
        <f>cumulative_close_male_rates!K116</f>
        <v>4.0237481077</v>
      </c>
      <c r="V65" s="5">
        <f>cumulative_close_male_rates!L116</f>
        <v>19.955173493</v>
      </c>
      <c r="W65" s="5">
        <f>cumulative_close_male_rates!M116</f>
        <v>7.927915E-06</v>
      </c>
      <c r="X65" s="13" t="str">
        <f>cumulative_close_male_rates!N116</f>
        <v>*</v>
      </c>
      <c r="Y65" s="13">
        <f>cumulative_close_male_rates!O116</f>
      </c>
      <c r="Z65">
        <f>cumulative_close_male_rates!P116</f>
      </c>
    </row>
    <row r="66" spans="1:26" ht="12.75">
      <c r="A66" t="s">
        <v>197</v>
      </c>
      <c r="B66" s="5">
        <f t="shared" si="6"/>
        <v>24.916798764</v>
      </c>
      <c r="C66" s="9">
        <f>cumulative_close_male_rates!H57</f>
        <v>12.78433837</v>
      </c>
      <c r="D66" s="9">
        <f>cumulative_close_male_rates!H117</f>
        <v>1.7213743313</v>
      </c>
      <c r="E66" s="5">
        <f t="shared" si="7"/>
        <v>8.4339981427</v>
      </c>
      <c r="F66" s="7">
        <f>cumulative_close_male_rates!F57</f>
        <v>1944.884692</v>
      </c>
      <c r="G66" s="5">
        <f>cumulative_close_male_rates!G57</f>
        <v>5.287540086</v>
      </c>
      <c r="H66" s="5">
        <f>cumulative_close_male_rates!I57</f>
        <v>30.910273001</v>
      </c>
      <c r="I66" s="19">
        <f>cumulative_close_male_rates!J57</f>
        <v>14</v>
      </c>
      <c r="J66" s="5">
        <f>cumulative_close_male_rates!K57</f>
        <v>7.1983701953</v>
      </c>
      <c r="K66" s="5">
        <f>cumulative_close_male_rates!L57</f>
        <v>33.184304946</v>
      </c>
      <c r="L66" s="5">
        <f>cumulative_close_male_rates!M57</f>
        <v>8.3824396E-09</v>
      </c>
      <c r="M66" s="13" t="str">
        <f>cumulative_close_male_rates!N57</f>
        <v>*</v>
      </c>
      <c r="N66" s="13">
        <f>cumulative_close_male_rates!O57</f>
      </c>
      <c r="O66" s="5">
        <f>cumulative_close_male_rates!P57</f>
      </c>
      <c r="Q66" s="7">
        <f>cumulative_close_male_rates!F117</f>
        <v>5084.3479901</v>
      </c>
      <c r="R66" s="5">
        <f>cumulative_close_male_rates!G117</f>
        <v>0.5396971821</v>
      </c>
      <c r="S66" s="5">
        <f>cumulative_close_male_rates!I117</f>
        <v>5.4903558632</v>
      </c>
      <c r="T66" s="19">
        <f>cumulative_close_male_rates!J117</f>
        <v>7</v>
      </c>
      <c r="U66" s="5">
        <f>cumulative_close_male_rates!K117</f>
        <v>1.3767743698</v>
      </c>
      <c r="V66" s="5">
        <f>cumulative_close_male_rates!L117</f>
        <v>33.184304946</v>
      </c>
      <c r="W66" s="5">
        <f>cumulative_close_male_rates!M117</f>
        <v>8.3824396E-09</v>
      </c>
      <c r="X66" s="13" t="str">
        <f>cumulative_close_male_rates!N117</f>
        <v>*</v>
      </c>
      <c r="Y66" s="13">
        <f>cumulative_close_male_rates!O117</f>
      </c>
      <c r="Z66">
        <f>cumulative_close_male_rates!P117</f>
        <v>2.9436422795000006</v>
      </c>
    </row>
    <row r="67" spans="1:26" ht="12.75">
      <c r="A67" t="s">
        <v>198</v>
      </c>
      <c r="B67" s="5">
        <f t="shared" si="6"/>
        <v>24.916798764</v>
      </c>
      <c r="C67" s="9">
        <f>cumulative_close_male_rates!H58</f>
        <v>9.8425006107</v>
      </c>
      <c r="D67" s="9">
        <f>cumulative_close_male_rates!H118</f>
        <v>3.5257824588</v>
      </c>
      <c r="E67" s="5">
        <f t="shared" si="7"/>
        <v>8.4339981427</v>
      </c>
      <c r="F67" s="7">
        <f>cumulative_close_male_rates!F58</f>
        <v>1590.6416349</v>
      </c>
      <c r="G67" s="5">
        <f>cumulative_close_male_rates!G58</f>
        <v>4.171443215</v>
      </c>
      <c r="H67" s="5">
        <f>cumulative_close_male_rates!I58</f>
        <v>23.223333815</v>
      </c>
      <c r="I67" s="19">
        <f>cumulative_close_male_rates!J58</f>
        <v>10</v>
      </c>
      <c r="J67" s="5">
        <f>cumulative_close_male_rates!K58</f>
        <v>6.2867711877</v>
      </c>
      <c r="K67" s="5">
        <f>cumulative_close_male_rates!L58</f>
        <v>6.9952985974</v>
      </c>
      <c r="L67" s="5">
        <f>cumulative_close_male_rates!M58</f>
        <v>0.0081724075</v>
      </c>
      <c r="M67" s="13" t="str">
        <f>cumulative_close_male_rates!N58</f>
        <v>*</v>
      </c>
      <c r="N67" s="13">
        <f>cumulative_close_male_rates!O58</f>
      </c>
      <c r="O67" s="5">
        <f>cumulative_close_male_rates!P58</f>
        <v>1.693464948999999</v>
      </c>
      <c r="Q67" s="7">
        <f>cumulative_close_male_rates!F118</f>
        <v>3241.8704843</v>
      </c>
      <c r="R67" s="5">
        <f>cumulative_close_male_rates!G118</f>
        <v>0.8430929883</v>
      </c>
      <c r="S67" s="5">
        <f>cumulative_close_male_rates!I118</f>
        <v>14.74468667</v>
      </c>
      <c r="T67" s="19">
        <f>cumulative_close_male_rates!J118</f>
        <v>5</v>
      </c>
      <c r="U67" s="5">
        <f>cumulative_close_male_rates!K118</f>
        <v>1.5423194801</v>
      </c>
      <c r="V67" s="5">
        <f>cumulative_close_male_rates!L118</f>
        <v>6.9952985974</v>
      </c>
      <c r="W67" s="5">
        <f>cumulative_close_male_rates!M118</f>
        <v>0.0081724075</v>
      </c>
      <c r="X67" s="13" t="str">
        <f>cumulative_close_male_rates!N118</f>
        <v>*</v>
      </c>
      <c r="Y67" s="13">
        <f>cumulative_close_male_rates!O118</f>
      </c>
      <c r="Z67">
        <f>cumulative_close_male_rates!P118</f>
      </c>
    </row>
    <row r="68" spans="1:26" ht="12.75">
      <c r="A68" t="s">
        <v>199</v>
      </c>
      <c r="B68" s="5">
        <f t="shared" si="6"/>
        <v>24.916798764</v>
      </c>
      <c r="C68" s="9">
        <f>cumulative_close_male_rates!H59</f>
        <v>3.2117981688</v>
      </c>
      <c r="D68" s="9">
        <f>cumulative_close_male_rates!H119</f>
        <v>0</v>
      </c>
      <c r="E68" s="5">
        <f t="shared" si="7"/>
        <v>8.4339981427</v>
      </c>
      <c r="F68" s="7">
        <f>cumulative_close_male_rates!F59</f>
        <v>1205.7019238</v>
      </c>
      <c r="G68" s="5">
        <f>cumulative_close_male_rates!G59</f>
        <v>0.279827582</v>
      </c>
      <c r="H68" s="5">
        <f>cumulative_close_male_rates!I59</f>
        <v>36.864298379</v>
      </c>
      <c r="I68" s="19">
        <f>cumulative_close_male_rates!J59</f>
        <v>3</v>
      </c>
      <c r="J68" s="5">
        <f>cumulative_close_male_rates!K59</f>
        <v>2.4881771695</v>
      </c>
      <c r="K68" s="5" t="str">
        <f>cumulative_close_male_rates!L59</f>
        <v> </v>
      </c>
      <c r="L68" s="5" t="str">
        <f>cumulative_close_male_rates!M59</f>
        <v> </v>
      </c>
      <c r="M68" s="13" t="str">
        <f>cumulative_close_male_rates!N59</f>
        <v>*</v>
      </c>
      <c r="N68" s="13">
        <f>cumulative_close_male_rates!O59</f>
      </c>
      <c r="O68" s="5">
        <f>cumulative_close_male_rates!P59</f>
      </c>
      <c r="Q68" s="7">
        <f>cumulative_close_male_rates!F119</f>
        <v>1910.7238042</v>
      </c>
      <c r="R68" s="5" t="str">
        <f>cumulative_close_male_rates!G119</f>
        <v> </v>
      </c>
      <c r="S68" s="5" t="str">
        <f>cumulative_close_male_rates!I119</f>
        <v> </v>
      </c>
      <c r="T68" s="19">
        <f>cumulative_close_male_rates!J119</f>
        <v>0</v>
      </c>
      <c r="U68" s="5">
        <f>cumulative_close_male_rates!K119</f>
        <v>0</v>
      </c>
      <c r="V68" s="5" t="str">
        <f>cumulative_close_male_rates!L119</f>
        <v> </v>
      </c>
      <c r="W68" s="5" t="str">
        <f>cumulative_close_male_rates!M119</f>
        <v> </v>
      </c>
      <c r="X68" s="13" t="str">
        <f>cumulative_close_male_rates!N119</f>
        <v>*</v>
      </c>
      <c r="Y68" s="13" t="e">
        <f>cumulative_close_male_rates!O119</f>
        <v>#VALUE!</v>
      </c>
      <c r="Z68">
        <f>cumulative_close_male_rates!P119</f>
      </c>
    </row>
    <row r="69" spans="1:25" ht="12.75">
      <c r="I69" s="19"/>
      <c r="Q69" s="7"/>
      <c r="T69" s="19"/>
      <c r="Y69" s="13"/>
    </row>
    <row r="70" spans="1:26" ht="12.75">
      <c r="A70" t="s">
        <v>140</v>
      </c>
      <c r="B70" s="5">
        <f>C$18</f>
        <v>24.916798764</v>
      </c>
      <c r="C70" s="9">
        <f>cumulative_close_male_rates!H60</f>
        <v>25.953655538</v>
      </c>
      <c r="D70" s="9">
        <f>cumulative_close_male_rates!H120</f>
        <v>3.1697332049</v>
      </c>
      <c r="E70" s="5">
        <f>D$18</f>
        <v>8.4339981427</v>
      </c>
      <c r="F70" s="7">
        <f>cumulative_close_male_rates!F60</f>
        <v>442.09842803</v>
      </c>
      <c r="G70" s="5">
        <f>cumulative_close_male_rates!G60</f>
        <v>3.6214758875</v>
      </c>
      <c r="H70" s="5">
        <f>cumulative_close_male_rates!I60</f>
        <v>185.99937062</v>
      </c>
      <c r="I70" s="19">
        <f>cumulative_close_male_rates!J60</f>
        <v>11</v>
      </c>
      <c r="J70" s="5">
        <f>cumulative_close_male_rates!K60</f>
        <v>24.881337057</v>
      </c>
      <c r="K70" s="5">
        <f>cumulative_close_male_rates!L60</f>
        <v>7.4618824968</v>
      </c>
      <c r="L70" s="5">
        <f>cumulative_close_male_rates!M60</f>
        <v>0.006301907</v>
      </c>
      <c r="M70" s="13" t="str">
        <f>cumulative_close_male_rates!N60</f>
        <v>*</v>
      </c>
      <c r="N70" s="15">
        <f>cumulative_close_male_rates!O60</f>
      </c>
      <c r="O70" s="5">
        <f>cumulative_close_male_rates!P60</f>
      </c>
      <c r="Q70" s="7">
        <f>cumulative_close_male_rates!F120</f>
        <v>1554.563388</v>
      </c>
      <c r="R70" s="5">
        <f>cumulative_close_male_rates!G120</f>
        <v>0.485131623</v>
      </c>
      <c r="S70" s="5">
        <f>cumulative_close_male_rates!I120</f>
        <v>20.710273489</v>
      </c>
      <c r="T70" s="19">
        <f>cumulative_close_male_rates!J120</f>
        <v>3</v>
      </c>
      <c r="U70" s="5">
        <f>cumulative_close_male_rates!K120</f>
        <v>1.929802299</v>
      </c>
      <c r="V70" s="5">
        <f>cumulative_close_male_rates!L120</f>
        <v>7.4618824968</v>
      </c>
      <c r="W70" s="5">
        <f>cumulative_close_male_rates!M120</f>
        <v>0.006301907</v>
      </c>
      <c r="X70" s="13" t="str">
        <f>cumulative_close_male_rates!N120</f>
        <v>*</v>
      </c>
      <c r="Y70" s="15">
        <f>cumulative_close_male_rates!O120</f>
      </c>
      <c r="Z70" s="5">
        <f>cumulative_close_male_rates!P120</f>
      </c>
    </row>
    <row r="71" spans="1:25" ht="12.75">
      <c r="I71" s="19"/>
      <c r="Q71" s="7"/>
      <c r="T71" s="19"/>
      <c r="Y71" s="13"/>
    </row>
    <row r="72" spans="1:26" ht="12.75">
      <c r="A72" t="s">
        <v>200</v>
      </c>
      <c r="B72" s="5">
        <f>C$18</f>
        <v>24.916798764</v>
      </c>
      <c r="C72" s="9">
        <f>cumulative_close_male_rates!H61</f>
        <v>18.174822496</v>
      </c>
      <c r="D72" s="9">
        <f>cumulative_close_male_rates!H121</f>
        <v>8.4133900554</v>
      </c>
      <c r="E72" s="5">
        <f>D$18</f>
        <v>8.4339981427</v>
      </c>
      <c r="F72" s="7">
        <f>cumulative_close_male_rates!F61</f>
        <v>3608.9155625</v>
      </c>
      <c r="G72" s="5">
        <f>cumulative_close_male_rates!G61</f>
        <v>12.131885829</v>
      </c>
      <c r="H72" s="5">
        <f>cumulative_close_male_rates!I61</f>
        <v>27.227768002</v>
      </c>
      <c r="I72" s="19">
        <f>cumulative_close_male_rates!J61</f>
        <v>55</v>
      </c>
      <c r="J72" s="5">
        <f>cumulative_close_male_rates!K61</f>
        <v>15.240035143</v>
      </c>
      <c r="K72" s="5">
        <f>cumulative_close_male_rates!L61</f>
        <v>21.892852542</v>
      </c>
      <c r="L72" s="5">
        <f>cumulative_close_male_rates!M61</f>
        <v>2.8830576E-06</v>
      </c>
      <c r="M72" s="13" t="str">
        <f>cumulative_close_male_rates!N61</f>
        <v>*</v>
      </c>
      <c r="N72" s="15">
        <f>cumulative_close_male_rates!O61</f>
      </c>
      <c r="O72" s="5">
        <f>cumulative_close_male_rates!P61</f>
      </c>
      <c r="Q72" s="7">
        <f>cumulative_close_male_rates!F121</f>
        <v>13786.054495</v>
      </c>
      <c r="R72" s="5">
        <f>cumulative_close_male_rates!G121</f>
        <v>6.379692128</v>
      </c>
      <c r="S72" s="5">
        <f>cumulative_close_male_rates!I121</f>
        <v>11.095383728</v>
      </c>
      <c r="T72" s="19">
        <f>cumulative_close_male_rates!J121</f>
        <v>98</v>
      </c>
      <c r="U72" s="5">
        <f>cumulative_close_male_rates!K121</f>
        <v>7.1086328605</v>
      </c>
      <c r="V72" s="5">
        <f>cumulative_close_male_rates!L121</f>
        <v>21.892852542</v>
      </c>
      <c r="W72" s="5">
        <f>cumulative_close_male_rates!M121</f>
        <v>2.8830576E-06</v>
      </c>
      <c r="X72" s="13" t="str">
        <f>cumulative_close_male_rates!N121</f>
        <v>*</v>
      </c>
      <c r="Y72" s="15">
        <f>cumulative_close_male_rates!O121</f>
      </c>
      <c r="Z72" s="5">
        <f>cumulative_close_male_rates!P121</f>
      </c>
    </row>
    <row r="73" spans="1:26" ht="12.75">
      <c r="A73" t="s">
        <v>155</v>
      </c>
      <c r="B73" s="5">
        <f>C$18</f>
        <v>24.916798764</v>
      </c>
      <c r="C73" s="9">
        <f>cumulative_close_male_rates!H62</f>
        <v>19.293168892</v>
      </c>
      <c r="D73" s="9">
        <f>cumulative_close_male_rates!H122</f>
        <v>9.6528733789</v>
      </c>
      <c r="E73" s="5">
        <f>D$18</f>
        <v>8.4339981427</v>
      </c>
      <c r="F73" s="7">
        <f>cumulative_close_male_rates!F62</f>
        <v>4919.4623849</v>
      </c>
      <c r="G73" s="5">
        <f>cumulative_close_male_rates!G62</f>
        <v>13.225028393</v>
      </c>
      <c r="H73" s="5">
        <f>cumulative_close_male_rates!I62</f>
        <v>28.145600511</v>
      </c>
      <c r="I73" s="19">
        <f>cumulative_close_male_rates!J62</f>
        <v>72</v>
      </c>
      <c r="J73" s="5">
        <f>cumulative_close_male_rates!K62</f>
        <v>14.635745609</v>
      </c>
      <c r="K73" s="5">
        <f>cumulative_close_male_rates!L62</f>
        <v>19.052360478</v>
      </c>
      <c r="L73" s="5">
        <f>cumulative_close_male_rates!M62</f>
        <v>1.2718E-05</v>
      </c>
      <c r="M73" s="13" t="str">
        <f>cumulative_close_male_rates!N62</f>
        <v>*</v>
      </c>
      <c r="N73" s="15">
        <f>cumulative_close_male_rates!O62</f>
      </c>
      <c r="O73" s="5">
        <f>cumulative_close_male_rates!P62</f>
      </c>
      <c r="Q73" s="7">
        <f>cumulative_close_male_rates!F122</f>
        <v>14447.990598</v>
      </c>
      <c r="R73" s="5">
        <f>cumulative_close_male_rates!G122</f>
        <v>7.0647583582</v>
      </c>
      <c r="S73" s="5">
        <f>cumulative_close_male_rates!I122</f>
        <v>13.189122649</v>
      </c>
      <c r="T73" s="19">
        <f>cumulative_close_male_rates!J122</f>
        <v>89</v>
      </c>
      <c r="U73" s="5">
        <f>cumulative_close_male_rates!K122</f>
        <v>6.160026157</v>
      </c>
      <c r="V73" s="5">
        <f>cumulative_close_male_rates!L122</f>
        <v>19.052360478</v>
      </c>
      <c r="W73" s="5">
        <f>cumulative_close_male_rates!M122</f>
        <v>1.2718E-05</v>
      </c>
      <c r="X73" s="13" t="str">
        <f>cumulative_close_male_rates!N122</f>
        <v>*</v>
      </c>
      <c r="Y73" s="15">
        <f>cumulative_close_male_rates!O122</f>
      </c>
      <c r="Z73" s="5">
        <f>cumulative_close_male_rates!P122</f>
      </c>
    </row>
    <row r="74" spans="1:26" ht="12.75">
      <c r="A74" t="s">
        <v>201</v>
      </c>
      <c r="B74" s="5">
        <f>C$18</f>
        <v>24.916798764</v>
      </c>
      <c r="C74" s="9">
        <f>cumulative_close_male_rates!H63</f>
        <v>17.102437256</v>
      </c>
      <c r="D74" s="9">
        <f>cumulative_close_male_rates!H123</f>
        <v>5.6809892815</v>
      </c>
      <c r="E74" s="5">
        <f>D$18</f>
        <v>8.4339981427</v>
      </c>
      <c r="F74" s="7">
        <f>cumulative_close_male_rates!F63</f>
        <v>1618.1324949</v>
      </c>
      <c r="G74" s="5">
        <f>cumulative_close_male_rates!G63</f>
        <v>7.834318895</v>
      </c>
      <c r="H74" s="5">
        <f>cumulative_close_male_rates!I63</f>
        <v>37.334880546</v>
      </c>
      <c r="I74" s="19">
        <f>cumulative_close_male_rates!J63</f>
        <v>18</v>
      </c>
      <c r="J74" s="5">
        <f>cumulative_close_male_rates!K63</f>
        <v>11.12393457</v>
      </c>
      <c r="K74" s="5">
        <f>cumulative_close_male_rates!L63</f>
        <v>12.225307151</v>
      </c>
      <c r="L74" s="5">
        <f>cumulative_close_male_rates!M63</f>
        <v>0.0004714563</v>
      </c>
      <c r="M74" s="13" t="str">
        <f>cumulative_close_male_rates!N63</f>
        <v>*</v>
      </c>
      <c r="N74" s="15">
        <f>cumulative_close_male_rates!O63</f>
      </c>
      <c r="O74" s="5">
        <f>cumulative_close_male_rates!P63</f>
      </c>
      <c r="Q74" s="7">
        <f>cumulative_close_male_rates!F123</f>
        <v>7012.987297</v>
      </c>
      <c r="R74" s="5">
        <f>cumulative_close_male_rates!G123</f>
        <v>2.9038987086</v>
      </c>
      <c r="S74" s="5">
        <f>cumulative_close_male_rates!I123</f>
        <v>11.113899779</v>
      </c>
      <c r="T74" s="19">
        <f>cumulative_close_male_rates!J123</f>
        <v>20</v>
      </c>
      <c r="U74" s="5">
        <f>cumulative_close_male_rates!K123</f>
        <v>2.8518517364</v>
      </c>
      <c r="V74" s="5">
        <f>cumulative_close_male_rates!L123</f>
        <v>12.225307151</v>
      </c>
      <c r="W74" s="5">
        <f>cumulative_close_male_rates!M123</f>
        <v>0.0004714563</v>
      </c>
      <c r="X74" s="13" t="str">
        <f>cumulative_close_male_rates!N123</f>
        <v>*</v>
      </c>
      <c r="Y74" s="15">
        <f>cumulative_close_male_rates!O123</f>
      </c>
      <c r="Z74" s="5">
        <f>cumulative_close_male_rates!P123</f>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23"/>
  <sheetViews>
    <sheetView workbookViewId="0" topLeftCell="B1">
      <pane xSplit="3" ySplit="3" topLeftCell="E4" activePane="bottomRight" state="frozen"/>
      <selection pane="topLeft" activeCell="B1" sqref="B1"/>
      <selection pane="topRight" activeCell="E1" sqref="E1"/>
      <selection pane="bottomLeft" activeCell="B3" sqref="B3"/>
      <selection pane="bottomRight" activeCell="E4" sqref="E4"/>
    </sheetView>
  </sheetViews>
  <sheetFormatPr defaultColWidth="9.140625" defaultRowHeight="12.75"/>
  <cols>
    <col min="2" max="2" width="8.421875" style="0" customWidth="1"/>
    <col min="4" max="4" width="20.57421875" style="0" customWidth="1"/>
    <col min="5" max="5" width="16.7109375" style="0" customWidth="1"/>
    <col min="14" max="14" width="9.140625" style="3" customWidth="1"/>
    <col min="15" max="16" width="9.140625" style="5" customWidth="1"/>
  </cols>
  <sheetData>
    <row r="1" spans="1:14" ht="12.75">
      <c r="A1" t="s">
        <v>0</v>
      </c>
      <c r="B1" t="s">
        <v>161</v>
      </c>
      <c r="N1"/>
    </row>
    <row r="2" ht="12.75">
      <c r="N2"/>
    </row>
    <row r="3" spans="1:16" ht="12.75">
      <c r="A3" t="s">
        <v>1</v>
      </c>
      <c r="B3" t="s">
        <v>2</v>
      </c>
      <c r="C3" t="s">
        <v>3</v>
      </c>
      <c r="D3" t="s">
        <v>4</v>
      </c>
      <c r="E3" t="s">
        <v>128</v>
      </c>
      <c r="F3" t="s">
        <v>5</v>
      </c>
      <c r="G3" t="s">
        <v>156</v>
      </c>
      <c r="H3" t="s">
        <v>157</v>
      </c>
      <c r="I3" t="s">
        <v>158</v>
      </c>
      <c r="J3" t="s">
        <v>159</v>
      </c>
      <c r="K3" t="s">
        <v>160</v>
      </c>
      <c r="L3" t="s">
        <v>6</v>
      </c>
      <c r="M3" t="s">
        <v>7</v>
      </c>
      <c r="N3" t="s">
        <v>8</v>
      </c>
      <c r="O3" s="5" t="s">
        <v>96</v>
      </c>
      <c r="P3" s="5" t="s">
        <v>97</v>
      </c>
    </row>
    <row r="4" spans="1:16" ht="12.75">
      <c r="A4" t="s">
        <v>9</v>
      </c>
      <c r="B4" t="s">
        <v>10</v>
      </c>
      <c r="C4" t="s">
        <v>10</v>
      </c>
      <c r="D4" t="s">
        <v>119</v>
      </c>
      <c r="E4" t="s">
        <v>131</v>
      </c>
      <c r="F4">
        <v>18780.711685</v>
      </c>
      <c r="G4">
        <v>15.324925099</v>
      </c>
      <c r="H4">
        <v>17.841623993</v>
      </c>
      <c r="I4">
        <v>20.771621697</v>
      </c>
      <c r="J4">
        <v>348</v>
      </c>
      <c r="K4">
        <v>18.52964924</v>
      </c>
      <c r="L4">
        <v>214.11821617</v>
      </c>
      <c r="M4">
        <v>0</v>
      </c>
      <c r="N4" t="s">
        <v>135</v>
      </c>
      <c r="O4" s="5">
        <f aca="true" t="shared" si="0" ref="O4:O32">IF(G4&gt;H$17,G4-H$17,"")</f>
      </c>
      <c r="P4" s="5">
        <f aca="true" t="shared" si="1" ref="P4:P32">IF(I4&lt;H$17,H$17-I4,"")</f>
        <v>4.145177066999999</v>
      </c>
    </row>
    <row r="5" spans="1:16" ht="12.75">
      <c r="A5" t="s">
        <v>11</v>
      </c>
      <c r="B5" t="s">
        <v>10</v>
      </c>
      <c r="C5" t="s">
        <v>10</v>
      </c>
      <c r="D5" t="s">
        <v>120</v>
      </c>
      <c r="E5" t="s">
        <v>131</v>
      </c>
      <c r="F5">
        <v>18941.041665</v>
      </c>
      <c r="G5">
        <v>21.322125301</v>
      </c>
      <c r="H5">
        <v>24.297781526</v>
      </c>
      <c r="I5">
        <v>27.688712019</v>
      </c>
      <c r="J5">
        <v>478</v>
      </c>
      <c r="K5">
        <v>25.236204453</v>
      </c>
      <c r="L5">
        <v>377.61266477</v>
      </c>
      <c r="M5">
        <v>0</v>
      </c>
      <c r="N5" t="s">
        <v>135</v>
      </c>
      <c r="O5" s="5">
        <f t="shared" si="0"/>
      </c>
      <c r="P5" s="5">
        <f t="shared" si="1"/>
      </c>
    </row>
    <row r="6" spans="1:16" ht="12.75">
      <c r="A6" t="s">
        <v>12</v>
      </c>
      <c r="B6" t="s">
        <v>10</v>
      </c>
      <c r="C6" t="s">
        <v>10</v>
      </c>
      <c r="D6" t="s">
        <v>121</v>
      </c>
      <c r="E6" t="s">
        <v>131</v>
      </c>
      <c r="F6">
        <v>30553.113601</v>
      </c>
      <c r="G6">
        <v>19.047688632</v>
      </c>
      <c r="H6">
        <v>21.210002762</v>
      </c>
      <c r="I6">
        <v>23.617785121</v>
      </c>
      <c r="J6">
        <v>730</v>
      </c>
      <c r="K6">
        <v>23.892818569</v>
      </c>
      <c r="L6">
        <v>756.09350849</v>
      </c>
      <c r="M6">
        <v>0</v>
      </c>
      <c r="N6" t="s">
        <v>135</v>
      </c>
      <c r="O6" s="5">
        <f t="shared" si="0"/>
      </c>
      <c r="P6" s="5">
        <f t="shared" si="1"/>
        <v>1.2990136429999986</v>
      </c>
    </row>
    <row r="7" spans="1:16" ht="12.75">
      <c r="A7" t="s">
        <v>13</v>
      </c>
      <c r="B7" t="s">
        <v>10</v>
      </c>
      <c r="C7" t="s">
        <v>10</v>
      </c>
      <c r="D7" t="s">
        <v>98</v>
      </c>
      <c r="E7" t="s">
        <v>131</v>
      </c>
      <c r="F7">
        <v>23734.776952</v>
      </c>
      <c r="G7">
        <v>17.328923618</v>
      </c>
      <c r="H7">
        <v>19.415360324</v>
      </c>
      <c r="I7">
        <v>21.753008138</v>
      </c>
      <c r="J7">
        <v>645</v>
      </c>
      <c r="K7">
        <v>27.17531331</v>
      </c>
      <c r="L7">
        <v>474.76021288</v>
      </c>
      <c r="M7">
        <v>0</v>
      </c>
      <c r="N7" t="s">
        <v>135</v>
      </c>
      <c r="O7" s="5">
        <f t="shared" si="0"/>
      </c>
      <c r="P7" s="5">
        <f t="shared" si="1"/>
        <v>3.163790626000001</v>
      </c>
    </row>
    <row r="8" spans="1:16" ht="12.75">
      <c r="A8" t="s">
        <v>14</v>
      </c>
      <c r="B8" t="s">
        <v>10</v>
      </c>
      <c r="C8" t="s">
        <v>10</v>
      </c>
      <c r="D8" t="s">
        <v>122</v>
      </c>
      <c r="E8" t="s">
        <v>131</v>
      </c>
      <c r="F8">
        <v>15260.005105</v>
      </c>
      <c r="G8">
        <v>21.609893691</v>
      </c>
      <c r="H8">
        <v>24.852255654</v>
      </c>
      <c r="I8">
        <v>28.581103634</v>
      </c>
      <c r="J8">
        <v>459</v>
      </c>
      <c r="K8">
        <v>30.078626897</v>
      </c>
      <c r="L8">
        <v>306.87058005</v>
      </c>
      <c r="M8">
        <v>0</v>
      </c>
      <c r="N8" t="s">
        <v>135</v>
      </c>
      <c r="O8" s="5">
        <f t="shared" si="0"/>
      </c>
      <c r="P8" s="5">
        <f t="shared" si="1"/>
      </c>
    </row>
    <row r="9" spans="1:16" ht="12.75">
      <c r="A9" t="s">
        <v>15</v>
      </c>
      <c r="B9" t="s">
        <v>10</v>
      </c>
      <c r="C9" t="s">
        <v>10</v>
      </c>
      <c r="D9" t="s">
        <v>123</v>
      </c>
      <c r="E9" t="s">
        <v>131</v>
      </c>
      <c r="F9">
        <v>27711.58327</v>
      </c>
      <c r="G9">
        <v>18.544264443</v>
      </c>
      <c r="H9">
        <v>20.837143051</v>
      </c>
      <c r="I9">
        <v>23.413521299</v>
      </c>
      <c r="J9">
        <v>655</v>
      </c>
      <c r="K9">
        <v>23.636325418</v>
      </c>
      <c r="L9">
        <v>428.06158594</v>
      </c>
      <c r="M9">
        <v>0</v>
      </c>
      <c r="N9" t="s">
        <v>135</v>
      </c>
      <c r="O9" s="5">
        <f t="shared" si="0"/>
      </c>
      <c r="P9" s="5">
        <f t="shared" si="1"/>
        <v>1.503277465</v>
      </c>
    </row>
    <row r="10" spans="1:16" ht="12.75">
      <c r="A10" t="s">
        <v>16</v>
      </c>
      <c r="B10" t="s">
        <v>10</v>
      </c>
      <c r="C10" t="s">
        <v>10</v>
      </c>
      <c r="D10" t="s">
        <v>124</v>
      </c>
      <c r="E10" t="s">
        <v>131</v>
      </c>
      <c r="F10">
        <v>14297.73915</v>
      </c>
      <c r="G10">
        <v>13.922379234</v>
      </c>
      <c r="H10">
        <v>16.728535559</v>
      </c>
      <c r="I10">
        <v>20.100293006</v>
      </c>
      <c r="J10">
        <v>237</v>
      </c>
      <c r="K10">
        <v>16.57604727</v>
      </c>
      <c r="L10">
        <v>168.10607743</v>
      </c>
      <c r="M10">
        <v>0</v>
      </c>
      <c r="N10" t="s">
        <v>135</v>
      </c>
      <c r="O10" s="5">
        <f t="shared" si="0"/>
      </c>
      <c r="P10" s="5">
        <f t="shared" si="1"/>
        <v>4.816505757999998</v>
      </c>
    </row>
    <row r="11" spans="1:16" ht="12.75">
      <c r="A11" t="s">
        <v>17</v>
      </c>
      <c r="B11" t="s">
        <v>10</v>
      </c>
      <c r="C11" t="s">
        <v>10</v>
      </c>
      <c r="D11" t="s">
        <v>125</v>
      </c>
      <c r="E11" t="s">
        <v>131</v>
      </c>
      <c r="F11">
        <v>20676.843357</v>
      </c>
      <c r="G11">
        <v>15.398470543</v>
      </c>
      <c r="H11">
        <v>19.027363607</v>
      </c>
      <c r="I11">
        <v>23.511462702</v>
      </c>
      <c r="J11">
        <v>255</v>
      </c>
      <c r="K11">
        <v>12.332636834</v>
      </c>
      <c r="L11">
        <v>251.27800582</v>
      </c>
      <c r="M11">
        <v>0</v>
      </c>
      <c r="N11" t="s">
        <v>135</v>
      </c>
      <c r="O11" s="5">
        <f t="shared" si="0"/>
      </c>
      <c r="P11" s="5">
        <f t="shared" si="1"/>
        <v>1.405336062</v>
      </c>
    </row>
    <row r="12" spans="1:16" ht="12.75">
      <c r="A12" t="s">
        <v>18</v>
      </c>
      <c r="B12" t="s">
        <v>10</v>
      </c>
      <c r="D12" t="s">
        <v>126</v>
      </c>
      <c r="E12" t="s">
        <v>131</v>
      </c>
      <c r="F12">
        <v>442.09842803</v>
      </c>
      <c r="G12">
        <v>3.6214758875</v>
      </c>
      <c r="H12">
        <v>25.953655538</v>
      </c>
      <c r="I12">
        <v>185.99937062</v>
      </c>
      <c r="J12">
        <v>11</v>
      </c>
      <c r="K12">
        <v>24.881337057</v>
      </c>
      <c r="L12">
        <v>7.4618824968</v>
      </c>
      <c r="M12">
        <v>0.006301907</v>
      </c>
      <c r="N12" t="s">
        <v>135</v>
      </c>
      <c r="O12" s="5">
        <f t="shared" si="0"/>
      </c>
      <c r="P12" s="5">
        <f t="shared" si="1"/>
      </c>
    </row>
    <row r="13" spans="1:16" ht="12.75">
      <c r="A13" t="s">
        <v>20</v>
      </c>
      <c r="B13" t="s">
        <v>10</v>
      </c>
      <c r="C13" t="s">
        <v>10</v>
      </c>
      <c r="D13" t="s">
        <v>127</v>
      </c>
      <c r="E13" t="s">
        <v>131</v>
      </c>
      <c r="F13">
        <v>10146.510442</v>
      </c>
      <c r="G13">
        <v>14.47311956</v>
      </c>
      <c r="H13">
        <v>18.672706972</v>
      </c>
      <c r="I13">
        <v>24.09086612</v>
      </c>
      <c r="J13">
        <v>145</v>
      </c>
      <c r="K13">
        <v>14.290627386</v>
      </c>
      <c r="L13">
        <v>58.338011087</v>
      </c>
      <c r="M13" s="1">
        <v>2.209344E-14</v>
      </c>
      <c r="N13" t="s">
        <v>135</v>
      </c>
      <c r="O13" s="5">
        <f t="shared" si="0"/>
      </c>
      <c r="P13" s="5">
        <f t="shared" si="1"/>
        <v>0.8259326439999981</v>
      </c>
    </row>
    <row r="14" spans="1:16" ht="12.75">
      <c r="A14" t="s">
        <v>10</v>
      </c>
      <c r="B14" t="s">
        <v>21</v>
      </c>
      <c r="C14" t="s">
        <v>10</v>
      </c>
      <c r="D14" t="s">
        <v>22</v>
      </c>
      <c r="E14" t="s">
        <v>131</v>
      </c>
      <c r="F14">
        <v>130337.92976</v>
      </c>
      <c r="G14">
        <v>19.357206207</v>
      </c>
      <c r="H14">
        <v>20.400085274</v>
      </c>
      <c r="I14">
        <v>21.499149966</v>
      </c>
      <c r="J14">
        <v>3074</v>
      </c>
      <c r="K14">
        <v>23.584845989</v>
      </c>
      <c r="L14">
        <v>2302.0918919</v>
      </c>
      <c r="M14">
        <v>0</v>
      </c>
      <c r="N14" t="s">
        <v>135</v>
      </c>
      <c r="O14" s="5">
        <f t="shared" si="0"/>
      </c>
      <c r="P14" s="5">
        <f t="shared" si="1"/>
        <v>3.4176487979999983</v>
      </c>
    </row>
    <row r="15" spans="1:16" ht="12.75">
      <c r="A15" t="s">
        <v>10</v>
      </c>
      <c r="B15" t="s">
        <v>23</v>
      </c>
      <c r="C15" t="s">
        <v>10</v>
      </c>
      <c r="D15" t="s">
        <v>24</v>
      </c>
      <c r="E15" t="s">
        <v>131</v>
      </c>
      <c r="F15">
        <v>31265.452227</v>
      </c>
      <c r="G15">
        <v>16.55110959</v>
      </c>
      <c r="H15">
        <v>19.376913487</v>
      </c>
      <c r="I15">
        <v>22.685172511</v>
      </c>
      <c r="J15">
        <v>411</v>
      </c>
      <c r="K15">
        <v>13.145499928</v>
      </c>
      <c r="L15">
        <v>283.68325141</v>
      </c>
      <c r="M15">
        <v>0</v>
      </c>
      <c r="N15" t="s">
        <v>135</v>
      </c>
      <c r="O15" s="5">
        <f t="shared" si="0"/>
      </c>
      <c r="P15" s="5">
        <f t="shared" si="1"/>
        <v>2.231626252999998</v>
      </c>
    </row>
    <row r="16" spans="1:16" ht="12.75">
      <c r="A16" t="s">
        <v>10</v>
      </c>
      <c r="B16" t="s">
        <v>25</v>
      </c>
      <c r="C16" t="s">
        <v>10</v>
      </c>
      <c r="D16" t="s">
        <v>26</v>
      </c>
      <c r="E16" t="s">
        <v>131</v>
      </c>
      <c r="F16">
        <v>276215.66812</v>
      </c>
      <c r="G16">
        <v>26.729246212</v>
      </c>
      <c r="H16">
        <v>27.717065313</v>
      </c>
      <c r="I16">
        <v>28.741390741</v>
      </c>
      <c r="J16">
        <v>7536</v>
      </c>
      <c r="K16">
        <v>27.283028698</v>
      </c>
      <c r="L16">
        <v>5367.0868018</v>
      </c>
      <c r="M16">
        <v>0</v>
      </c>
      <c r="N16" t="s">
        <v>135</v>
      </c>
      <c r="O16" s="5">
        <f t="shared" si="0"/>
        <v>1.8124474480000003</v>
      </c>
      <c r="P16" s="5">
        <f t="shared" si="1"/>
      </c>
    </row>
    <row r="17" spans="1:16" ht="12.75">
      <c r="A17" t="s">
        <v>10</v>
      </c>
      <c r="B17" t="s">
        <v>27</v>
      </c>
      <c r="C17" t="s">
        <v>10</v>
      </c>
      <c r="D17" t="s">
        <v>28</v>
      </c>
      <c r="E17" t="s">
        <v>131</v>
      </c>
      <c r="F17">
        <v>456760.09177</v>
      </c>
      <c r="G17">
        <v>24.215346304</v>
      </c>
      <c r="H17">
        <v>24.916798764</v>
      </c>
      <c r="I17">
        <v>25.638570387</v>
      </c>
      <c r="J17">
        <v>11499</v>
      </c>
      <c r="K17">
        <v>25.175141627</v>
      </c>
      <c r="L17">
        <v>8682.4693704</v>
      </c>
      <c r="M17">
        <v>0</v>
      </c>
      <c r="N17" t="s">
        <v>135</v>
      </c>
      <c r="O17" s="5">
        <f t="shared" si="0"/>
      </c>
      <c r="P17" s="5">
        <f t="shared" si="1"/>
      </c>
    </row>
    <row r="18" spans="1:16" ht="12.75">
      <c r="A18" t="s">
        <v>10</v>
      </c>
      <c r="B18" t="s">
        <v>10</v>
      </c>
      <c r="C18" t="s">
        <v>29</v>
      </c>
      <c r="D18" t="s">
        <v>30</v>
      </c>
      <c r="E18" t="s">
        <v>131</v>
      </c>
      <c r="F18">
        <v>6116.8707388</v>
      </c>
      <c r="G18">
        <v>11.4053982</v>
      </c>
      <c r="H18">
        <v>15.100429522</v>
      </c>
      <c r="I18">
        <v>19.992548069</v>
      </c>
      <c r="J18">
        <v>90</v>
      </c>
      <c r="K18">
        <v>14.71340557</v>
      </c>
      <c r="L18">
        <v>51.692227379</v>
      </c>
      <c r="M18" s="1">
        <v>6.491474E-13</v>
      </c>
      <c r="N18" t="s">
        <v>135</v>
      </c>
      <c r="O18" s="5">
        <f t="shared" si="0"/>
      </c>
      <c r="P18" s="5">
        <f t="shared" si="1"/>
        <v>4.924250694999998</v>
      </c>
    </row>
    <row r="19" spans="1:16" ht="12.75">
      <c r="A19" t="s">
        <v>10</v>
      </c>
      <c r="B19" t="s">
        <v>10</v>
      </c>
      <c r="C19" t="s">
        <v>31</v>
      </c>
      <c r="D19" t="s">
        <v>32</v>
      </c>
      <c r="E19" t="s">
        <v>131</v>
      </c>
      <c r="F19">
        <v>7096.0094318</v>
      </c>
      <c r="G19">
        <v>16.100348265</v>
      </c>
      <c r="H19">
        <v>20.452725982</v>
      </c>
      <c r="I19">
        <v>25.981674012</v>
      </c>
      <c r="J19">
        <v>143</v>
      </c>
      <c r="K19">
        <v>20.152171636</v>
      </c>
      <c r="L19">
        <v>131.42915898</v>
      </c>
      <c r="M19">
        <v>0</v>
      </c>
      <c r="N19" t="s">
        <v>135</v>
      </c>
      <c r="O19" s="5">
        <f t="shared" si="0"/>
      </c>
      <c r="P19" s="5">
        <f t="shared" si="1"/>
      </c>
    </row>
    <row r="20" spans="1:16" ht="12.75">
      <c r="A20" t="s">
        <v>10</v>
      </c>
      <c r="B20" t="s">
        <v>10</v>
      </c>
      <c r="C20" t="s">
        <v>33</v>
      </c>
      <c r="D20" t="s">
        <v>34</v>
      </c>
      <c r="E20" t="s">
        <v>131</v>
      </c>
      <c r="F20">
        <v>3537.5403623</v>
      </c>
      <c r="G20">
        <v>11.857832963</v>
      </c>
      <c r="H20">
        <v>17.556599019</v>
      </c>
      <c r="I20">
        <v>25.994139913</v>
      </c>
      <c r="J20">
        <v>63</v>
      </c>
      <c r="K20">
        <v>17.808984082</v>
      </c>
      <c r="L20">
        <v>37.676408761</v>
      </c>
      <c r="M20" s="1">
        <v>8.350841E-10</v>
      </c>
      <c r="N20" t="s">
        <v>135</v>
      </c>
      <c r="O20" s="5">
        <f t="shared" si="0"/>
      </c>
      <c r="P20" s="5">
        <f t="shared" si="1"/>
      </c>
    </row>
    <row r="21" spans="1:16" ht="12.75">
      <c r="A21" t="s">
        <v>10</v>
      </c>
      <c r="B21" t="s">
        <v>10</v>
      </c>
      <c r="C21" t="s">
        <v>35</v>
      </c>
      <c r="D21" t="s">
        <v>36</v>
      </c>
      <c r="E21" t="s">
        <v>131</v>
      </c>
      <c r="F21">
        <v>2030.291152</v>
      </c>
      <c r="G21">
        <v>11.528468816</v>
      </c>
      <c r="H21">
        <v>17.482707363</v>
      </c>
      <c r="I21">
        <v>26.512198768</v>
      </c>
      <c r="J21">
        <v>52</v>
      </c>
      <c r="K21">
        <v>25.612090142</v>
      </c>
      <c r="L21">
        <v>13.702649889</v>
      </c>
      <c r="M21">
        <v>0.0002141521</v>
      </c>
      <c r="N21" t="s">
        <v>135</v>
      </c>
      <c r="O21" s="5">
        <f t="shared" si="0"/>
      </c>
      <c r="P21" s="5">
        <f t="shared" si="1"/>
      </c>
    </row>
    <row r="22" spans="1:16" ht="12.75">
      <c r="A22" t="s">
        <v>10</v>
      </c>
      <c r="B22" t="s">
        <v>10</v>
      </c>
      <c r="C22" t="s">
        <v>37</v>
      </c>
      <c r="D22" t="s">
        <v>38</v>
      </c>
      <c r="E22" t="s">
        <v>131</v>
      </c>
      <c r="F22">
        <v>7703.5024104</v>
      </c>
      <c r="G22">
        <v>18.051354995</v>
      </c>
      <c r="H22">
        <v>22.374728085</v>
      </c>
      <c r="I22">
        <v>27.73356665</v>
      </c>
      <c r="J22">
        <v>174</v>
      </c>
      <c r="K22">
        <v>22.58712865</v>
      </c>
      <c r="L22">
        <v>133.81037364</v>
      </c>
      <c r="M22">
        <v>0</v>
      </c>
      <c r="N22" t="s">
        <v>135</v>
      </c>
      <c r="O22" s="5">
        <f t="shared" si="0"/>
      </c>
      <c r="P22" s="5">
        <f t="shared" si="1"/>
      </c>
    </row>
    <row r="23" spans="1:16" ht="12.75">
      <c r="A23" t="s">
        <v>10</v>
      </c>
      <c r="B23" t="s">
        <v>10</v>
      </c>
      <c r="C23" t="s">
        <v>39</v>
      </c>
      <c r="D23" t="s">
        <v>40</v>
      </c>
      <c r="E23" t="s">
        <v>131</v>
      </c>
      <c r="F23">
        <v>1407.5536417</v>
      </c>
      <c r="G23">
        <v>7.1547554913</v>
      </c>
      <c r="H23">
        <v>14.278266152</v>
      </c>
      <c r="I23">
        <v>28.494179089</v>
      </c>
      <c r="J23">
        <v>23</v>
      </c>
      <c r="K23">
        <v>16.34040744</v>
      </c>
      <c r="L23">
        <v>6.1762434711</v>
      </c>
      <c r="M23">
        <v>0.0129476881</v>
      </c>
      <c r="N23" t="s">
        <v>135</v>
      </c>
      <c r="O23" s="5">
        <f t="shared" si="0"/>
      </c>
      <c r="P23" s="5">
        <f t="shared" si="1"/>
      </c>
    </row>
    <row r="24" spans="1:16" ht="12.75">
      <c r="A24" t="s">
        <v>10</v>
      </c>
      <c r="B24" t="s">
        <v>10</v>
      </c>
      <c r="C24" t="s">
        <v>41</v>
      </c>
      <c r="D24" t="s">
        <v>42</v>
      </c>
      <c r="E24" t="s">
        <v>131</v>
      </c>
      <c r="F24">
        <v>9829.9856127</v>
      </c>
      <c r="G24">
        <v>23.021583601</v>
      </c>
      <c r="H24">
        <v>27.363133331</v>
      </c>
      <c r="I24">
        <v>32.523438815</v>
      </c>
      <c r="J24">
        <v>281</v>
      </c>
      <c r="K24">
        <v>28.586003182</v>
      </c>
      <c r="L24">
        <v>214.02114508</v>
      </c>
      <c r="M24">
        <v>0</v>
      </c>
      <c r="N24" t="s">
        <v>135</v>
      </c>
      <c r="O24" s="5">
        <f t="shared" si="0"/>
      </c>
      <c r="P24" s="5">
        <f t="shared" si="1"/>
      </c>
    </row>
    <row r="25" spans="1:16" ht="12.75">
      <c r="A25" t="s">
        <v>10</v>
      </c>
      <c r="B25" t="s">
        <v>10</v>
      </c>
      <c r="C25" t="s">
        <v>99</v>
      </c>
      <c r="D25" t="s">
        <v>100</v>
      </c>
      <c r="E25" t="s">
        <v>131</v>
      </c>
      <c r="F25">
        <v>5780.7754473</v>
      </c>
      <c r="G25">
        <v>13.553412496</v>
      </c>
      <c r="H25">
        <v>18.080337215</v>
      </c>
      <c r="I25">
        <v>24.119283161</v>
      </c>
      <c r="J25">
        <v>102</v>
      </c>
      <c r="K25">
        <v>17.644691604</v>
      </c>
      <c r="L25">
        <v>85.980056049</v>
      </c>
      <c r="M25">
        <v>0</v>
      </c>
      <c r="N25" t="s">
        <v>135</v>
      </c>
      <c r="O25" s="5">
        <f>IF(G25&gt;H$17,G25-H$17,"")</f>
      </c>
      <c r="P25" s="5">
        <f>IF(I25&lt;H$17,H$17-I25,"")</f>
        <v>0.7975156030000008</v>
      </c>
    </row>
    <row r="26" spans="1:16" ht="12.75">
      <c r="A26" t="s">
        <v>10</v>
      </c>
      <c r="B26" t="s">
        <v>10</v>
      </c>
      <c r="C26" t="s">
        <v>101</v>
      </c>
      <c r="D26" t="s">
        <v>102</v>
      </c>
      <c r="E26" t="s">
        <v>131</v>
      </c>
      <c r="F26">
        <v>7003.0165506</v>
      </c>
      <c r="G26">
        <v>18.880975262</v>
      </c>
      <c r="H26">
        <v>23.196184549</v>
      </c>
      <c r="I26">
        <v>28.497626324</v>
      </c>
      <c r="J26">
        <v>201</v>
      </c>
      <c r="K26">
        <v>28.701917031</v>
      </c>
      <c r="L26">
        <v>222.69080306</v>
      </c>
      <c r="M26">
        <v>0</v>
      </c>
      <c r="N26" t="s">
        <v>135</v>
      </c>
      <c r="O26" s="5">
        <f>IF(G26&gt;H$17,G26-H$17,"")</f>
      </c>
      <c r="P26" s="5">
        <f>IF(I26&lt;H$17,H$17-I26,"")</f>
      </c>
    </row>
    <row r="27" spans="1:16" ht="12.75">
      <c r="A27" t="s">
        <v>10</v>
      </c>
      <c r="B27" t="s">
        <v>10</v>
      </c>
      <c r="C27" t="s">
        <v>103</v>
      </c>
      <c r="D27" t="s">
        <v>104</v>
      </c>
      <c r="E27" t="s">
        <v>131</v>
      </c>
      <c r="F27">
        <v>4960.8652294</v>
      </c>
      <c r="G27">
        <v>15.809542977</v>
      </c>
      <c r="H27">
        <v>20.249451434</v>
      </c>
      <c r="I27">
        <v>25.93625154</v>
      </c>
      <c r="J27">
        <v>131</v>
      </c>
      <c r="K27">
        <v>26.406683903</v>
      </c>
      <c r="L27">
        <v>109.87150297</v>
      </c>
      <c r="M27">
        <v>0</v>
      </c>
      <c r="N27" t="s">
        <v>135</v>
      </c>
      <c r="O27" s="5">
        <f>IF(G27&gt;H$17,G27-H$17,"")</f>
      </c>
      <c r="P27" s="5">
        <f>IF(I27&lt;H$17,H$17-I27,"")</f>
      </c>
    </row>
    <row r="28" spans="1:16" ht="12.75">
      <c r="A28" t="s">
        <v>10</v>
      </c>
      <c r="B28" t="s">
        <v>10</v>
      </c>
      <c r="C28" t="s">
        <v>105</v>
      </c>
      <c r="D28" t="s">
        <v>106</v>
      </c>
      <c r="E28" t="s">
        <v>131</v>
      </c>
      <c r="F28">
        <v>12808.456374</v>
      </c>
      <c r="G28">
        <v>18.107501527</v>
      </c>
      <c r="H28">
        <v>21.592425481</v>
      </c>
      <c r="I28">
        <v>25.748049086</v>
      </c>
      <c r="J28">
        <v>296</v>
      </c>
      <c r="K28">
        <v>23.109732458</v>
      </c>
      <c r="L28">
        <v>319.37468674</v>
      </c>
      <c r="M28">
        <v>0</v>
      </c>
      <c r="N28" t="s">
        <v>135</v>
      </c>
      <c r="O28" s="5">
        <f>IF(G28&gt;H$17,G28-H$17,"")</f>
      </c>
      <c r="P28" s="5">
        <f>IF(I28&lt;H$17,H$17-I28,"")</f>
      </c>
    </row>
    <row r="29" spans="1:16" ht="12.75">
      <c r="A29" t="s">
        <v>10</v>
      </c>
      <c r="B29" t="s">
        <v>10</v>
      </c>
      <c r="C29" t="s">
        <v>107</v>
      </c>
      <c r="D29" t="s">
        <v>108</v>
      </c>
      <c r="E29" t="s">
        <v>131</v>
      </c>
      <c r="F29">
        <v>4247.0327944</v>
      </c>
      <c r="G29">
        <v>14.956667745</v>
      </c>
      <c r="H29">
        <v>19.761149399</v>
      </c>
      <c r="I29">
        <v>26.108959042</v>
      </c>
      <c r="J29">
        <v>118</v>
      </c>
      <c r="K29">
        <v>27.7841038</v>
      </c>
      <c r="L29">
        <v>77.325992236</v>
      </c>
      <c r="M29">
        <v>0</v>
      </c>
      <c r="N29" t="s">
        <v>135</v>
      </c>
      <c r="O29" s="5">
        <f t="shared" si="0"/>
      </c>
      <c r="P29" s="5">
        <f t="shared" si="1"/>
      </c>
    </row>
    <row r="30" spans="1:16" ht="12.75">
      <c r="A30" t="s">
        <v>10</v>
      </c>
      <c r="B30" t="s">
        <v>10</v>
      </c>
      <c r="C30" t="s">
        <v>111</v>
      </c>
      <c r="D30" t="s">
        <v>112</v>
      </c>
      <c r="E30" t="s">
        <v>131</v>
      </c>
      <c r="F30">
        <v>4964.9535819</v>
      </c>
      <c r="G30">
        <v>15.699698511</v>
      </c>
      <c r="H30">
        <v>20.131668812</v>
      </c>
      <c r="I30">
        <v>25.814768919</v>
      </c>
      <c r="J30">
        <v>133</v>
      </c>
      <c r="K30">
        <v>26.787763029</v>
      </c>
      <c r="L30">
        <v>120.25411906</v>
      </c>
      <c r="M30">
        <v>0</v>
      </c>
      <c r="N30" t="s">
        <v>135</v>
      </c>
      <c r="O30" s="5">
        <f>IF(G30&gt;H$17,G30-H$17,"")</f>
      </c>
      <c r="P30" s="5">
        <f>IF(I30&lt;H$17,H$17-I30,"")</f>
      </c>
    </row>
    <row r="31" spans="1:16" ht="12.75">
      <c r="A31" t="s">
        <v>10</v>
      </c>
      <c r="B31" t="s">
        <v>10</v>
      </c>
      <c r="C31" t="s">
        <v>109</v>
      </c>
      <c r="D31" t="s">
        <v>110</v>
      </c>
      <c r="E31" t="s">
        <v>131</v>
      </c>
      <c r="F31">
        <v>2880.1289468</v>
      </c>
      <c r="G31">
        <v>11.280892429</v>
      </c>
      <c r="H31">
        <v>16.384686491</v>
      </c>
      <c r="I31">
        <v>23.797581008</v>
      </c>
      <c r="J31">
        <v>70</v>
      </c>
      <c r="K31">
        <v>24.304467367</v>
      </c>
      <c r="L31">
        <v>40.774183171</v>
      </c>
      <c r="M31" s="1">
        <v>1.708756E-10</v>
      </c>
      <c r="N31" t="s">
        <v>135</v>
      </c>
      <c r="O31" s="5">
        <f t="shared" si="0"/>
      </c>
      <c r="P31" s="5">
        <f t="shared" si="1"/>
        <v>1.1192177559999976</v>
      </c>
    </row>
    <row r="32" spans="1:16" ht="12.75">
      <c r="A32" t="s">
        <v>10</v>
      </c>
      <c r="B32" t="s">
        <v>10</v>
      </c>
      <c r="C32" t="s">
        <v>113</v>
      </c>
      <c r="D32" t="s">
        <v>114</v>
      </c>
      <c r="E32" t="s">
        <v>131</v>
      </c>
      <c r="F32">
        <v>3467.8365971</v>
      </c>
      <c r="G32">
        <v>19.101991505</v>
      </c>
      <c r="H32">
        <v>25.249907959</v>
      </c>
      <c r="I32">
        <v>33.376512171</v>
      </c>
      <c r="J32">
        <v>115</v>
      </c>
      <c r="K32">
        <v>33.161885453</v>
      </c>
      <c r="L32">
        <v>90.398835514</v>
      </c>
      <c r="M32">
        <v>0</v>
      </c>
      <c r="N32" t="s">
        <v>135</v>
      </c>
      <c r="O32" s="5">
        <f t="shared" si="0"/>
      </c>
      <c r="P32" s="5">
        <f t="shared" si="1"/>
      </c>
    </row>
    <row r="33" spans="3:14" ht="12.75">
      <c r="C33" t="s">
        <v>115</v>
      </c>
      <c r="D33" t="s">
        <v>116</v>
      </c>
      <c r="E33" t="s">
        <v>131</v>
      </c>
      <c r="F33">
        <v>3435.4632832</v>
      </c>
      <c r="G33">
        <v>11.328919082</v>
      </c>
      <c r="H33">
        <v>16.265933217</v>
      </c>
      <c r="I33">
        <v>23.35444198</v>
      </c>
      <c r="J33">
        <v>81</v>
      </c>
      <c r="K33">
        <v>23.577606082</v>
      </c>
      <c r="L33">
        <v>36.068765015</v>
      </c>
      <c r="M33" s="1">
        <v>1.9047566E-09</v>
      </c>
      <c r="N33" t="s">
        <v>135</v>
      </c>
    </row>
    <row r="34" spans="3:14" ht="12.75">
      <c r="C34" t="s">
        <v>117</v>
      </c>
      <c r="D34" t="s">
        <v>118</v>
      </c>
      <c r="E34" t="s">
        <v>131</v>
      </c>
      <c r="F34">
        <v>4739.3617486</v>
      </c>
      <c r="G34">
        <v>14.066387864</v>
      </c>
      <c r="H34">
        <v>18.236327668</v>
      </c>
      <c r="I34">
        <v>23.642434008</v>
      </c>
      <c r="J34">
        <v>128</v>
      </c>
      <c r="K34">
        <v>27.007856076</v>
      </c>
      <c r="L34">
        <v>82.396876983</v>
      </c>
      <c r="M34">
        <v>0</v>
      </c>
      <c r="N34" t="s">
        <v>135</v>
      </c>
    </row>
    <row r="35" spans="1:16" ht="12.75">
      <c r="A35" t="s">
        <v>10</v>
      </c>
      <c r="B35" t="s">
        <v>10</v>
      </c>
      <c r="C35" s="1">
        <v>230000</v>
      </c>
      <c r="D35" t="s">
        <v>43</v>
      </c>
      <c r="E35" t="s">
        <v>131</v>
      </c>
      <c r="F35">
        <v>1760.7202485</v>
      </c>
      <c r="G35">
        <v>10.858511183</v>
      </c>
      <c r="H35">
        <v>17.856966687</v>
      </c>
      <c r="I35">
        <v>29.366020248</v>
      </c>
      <c r="J35">
        <v>42</v>
      </c>
      <c r="K35">
        <v>23.853874592</v>
      </c>
      <c r="L35">
        <v>13.046555769</v>
      </c>
      <c r="M35">
        <v>0.0003038427</v>
      </c>
      <c r="N35" t="s">
        <v>135</v>
      </c>
      <c r="O35" s="5">
        <f aca="true" t="shared" si="2" ref="O35:O63">IF(G35&gt;H$17,G35-H$17,"")</f>
      </c>
      <c r="P35" s="5">
        <f aca="true" t="shared" si="3" ref="P35:P63">IF(I35&lt;H$17,H$17-I35,"")</f>
      </c>
    </row>
    <row r="36" spans="1:16" ht="12.75">
      <c r="A36" t="s">
        <v>10</v>
      </c>
      <c r="B36" t="s">
        <v>10</v>
      </c>
      <c r="C36" s="1">
        <v>240</v>
      </c>
      <c r="D36" t="s">
        <v>44</v>
      </c>
      <c r="E36" t="s">
        <v>131</v>
      </c>
      <c r="F36">
        <v>5465.0461561</v>
      </c>
      <c r="G36">
        <v>21.018170826</v>
      </c>
      <c r="H36">
        <v>26.311667639</v>
      </c>
      <c r="I36">
        <v>32.938349379</v>
      </c>
      <c r="J36">
        <v>187</v>
      </c>
      <c r="K36">
        <v>34.217460321</v>
      </c>
      <c r="L36">
        <v>91.324370056</v>
      </c>
      <c r="M36">
        <v>0</v>
      </c>
      <c r="N36" t="s">
        <v>135</v>
      </c>
      <c r="O36" s="5">
        <f t="shared" si="2"/>
      </c>
      <c r="P36" s="5">
        <f t="shared" si="3"/>
      </c>
    </row>
    <row r="37" spans="1:16" ht="12.75">
      <c r="A37" t="s">
        <v>10</v>
      </c>
      <c r="B37" t="s">
        <v>10</v>
      </c>
      <c r="C37" s="1">
        <v>2500</v>
      </c>
      <c r="D37" t="s">
        <v>45</v>
      </c>
      <c r="E37" t="s">
        <v>131</v>
      </c>
      <c r="F37">
        <v>2562.2399581</v>
      </c>
      <c r="G37">
        <v>18.926565229</v>
      </c>
      <c r="H37">
        <v>26.194414477</v>
      </c>
      <c r="I37">
        <v>36.253136344</v>
      </c>
      <c r="J37">
        <v>78</v>
      </c>
      <c r="K37">
        <v>30.442113649</v>
      </c>
      <c r="L37">
        <v>87.974274729</v>
      </c>
      <c r="M37">
        <v>0</v>
      </c>
      <c r="N37" t="s">
        <v>135</v>
      </c>
      <c r="O37" s="5">
        <f t="shared" si="2"/>
      </c>
      <c r="P37" s="5">
        <f t="shared" si="3"/>
      </c>
    </row>
    <row r="38" spans="1:16" ht="12.75">
      <c r="A38" t="s">
        <v>10</v>
      </c>
      <c r="B38" t="s">
        <v>10</v>
      </c>
      <c r="C38" s="1">
        <v>26000</v>
      </c>
      <c r="D38" t="s">
        <v>46</v>
      </c>
      <c r="E38" t="s">
        <v>131</v>
      </c>
      <c r="F38">
        <v>5471.9987424</v>
      </c>
      <c r="G38">
        <v>19.923429523</v>
      </c>
      <c r="H38">
        <v>25.431918231</v>
      </c>
      <c r="I38">
        <v>32.463410185</v>
      </c>
      <c r="J38">
        <v>152</v>
      </c>
      <c r="K38">
        <v>27.777784162</v>
      </c>
      <c r="L38">
        <v>126.24799708</v>
      </c>
      <c r="M38">
        <v>0</v>
      </c>
      <c r="N38" t="s">
        <v>135</v>
      </c>
      <c r="O38" s="5">
        <f t="shared" si="2"/>
      </c>
      <c r="P38" s="5">
        <f t="shared" si="3"/>
      </c>
    </row>
    <row r="39" spans="1:16" ht="12.75">
      <c r="A39" t="s">
        <v>10</v>
      </c>
      <c r="B39" t="s">
        <v>10</v>
      </c>
      <c r="C39" t="s">
        <v>47</v>
      </c>
      <c r="D39" t="s">
        <v>48</v>
      </c>
      <c r="E39" t="s">
        <v>131</v>
      </c>
      <c r="F39">
        <v>7235.6609701</v>
      </c>
      <c r="G39">
        <v>18.792439814</v>
      </c>
      <c r="H39">
        <v>23.650150065</v>
      </c>
      <c r="I39">
        <v>29.763543405</v>
      </c>
      <c r="J39">
        <v>200</v>
      </c>
      <c r="K39">
        <v>27.640874942</v>
      </c>
      <c r="L39">
        <v>132.51324789</v>
      </c>
      <c r="M39">
        <v>0</v>
      </c>
      <c r="N39" t="s">
        <v>135</v>
      </c>
      <c r="O39" s="5">
        <f t="shared" si="2"/>
      </c>
      <c r="P39" s="5">
        <f t="shared" si="3"/>
      </c>
    </row>
    <row r="40" spans="1:16" ht="12.75">
      <c r="A40" t="s">
        <v>10</v>
      </c>
      <c r="B40" t="s">
        <v>10</v>
      </c>
      <c r="C40" t="s">
        <v>49</v>
      </c>
      <c r="D40" t="s">
        <v>50</v>
      </c>
      <c r="E40" t="s">
        <v>131</v>
      </c>
      <c r="F40">
        <v>11315.439479</v>
      </c>
      <c r="G40">
        <v>17.255269534</v>
      </c>
      <c r="H40">
        <v>20.661162684</v>
      </c>
      <c r="I40">
        <v>24.739320508</v>
      </c>
      <c r="J40">
        <v>240</v>
      </c>
      <c r="K40">
        <v>21.209958345</v>
      </c>
      <c r="L40">
        <v>209.74474307</v>
      </c>
      <c r="M40">
        <v>0</v>
      </c>
      <c r="N40" t="s">
        <v>135</v>
      </c>
      <c r="O40" s="5">
        <f t="shared" si="2"/>
      </c>
      <c r="P40" s="5">
        <f t="shared" si="3"/>
        <v>0.17747825600000056</v>
      </c>
    </row>
    <row r="41" spans="1:16" ht="12.75">
      <c r="A41" t="s">
        <v>10</v>
      </c>
      <c r="B41" t="s">
        <v>10</v>
      </c>
      <c r="C41" t="s">
        <v>51</v>
      </c>
      <c r="D41" t="s">
        <v>52</v>
      </c>
      <c r="E41" t="s">
        <v>131</v>
      </c>
      <c r="F41">
        <v>6068.5537016</v>
      </c>
      <c r="G41">
        <v>12.981363067</v>
      </c>
      <c r="H41">
        <v>16.84389391</v>
      </c>
      <c r="I41">
        <v>21.855698867</v>
      </c>
      <c r="J41">
        <v>134</v>
      </c>
      <c r="K41">
        <v>22.081043785</v>
      </c>
      <c r="L41">
        <v>48.660609226</v>
      </c>
      <c r="M41" s="1">
        <v>3.043121E-12</v>
      </c>
      <c r="N41" t="s">
        <v>135</v>
      </c>
      <c r="O41" s="5">
        <f t="shared" si="2"/>
      </c>
      <c r="P41" s="5">
        <f t="shared" si="3"/>
        <v>3.0610998969999983</v>
      </c>
    </row>
    <row r="42" spans="1:16" ht="12.75">
      <c r="A42" t="s">
        <v>10</v>
      </c>
      <c r="B42" t="s">
        <v>10</v>
      </c>
      <c r="C42" t="s">
        <v>53</v>
      </c>
      <c r="D42" t="s">
        <v>54</v>
      </c>
      <c r="E42" t="s">
        <v>131</v>
      </c>
      <c r="F42">
        <v>3091.9291189</v>
      </c>
      <c r="G42">
        <v>16.324868692</v>
      </c>
      <c r="H42">
        <v>22.629553269</v>
      </c>
      <c r="I42">
        <v>31.369114864</v>
      </c>
      <c r="J42">
        <v>81</v>
      </c>
      <c r="K42">
        <v>26.197237027</v>
      </c>
      <c r="L42">
        <v>50.929037965</v>
      </c>
      <c r="M42" s="1">
        <v>9.576783999999999E-13</v>
      </c>
      <c r="N42" t="s">
        <v>135</v>
      </c>
      <c r="O42" s="5">
        <f t="shared" si="2"/>
      </c>
      <c r="P42" s="5">
        <f t="shared" si="3"/>
      </c>
    </row>
    <row r="43" spans="1:16" ht="12.75">
      <c r="A43" t="s">
        <v>10</v>
      </c>
      <c r="B43" t="s">
        <v>10</v>
      </c>
      <c r="C43" t="s">
        <v>55</v>
      </c>
      <c r="D43" t="s">
        <v>56</v>
      </c>
      <c r="E43" t="s">
        <v>131</v>
      </c>
      <c r="F43">
        <v>4004.5225466</v>
      </c>
      <c r="G43">
        <v>11.992226982</v>
      </c>
      <c r="H43">
        <v>17.217955287</v>
      </c>
      <c r="I43">
        <v>24.720844985</v>
      </c>
      <c r="J43">
        <v>63</v>
      </c>
      <c r="K43">
        <v>15.732212583999999</v>
      </c>
      <c r="L43">
        <v>73.709892565</v>
      </c>
      <c r="M43">
        <v>0</v>
      </c>
      <c r="N43" t="s">
        <v>135</v>
      </c>
      <c r="O43" s="5">
        <f t="shared" si="2"/>
      </c>
      <c r="P43" s="5">
        <f t="shared" si="3"/>
        <v>0.19595377899999988</v>
      </c>
    </row>
    <row r="44" spans="1:16" ht="12.75">
      <c r="A44" t="s">
        <v>10</v>
      </c>
      <c r="B44" t="s">
        <v>10</v>
      </c>
      <c r="C44" t="s">
        <v>57</v>
      </c>
      <c r="D44" t="s">
        <v>58</v>
      </c>
      <c r="E44" t="s">
        <v>131</v>
      </c>
      <c r="F44">
        <v>2232.5526836</v>
      </c>
      <c r="G44">
        <v>9.5823159104</v>
      </c>
      <c r="H44">
        <v>15.49908284</v>
      </c>
      <c r="I44">
        <v>25.06925999</v>
      </c>
      <c r="J44">
        <v>44</v>
      </c>
      <c r="K44">
        <v>19.708381497</v>
      </c>
      <c r="L44">
        <v>27.985993974</v>
      </c>
      <c r="M44" s="1">
        <v>1.221967E-07</v>
      </c>
      <c r="N44" t="s">
        <v>135</v>
      </c>
      <c r="O44" s="5">
        <f t="shared" si="2"/>
      </c>
      <c r="P44" s="5">
        <f t="shared" si="3"/>
      </c>
    </row>
    <row r="45" spans="1:16" ht="12.75">
      <c r="A45" t="s">
        <v>10</v>
      </c>
      <c r="B45" t="s">
        <v>10</v>
      </c>
      <c r="C45" t="s">
        <v>59</v>
      </c>
      <c r="D45" t="s">
        <v>60</v>
      </c>
      <c r="E45" t="s">
        <v>131</v>
      </c>
      <c r="F45">
        <v>2330.618714</v>
      </c>
      <c r="G45">
        <v>14.862213414</v>
      </c>
      <c r="H45">
        <v>21.968503088</v>
      </c>
      <c r="I45">
        <v>32.472628032</v>
      </c>
      <c r="J45">
        <v>53</v>
      </c>
      <c r="K45">
        <v>22.740742483</v>
      </c>
      <c r="L45">
        <v>35.325056358</v>
      </c>
      <c r="M45" s="1">
        <v>2.7901922E-09</v>
      </c>
      <c r="N45" t="s">
        <v>135</v>
      </c>
      <c r="O45" s="5">
        <f t="shared" si="2"/>
      </c>
      <c r="P45" s="5">
        <f t="shared" si="3"/>
      </c>
    </row>
    <row r="46" spans="1:16" ht="12.75">
      <c r="A46" t="s">
        <v>10</v>
      </c>
      <c r="B46" t="s">
        <v>10</v>
      </c>
      <c r="C46" t="s">
        <v>61</v>
      </c>
      <c r="D46" t="s">
        <v>62</v>
      </c>
      <c r="E46" t="s">
        <v>131</v>
      </c>
      <c r="F46">
        <v>1041.8244405</v>
      </c>
      <c r="G46">
        <v>3.4651749862</v>
      </c>
      <c r="H46">
        <v>10.341198369</v>
      </c>
      <c r="I46">
        <v>30.861467065</v>
      </c>
      <c r="J46">
        <v>15</v>
      </c>
      <c r="K46">
        <v>14.397819265</v>
      </c>
      <c r="L46">
        <v>1.557093498</v>
      </c>
      <c r="M46">
        <v>0.212091296</v>
      </c>
      <c r="N46" t="s">
        <v>10</v>
      </c>
      <c r="O46" s="5">
        <f t="shared" si="2"/>
      </c>
      <c r="P46" s="5">
        <f t="shared" si="3"/>
      </c>
    </row>
    <row r="47" spans="1:16" ht="12.75">
      <c r="A47" t="s">
        <v>10</v>
      </c>
      <c r="B47" t="s">
        <v>10</v>
      </c>
      <c r="C47" t="s">
        <v>63</v>
      </c>
      <c r="D47" t="s">
        <v>64</v>
      </c>
      <c r="E47" t="s">
        <v>131</v>
      </c>
      <c r="F47">
        <v>3539.0266262</v>
      </c>
      <c r="G47">
        <v>10.212710361</v>
      </c>
      <c r="H47">
        <v>15.66924029</v>
      </c>
      <c r="I47">
        <v>24.041129396</v>
      </c>
      <c r="J47">
        <v>50</v>
      </c>
      <c r="K47">
        <v>14.128178531</v>
      </c>
      <c r="L47">
        <v>18.756001825</v>
      </c>
      <c r="M47">
        <v>1.48555E-05</v>
      </c>
      <c r="N47" t="s">
        <v>135</v>
      </c>
      <c r="O47" s="5">
        <f t="shared" si="2"/>
      </c>
      <c r="P47" s="5">
        <f t="shared" si="3"/>
        <v>0.8756693680000005</v>
      </c>
    </row>
    <row r="48" spans="1:16" ht="12.75">
      <c r="A48" t="s">
        <v>10</v>
      </c>
      <c r="B48" t="s">
        <v>10</v>
      </c>
      <c r="C48" t="s">
        <v>65</v>
      </c>
      <c r="D48" t="s">
        <v>66</v>
      </c>
      <c r="E48" t="s">
        <v>131</v>
      </c>
      <c r="F48">
        <v>1149.1941388</v>
      </c>
      <c r="G48">
        <v>5.6668477892</v>
      </c>
      <c r="H48">
        <v>15.16386114</v>
      </c>
      <c r="I48">
        <v>40.576823878</v>
      </c>
      <c r="J48">
        <v>12</v>
      </c>
      <c r="K48">
        <v>10.442099899</v>
      </c>
      <c r="L48">
        <v>14.277538066</v>
      </c>
      <c r="M48">
        <v>0.000157736</v>
      </c>
      <c r="N48" t="s">
        <v>135</v>
      </c>
      <c r="O48" s="5">
        <f t="shared" si="2"/>
      </c>
      <c r="P48" s="5">
        <f t="shared" si="3"/>
      </c>
    </row>
    <row r="49" spans="1:16" ht="12.75">
      <c r="A49" t="s">
        <v>10</v>
      </c>
      <c r="B49" t="s">
        <v>10</v>
      </c>
      <c r="C49" t="s">
        <v>67</v>
      </c>
      <c r="D49" t="s">
        <v>68</v>
      </c>
      <c r="E49" t="s">
        <v>131</v>
      </c>
      <c r="F49">
        <v>7217.2364923</v>
      </c>
      <c r="G49">
        <v>23.308471784</v>
      </c>
      <c r="H49">
        <v>30.877033068</v>
      </c>
      <c r="I49">
        <v>40.903203776</v>
      </c>
      <c r="J49">
        <v>154</v>
      </c>
      <c r="K49">
        <v>21.337807091</v>
      </c>
      <c r="L49">
        <v>196.14063042</v>
      </c>
      <c r="M49">
        <v>0</v>
      </c>
      <c r="N49" t="s">
        <v>135</v>
      </c>
      <c r="O49" s="5">
        <f t="shared" si="2"/>
      </c>
      <c r="P49" s="5">
        <f t="shared" si="3"/>
      </c>
    </row>
    <row r="50" spans="1:16" ht="12.75">
      <c r="A50" t="s">
        <v>10</v>
      </c>
      <c r="B50" t="s">
        <v>10</v>
      </c>
      <c r="C50" t="s">
        <v>69</v>
      </c>
      <c r="D50" t="s">
        <v>70</v>
      </c>
      <c r="E50" t="s">
        <v>131</v>
      </c>
      <c r="F50">
        <v>1496.1508721</v>
      </c>
      <c r="G50">
        <v>2.6306817862</v>
      </c>
      <c r="H50">
        <v>7.5935607247</v>
      </c>
      <c r="I50">
        <v>21.919095188</v>
      </c>
      <c r="J50">
        <v>8</v>
      </c>
      <c r="K50">
        <v>5.3470543308</v>
      </c>
      <c r="L50">
        <v>4.6331890985</v>
      </c>
      <c r="M50">
        <v>0.0313592225</v>
      </c>
      <c r="N50" t="s">
        <v>135</v>
      </c>
      <c r="O50" s="5">
        <f t="shared" si="2"/>
      </c>
      <c r="P50" s="5">
        <f t="shared" si="3"/>
        <v>2.9977035759999993</v>
      </c>
    </row>
    <row r="51" spans="1:16" ht="12.75">
      <c r="A51" t="s">
        <v>10</v>
      </c>
      <c r="B51" t="s">
        <v>10</v>
      </c>
      <c r="C51" t="s">
        <v>71</v>
      </c>
      <c r="D51" t="s">
        <v>72</v>
      </c>
      <c r="E51" t="s">
        <v>131</v>
      </c>
      <c r="F51">
        <v>1656.4682461</v>
      </c>
      <c r="G51">
        <v>4.0022320988</v>
      </c>
      <c r="H51">
        <v>12.093905038</v>
      </c>
      <c r="I51">
        <v>36.545241619</v>
      </c>
      <c r="J51">
        <v>12</v>
      </c>
      <c r="K51">
        <v>7.2443284247</v>
      </c>
      <c r="L51">
        <v>52.256353185</v>
      </c>
      <c r="M51" s="1">
        <v>4.870548E-13</v>
      </c>
      <c r="N51" t="s">
        <v>135</v>
      </c>
      <c r="O51" s="5">
        <f t="shared" si="2"/>
      </c>
      <c r="P51" s="5">
        <f t="shared" si="3"/>
      </c>
    </row>
    <row r="52" spans="1:16" ht="12.75">
      <c r="A52" t="s">
        <v>10</v>
      </c>
      <c r="B52" t="s">
        <v>10</v>
      </c>
      <c r="C52" t="s">
        <v>73</v>
      </c>
      <c r="D52" t="s">
        <v>74</v>
      </c>
      <c r="E52" t="s">
        <v>131</v>
      </c>
      <c r="F52">
        <v>1793.0114904</v>
      </c>
      <c r="G52">
        <v>6.6095978436</v>
      </c>
      <c r="H52">
        <v>15.271205647</v>
      </c>
      <c r="I52">
        <v>35.283496427</v>
      </c>
      <c r="J52">
        <v>17</v>
      </c>
      <c r="K52">
        <v>9.4812554695</v>
      </c>
      <c r="L52">
        <v>6.1349401866</v>
      </c>
      <c r="M52">
        <v>0.0132536031</v>
      </c>
      <c r="N52" t="s">
        <v>135</v>
      </c>
      <c r="O52" s="5">
        <f t="shared" si="2"/>
      </c>
      <c r="P52" s="5">
        <f t="shared" si="3"/>
      </c>
    </row>
    <row r="53" spans="1:16" ht="12.75">
      <c r="A53" t="s">
        <v>10</v>
      </c>
      <c r="B53" t="s">
        <v>10</v>
      </c>
      <c r="C53" t="s">
        <v>75</v>
      </c>
      <c r="D53" t="s">
        <v>76</v>
      </c>
      <c r="E53" t="s">
        <v>131</v>
      </c>
      <c r="F53">
        <v>1857.0010779</v>
      </c>
      <c r="G53">
        <v>6.4493457849</v>
      </c>
      <c r="H53">
        <v>15.150343859</v>
      </c>
      <c r="I53">
        <v>35.590108935</v>
      </c>
      <c r="J53">
        <v>14</v>
      </c>
      <c r="K53">
        <v>7.5390370886</v>
      </c>
      <c r="L53">
        <v>3.8496290209</v>
      </c>
      <c r="M53">
        <v>0.049756995</v>
      </c>
      <c r="N53" t="s">
        <v>135</v>
      </c>
      <c r="O53" s="5">
        <f t="shared" si="2"/>
      </c>
      <c r="P53" s="5">
        <f t="shared" si="3"/>
      </c>
    </row>
    <row r="54" spans="1:16" ht="12.75">
      <c r="A54" t="s">
        <v>10</v>
      </c>
      <c r="B54" t="s">
        <v>10</v>
      </c>
      <c r="C54" t="s">
        <v>77</v>
      </c>
      <c r="D54" t="s">
        <v>78</v>
      </c>
      <c r="E54" t="s">
        <v>131</v>
      </c>
      <c r="F54">
        <v>724.07197395</v>
      </c>
      <c r="G54">
        <v>0.0417590313</v>
      </c>
      <c r="H54">
        <v>2.8650680541</v>
      </c>
      <c r="I54">
        <v>196.57100982</v>
      </c>
      <c r="J54">
        <v>2</v>
      </c>
      <c r="K54">
        <v>2.762156349</v>
      </c>
      <c r="L54">
        <v>0.4139358808</v>
      </c>
      <c r="M54">
        <v>0.5199785375</v>
      </c>
      <c r="N54" t="s">
        <v>10</v>
      </c>
      <c r="O54" s="5">
        <f t="shared" si="2"/>
      </c>
      <c r="P54" s="5">
        <f t="shared" si="3"/>
      </c>
    </row>
    <row r="55" spans="1:16" ht="12.75">
      <c r="A55" t="s">
        <v>10</v>
      </c>
      <c r="B55" t="s">
        <v>10</v>
      </c>
      <c r="C55" t="s">
        <v>79</v>
      </c>
      <c r="D55" t="s">
        <v>80</v>
      </c>
      <c r="E55" t="s">
        <v>131</v>
      </c>
      <c r="F55">
        <v>691.49544128</v>
      </c>
      <c r="G55">
        <v>8.685513929</v>
      </c>
      <c r="H55">
        <v>26.923164715</v>
      </c>
      <c r="I55">
        <v>83.455832803</v>
      </c>
      <c r="J55">
        <v>10</v>
      </c>
      <c r="K55">
        <v>14.461411317</v>
      </c>
      <c r="L55">
        <v>7.0679661671</v>
      </c>
      <c r="M55">
        <v>0.0078474286</v>
      </c>
      <c r="N55" t="s">
        <v>135</v>
      </c>
      <c r="O55" s="5">
        <f t="shared" si="2"/>
      </c>
      <c r="P55" s="5">
        <f t="shared" si="3"/>
      </c>
    </row>
    <row r="56" spans="1:16" ht="12.75">
      <c r="A56" t="s">
        <v>10</v>
      </c>
      <c r="B56" t="s">
        <v>10</v>
      </c>
      <c r="C56" t="s">
        <v>81</v>
      </c>
      <c r="D56" t="s">
        <v>82</v>
      </c>
      <c r="E56" t="s">
        <v>131</v>
      </c>
      <c r="F56">
        <v>500.17951194</v>
      </c>
      <c r="G56">
        <v>13.438172945</v>
      </c>
      <c r="H56">
        <v>32.645339154</v>
      </c>
      <c r="I56">
        <v>79.305287469</v>
      </c>
      <c r="J56">
        <v>11</v>
      </c>
      <c r="K56">
        <v>21.992104309</v>
      </c>
      <c r="L56">
        <v>19.955173493</v>
      </c>
      <c r="M56" s="1">
        <v>7.927915E-06</v>
      </c>
      <c r="N56" t="s">
        <v>135</v>
      </c>
      <c r="O56" s="5">
        <f t="shared" si="2"/>
      </c>
      <c r="P56" s="5">
        <f t="shared" si="3"/>
      </c>
    </row>
    <row r="57" spans="1:16" ht="12.75">
      <c r="A57" t="s">
        <v>10</v>
      </c>
      <c r="B57" t="s">
        <v>10</v>
      </c>
      <c r="C57" t="s">
        <v>83</v>
      </c>
      <c r="D57" t="s">
        <v>84</v>
      </c>
      <c r="E57" t="s">
        <v>131</v>
      </c>
      <c r="F57">
        <v>1944.884692</v>
      </c>
      <c r="G57">
        <v>5.287540086</v>
      </c>
      <c r="H57">
        <v>12.78433837</v>
      </c>
      <c r="I57">
        <v>30.910273001</v>
      </c>
      <c r="J57">
        <v>14</v>
      </c>
      <c r="K57">
        <v>7.1983701953</v>
      </c>
      <c r="L57">
        <v>33.184304946</v>
      </c>
      <c r="M57" s="1">
        <v>8.3824396E-09</v>
      </c>
      <c r="N57" t="s">
        <v>135</v>
      </c>
      <c r="O57" s="5">
        <f t="shared" si="2"/>
      </c>
      <c r="P57" s="5">
        <f t="shared" si="3"/>
      </c>
    </row>
    <row r="58" spans="1:16" ht="12.75">
      <c r="A58" t="s">
        <v>10</v>
      </c>
      <c r="B58" t="s">
        <v>10</v>
      </c>
      <c r="C58" t="s">
        <v>85</v>
      </c>
      <c r="D58" t="s">
        <v>86</v>
      </c>
      <c r="E58" t="s">
        <v>131</v>
      </c>
      <c r="F58">
        <v>1590.6416349</v>
      </c>
      <c r="G58">
        <v>4.171443215</v>
      </c>
      <c r="H58">
        <v>9.8425006107</v>
      </c>
      <c r="I58">
        <v>23.223333815</v>
      </c>
      <c r="J58">
        <v>10</v>
      </c>
      <c r="K58">
        <v>6.2867711877</v>
      </c>
      <c r="L58">
        <v>6.9952985974</v>
      </c>
      <c r="M58">
        <v>0.0081724075</v>
      </c>
      <c r="N58" t="s">
        <v>135</v>
      </c>
      <c r="O58" s="5">
        <f t="shared" si="2"/>
      </c>
      <c r="P58" s="5">
        <f t="shared" si="3"/>
        <v>1.693464948999999</v>
      </c>
    </row>
    <row r="59" spans="1:16" ht="12.75">
      <c r="A59" t="s">
        <v>10</v>
      </c>
      <c r="B59" t="s">
        <v>10</v>
      </c>
      <c r="C59" t="s">
        <v>87</v>
      </c>
      <c r="D59" t="s">
        <v>88</v>
      </c>
      <c r="E59" t="s">
        <v>131</v>
      </c>
      <c r="F59">
        <v>1205.7019238</v>
      </c>
      <c r="G59">
        <v>0.279827582</v>
      </c>
      <c r="H59">
        <v>3.2117981688</v>
      </c>
      <c r="I59">
        <v>36.864298379</v>
      </c>
      <c r="J59">
        <v>3</v>
      </c>
      <c r="K59">
        <v>2.4881771695</v>
      </c>
      <c r="L59" t="s">
        <v>10</v>
      </c>
      <c r="M59" t="s">
        <v>10</v>
      </c>
      <c r="N59" t="s">
        <v>135</v>
      </c>
      <c r="O59" s="5">
        <f t="shared" si="2"/>
      </c>
      <c r="P59" s="5">
        <f t="shared" si="3"/>
      </c>
    </row>
    <row r="60" spans="1:16" ht="12.75">
      <c r="A60" t="s">
        <v>10</v>
      </c>
      <c r="B60" t="s">
        <v>10</v>
      </c>
      <c r="C60" t="s">
        <v>89</v>
      </c>
      <c r="D60" t="s">
        <v>19</v>
      </c>
      <c r="E60" t="s">
        <v>131</v>
      </c>
      <c r="F60">
        <v>442.09842803</v>
      </c>
      <c r="G60">
        <v>3.6214758875</v>
      </c>
      <c r="H60">
        <v>25.953655538</v>
      </c>
      <c r="I60">
        <v>185.99937062</v>
      </c>
      <c r="J60">
        <v>11</v>
      </c>
      <c r="K60">
        <v>24.881337057</v>
      </c>
      <c r="L60">
        <v>7.4618824968</v>
      </c>
      <c r="M60">
        <v>0.006301907</v>
      </c>
      <c r="N60" t="s">
        <v>135</v>
      </c>
      <c r="O60" s="5">
        <f t="shared" si="2"/>
      </c>
      <c r="P60" s="5">
        <f t="shared" si="3"/>
      </c>
    </row>
    <row r="61" spans="1:16" ht="12.75">
      <c r="A61" t="s">
        <v>10</v>
      </c>
      <c r="B61" t="s">
        <v>10</v>
      </c>
      <c r="C61" t="s">
        <v>90</v>
      </c>
      <c r="D61" t="s">
        <v>91</v>
      </c>
      <c r="E61" t="s">
        <v>131</v>
      </c>
      <c r="F61">
        <v>3608.9155625</v>
      </c>
      <c r="G61">
        <v>12.131885829</v>
      </c>
      <c r="H61">
        <v>18.174822496</v>
      </c>
      <c r="I61">
        <v>27.227768002</v>
      </c>
      <c r="J61">
        <v>55</v>
      </c>
      <c r="K61">
        <v>15.240035143</v>
      </c>
      <c r="L61">
        <v>21.892852542</v>
      </c>
      <c r="M61" s="1">
        <v>2.8830576E-06</v>
      </c>
      <c r="N61" t="s">
        <v>135</v>
      </c>
      <c r="O61" s="5">
        <f t="shared" si="2"/>
      </c>
      <c r="P61" s="5">
        <f t="shared" si="3"/>
      </c>
    </row>
    <row r="62" spans="1:16" ht="12.75">
      <c r="A62" t="s">
        <v>10</v>
      </c>
      <c r="B62" t="s">
        <v>10</v>
      </c>
      <c r="C62" t="s">
        <v>92</v>
      </c>
      <c r="D62" t="s">
        <v>93</v>
      </c>
      <c r="E62" t="s">
        <v>131</v>
      </c>
      <c r="F62">
        <v>4919.4623849</v>
      </c>
      <c r="G62">
        <v>13.225028393</v>
      </c>
      <c r="H62">
        <v>19.293168892</v>
      </c>
      <c r="I62">
        <v>28.145600511</v>
      </c>
      <c r="J62">
        <v>72</v>
      </c>
      <c r="K62">
        <v>14.635745609</v>
      </c>
      <c r="L62">
        <v>19.052360478</v>
      </c>
      <c r="M62">
        <v>1.2718E-05</v>
      </c>
      <c r="N62" t="s">
        <v>135</v>
      </c>
      <c r="O62" s="5">
        <f t="shared" si="2"/>
      </c>
      <c r="P62" s="5">
        <f t="shared" si="3"/>
      </c>
    </row>
    <row r="63" spans="1:16" ht="12.75">
      <c r="A63" t="s">
        <v>10</v>
      </c>
      <c r="B63" t="s">
        <v>10</v>
      </c>
      <c r="C63" t="s">
        <v>94</v>
      </c>
      <c r="D63" t="s">
        <v>95</v>
      </c>
      <c r="E63" t="s">
        <v>131</v>
      </c>
      <c r="F63">
        <v>1618.1324949</v>
      </c>
      <c r="G63">
        <v>7.834318895</v>
      </c>
      <c r="H63">
        <v>17.102437256</v>
      </c>
      <c r="I63">
        <v>37.334880546</v>
      </c>
      <c r="J63">
        <v>18</v>
      </c>
      <c r="K63">
        <v>11.12393457</v>
      </c>
      <c r="L63">
        <v>12.225307151</v>
      </c>
      <c r="M63">
        <v>0.0004714563</v>
      </c>
      <c r="N63" t="s">
        <v>135</v>
      </c>
      <c r="O63" s="5">
        <f t="shared" si="2"/>
      </c>
      <c r="P63" s="5">
        <f t="shared" si="3"/>
      </c>
    </row>
    <row r="64" spans="1:16" ht="12.75">
      <c r="A64" t="s">
        <v>9</v>
      </c>
      <c r="B64" t="s">
        <v>10</v>
      </c>
      <c r="C64" t="s">
        <v>10</v>
      </c>
      <c r="D64" t="s">
        <v>119</v>
      </c>
      <c r="E64" t="s">
        <v>132</v>
      </c>
      <c r="F64">
        <v>80524.122404</v>
      </c>
      <c r="G64">
        <v>6.249235098</v>
      </c>
      <c r="H64">
        <v>7.1417481197</v>
      </c>
      <c r="I64">
        <v>8.1617294605</v>
      </c>
      <c r="J64">
        <v>447</v>
      </c>
      <c r="K64">
        <v>5.5511315945</v>
      </c>
      <c r="L64">
        <v>214.11821617</v>
      </c>
      <c r="M64">
        <v>0</v>
      </c>
      <c r="N64" t="s">
        <v>135</v>
      </c>
      <c r="O64" s="5">
        <f aca="true" t="shared" si="4" ref="O64:O92">IF(G64&gt;H$77,G64-H$77,"")</f>
      </c>
      <c r="P64" s="5">
        <f aca="true" t="shared" si="5" ref="P64:P92">IF(I64&lt;H$77,H$77-I64,"")</f>
        <v>0.2722686822</v>
      </c>
    </row>
    <row r="65" spans="1:16" ht="12.75">
      <c r="A65" t="s">
        <v>11</v>
      </c>
      <c r="B65" t="s">
        <v>10</v>
      </c>
      <c r="C65" t="s">
        <v>10</v>
      </c>
      <c r="D65" t="s">
        <v>120</v>
      </c>
      <c r="E65" t="s">
        <v>132</v>
      </c>
      <c r="F65">
        <v>64783.326005</v>
      </c>
      <c r="G65">
        <v>7.5047777275</v>
      </c>
      <c r="H65">
        <v>8.5494810837</v>
      </c>
      <c r="I65">
        <v>9.7396124781</v>
      </c>
      <c r="J65">
        <v>482</v>
      </c>
      <c r="K65">
        <v>7.4401860745</v>
      </c>
      <c r="L65">
        <v>377.61266477</v>
      </c>
      <c r="M65">
        <v>0</v>
      </c>
      <c r="N65" t="s">
        <v>135</v>
      </c>
      <c r="O65" s="5">
        <f t="shared" si="4"/>
      </c>
      <c r="P65" s="5">
        <f t="shared" si="5"/>
      </c>
    </row>
    <row r="66" spans="1:16" ht="12.75">
      <c r="A66" t="s">
        <v>12</v>
      </c>
      <c r="B66" t="s">
        <v>10</v>
      </c>
      <c r="C66" t="s">
        <v>10</v>
      </c>
      <c r="D66" t="s">
        <v>121</v>
      </c>
      <c r="E66" t="s">
        <v>132</v>
      </c>
      <c r="F66">
        <v>148342.51293</v>
      </c>
      <c r="G66">
        <v>5.8262908688</v>
      </c>
      <c r="H66">
        <v>6.4369539727</v>
      </c>
      <c r="I66">
        <v>7.1116216783</v>
      </c>
      <c r="J66">
        <v>814</v>
      </c>
      <c r="K66">
        <v>5.4873008683</v>
      </c>
      <c r="L66">
        <v>756.09350849</v>
      </c>
      <c r="M66">
        <v>0</v>
      </c>
      <c r="N66" t="s">
        <v>135</v>
      </c>
      <c r="O66" s="5">
        <f t="shared" si="4"/>
      </c>
      <c r="P66" s="5">
        <f t="shared" si="5"/>
        <v>1.3223764644000005</v>
      </c>
    </row>
    <row r="67" spans="1:16" ht="12.75">
      <c r="A67" t="s">
        <v>13</v>
      </c>
      <c r="B67" t="s">
        <v>10</v>
      </c>
      <c r="C67" t="s">
        <v>10</v>
      </c>
      <c r="D67" t="s">
        <v>98</v>
      </c>
      <c r="E67" t="s">
        <v>132</v>
      </c>
      <c r="F67">
        <v>114798.12024</v>
      </c>
      <c r="G67">
        <v>6.4771550821</v>
      </c>
      <c r="H67">
        <v>7.1116431773</v>
      </c>
      <c r="I67">
        <v>7.8082843532</v>
      </c>
      <c r="J67">
        <v>899</v>
      </c>
      <c r="K67">
        <v>7.8311386816</v>
      </c>
      <c r="L67">
        <v>474.76021288</v>
      </c>
      <c r="M67">
        <v>0</v>
      </c>
      <c r="N67" t="s">
        <v>135</v>
      </c>
      <c r="O67" s="5">
        <f t="shared" si="4"/>
      </c>
      <c r="P67" s="5">
        <f t="shared" si="5"/>
        <v>0.6257137894999998</v>
      </c>
    </row>
    <row r="68" spans="1:16" ht="12.75">
      <c r="A68" t="s">
        <v>14</v>
      </c>
      <c r="B68" t="s">
        <v>10</v>
      </c>
      <c r="C68" t="s">
        <v>10</v>
      </c>
      <c r="D68" t="s">
        <v>122</v>
      </c>
      <c r="E68" t="s">
        <v>132</v>
      </c>
      <c r="F68">
        <v>68026.413556</v>
      </c>
      <c r="G68">
        <v>8.2391074414</v>
      </c>
      <c r="H68">
        <v>9.2168513327</v>
      </c>
      <c r="I68">
        <v>10.310625161</v>
      </c>
      <c r="J68">
        <v>698</v>
      </c>
      <c r="K68">
        <v>10.260720263</v>
      </c>
      <c r="L68">
        <v>306.87058005</v>
      </c>
      <c r="M68">
        <v>0</v>
      </c>
      <c r="N68" t="s">
        <v>135</v>
      </c>
      <c r="O68" s="5">
        <f t="shared" si="4"/>
      </c>
      <c r="P68" s="5">
        <f t="shared" si="5"/>
      </c>
    </row>
    <row r="69" spans="1:16" ht="12.75">
      <c r="A69" t="s">
        <v>15</v>
      </c>
      <c r="B69" t="s">
        <v>10</v>
      </c>
      <c r="C69" t="s">
        <v>10</v>
      </c>
      <c r="D69" t="s">
        <v>123</v>
      </c>
      <c r="E69" t="s">
        <v>132</v>
      </c>
      <c r="F69">
        <v>116547.25738</v>
      </c>
      <c r="G69">
        <v>7.1429602919</v>
      </c>
      <c r="H69">
        <v>7.8390361999</v>
      </c>
      <c r="I69">
        <v>8.602944162</v>
      </c>
      <c r="J69">
        <v>888</v>
      </c>
      <c r="K69">
        <v>7.6192269121</v>
      </c>
      <c r="L69">
        <v>428.06158594</v>
      </c>
      <c r="M69">
        <v>0</v>
      </c>
      <c r="N69" t="s">
        <v>135</v>
      </c>
      <c r="O69" s="5">
        <f t="shared" si="4"/>
      </c>
      <c r="P69" s="5">
        <f t="shared" si="5"/>
      </c>
    </row>
    <row r="70" spans="1:16" ht="12.75">
      <c r="A70" t="s">
        <v>16</v>
      </c>
      <c r="B70" t="s">
        <v>10</v>
      </c>
      <c r="C70" t="s">
        <v>10</v>
      </c>
      <c r="D70" t="s">
        <v>124</v>
      </c>
      <c r="E70" t="s">
        <v>132</v>
      </c>
      <c r="F70">
        <v>60918.498533</v>
      </c>
      <c r="G70">
        <v>5.5328330123</v>
      </c>
      <c r="H70">
        <v>6.3803069246</v>
      </c>
      <c r="I70">
        <v>7.3575899293</v>
      </c>
      <c r="J70">
        <v>372</v>
      </c>
      <c r="K70">
        <v>6.1065195131</v>
      </c>
      <c r="L70">
        <v>168.10607743</v>
      </c>
      <c r="M70">
        <v>0</v>
      </c>
      <c r="N70" t="s">
        <v>135</v>
      </c>
      <c r="O70" s="5">
        <f t="shared" si="4"/>
      </c>
      <c r="P70" s="5">
        <f t="shared" si="5"/>
        <v>1.0764082133999997</v>
      </c>
    </row>
    <row r="71" spans="1:16" ht="12.75">
      <c r="A71" t="s">
        <v>17</v>
      </c>
      <c r="B71" t="s">
        <v>10</v>
      </c>
      <c r="C71" t="s">
        <v>10</v>
      </c>
      <c r="D71" t="s">
        <v>125</v>
      </c>
      <c r="E71" t="s">
        <v>132</v>
      </c>
      <c r="F71">
        <v>57321.39845</v>
      </c>
      <c r="G71">
        <v>3.7437523936</v>
      </c>
      <c r="H71">
        <v>4.8585153607</v>
      </c>
      <c r="I71">
        <v>6.3052170733</v>
      </c>
      <c r="J71">
        <v>160</v>
      </c>
      <c r="K71">
        <v>2.7912787253</v>
      </c>
      <c r="L71">
        <v>251.27800582</v>
      </c>
      <c r="M71">
        <v>0</v>
      </c>
      <c r="N71" t="s">
        <v>135</v>
      </c>
      <c r="O71" s="5">
        <f t="shared" si="4"/>
      </c>
      <c r="P71" s="5">
        <f t="shared" si="5"/>
        <v>2.1287810694000004</v>
      </c>
    </row>
    <row r="72" spans="1:16" ht="12.75">
      <c r="A72" t="s">
        <v>20</v>
      </c>
      <c r="B72" t="s">
        <v>10</v>
      </c>
      <c r="C72" t="s">
        <v>10</v>
      </c>
      <c r="D72" t="s">
        <v>126</v>
      </c>
      <c r="E72" t="s">
        <v>132</v>
      </c>
      <c r="F72">
        <v>1554.563388</v>
      </c>
      <c r="G72">
        <v>0.485131623</v>
      </c>
      <c r="H72">
        <v>3.1697332049</v>
      </c>
      <c r="I72">
        <v>20.710273489</v>
      </c>
      <c r="J72">
        <v>3</v>
      </c>
      <c r="K72">
        <v>1.929802299</v>
      </c>
      <c r="L72">
        <v>7.4618824968</v>
      </c>
      <c r="M72">
        <v>0.006301907</v>
      </c>
      <c r="N72" t="s">
        <v>135</v>
      </c>
      <c r="O72" s="5">
        <f t="shared" si="4"/>
      </c>
      <c r="P72" s="5">
        <f t="shared" si="5"/>
      </c>
    </row>
    <row r="73" spans="1:16" ht="12.75">
      <c r="A73" t="s">
        <v>18</v>
      </c>
      <c r="B73" t="s">
        <v>10</v>
      </c>
      <c r="C73" t="s">
        <v>10</v>
      </c>
      <c r="D73" t="s">
        <v>127</v>
      </c>
      <c r="E73" t="s">
        <v>132</v>
      </c>
      <c r="F73">
        <v>35247.03239</v>
      </c>
      <c r="G73">
        <v>6.8717703126</v>
      </c>
      <c r="H73">
        <v>8.3851853911</v>
      </c>
      <c r="I73">
        <v>10.231909806</v>
      </c>
      <c r="J73">
        <v>207</v>
      </c>
      <c r="K73">
        <v>5.8728348449</v>
      </c>
      <c r="L73">
        <v>58.338011087</v>
      </c>
      <c r="M73" s="1">
        <v>2.209344E-14</v>
      </c>
      <c r="N73" t="s">
        <v>135</v>
      </c>
      <c r="O73" s="5">
        <f t="shared" si="4"/>
      </c>
      <c r="P73" s="5">
        <f t="shared" si="5"/>
      </c>
    </row>
    <row r="74" spans="1:16" ht="12.75">
      <c r="A74" t="s">
        <v>10</v>
      </c>
      <c r="B74" t="s">
        <v>21</v>
      </c>
      <c r="C74" t="s">
        <v>10</v>
      </c>
      <c r="D74" t="s">
        <v>22</v>
      </c>
      <c r="E74" t="s">
        <v>132</v>
      </c>
      <c r="F74">
        <v>589156.92505</v>
      </c>
      <c r="G74">
        <v>7.032039243</v>
      </c>
      <c r="H74">
        <v>7.3483766849</v>
      </c>
      <c r="I74">
        <v>7.6789446187</v>
      </c>
      <c r="J74">
        <v>4118</v>
      </c>
      <c r="K74">
        <v>6.9896488099</v>
      </c>
      <c r="L74">
        <v>2302.0918919</v>
      </c>
      <c r="M74">
        <v>0</v>
      </c>
      <c r="N74" t="s">
        <v>135</v>
      </c>
      <c r="O74" s="5">
        <f t="shared" si="4"/>
      </c>
      <c r="P74" s="5">
        <f t="shared" si="5"/>
        <v>0.755053524</v>
      </c>
    </row>
    <row r="75" spans="1:16" ht="12.75">
      <c r="A75" t="s">
        <v>10</v>
      </c>
      <c r="B75" t="s">
        <v>23</v>
      </c>
      <c r="C75" t="s">
        <v>10</v>
      </c>
      <c r="D75" t="s">
        <v>24</v>
      </c>
      <c r="E75" t="s">
        <v>132</v>
      </c>
      <c r="F75">
        <v>94122.994229</v>
      </c>
      <c r="G75">
        <v>5.5791571414</v>
      </c>
      <c r="H75">
        <v>6.5306984972</v>
      </c>
      <c r="I75">
        <v>7.6445279781</v>
      </c>
      <c r="J75">
        <v>370</v>
      </c>
      <c r="K75">
        <v>3.9310266639</v>
      </c>
      <c r="L75">
        <v>283.68325141</v>
      </c>
      <c r="M75">
        <v>0</v>
      </c>
      <c r="N75" t="s">
        <v>135</v>
      </c>
      <c r="O75" s="5">
        <f t="shared" si="4"/>
      </c>
      <c r="P75" s="5">
        <f t="shared" si="5"/>
        <v>0.7894701646</v>
      </c>
    </row>
    <row r="76" spans="1:16" ht="12.75">
      <c r="A76" t="s">
        <v>10</v>
      </c>
      <c r="B76" t="s">
        <v>25</v>
      </c>
      <c r="C76" t="s">
        <v>10</v>
      </c>
      <c r="D76" t="s">
        <v>26</v>
      </c>
      <c r="E76" t="s">
        <v>132</v>
      </c>
      <c r="F76">
        <v>898076.19888</v>
      </c>
      <c r="G76">
        <v>9.0204826675</v>
      </c>
      <c r="H76">
        <v>9.3469256319</v>
      </c>
      <c r="I76">
        <v>9.6851822668</v>
      </c>
      <c r="J76">
        <v>7006</v>
      </c>
      <c r="K76">
        <v>7.8011197811</v>
      </c>
      <c r="L76">
        <v>5367.0868018</v>
      </c>
      <c r="M76">
        <v>0</v>
      </c>
      <c r="N76" t="s">
        <v>135</v>
      </c>
      <c r="O76" s="5">
        <f t="shared" si="4"/>
        <v>0.5864845247999995</v>
      </c>
      <c r="P76" s="5">
        <f t="shared" si="5"/>
      </c>
    </row>
    <row r="77" spans="1:16" ht="12.75">
      <c r="A77" t="s">
        <v>10</v>
      </c>
      <c r="B77" t="s">
        <v>27</v>
      </c>
      <c r="C77" t="s">
        <v>10</v>
      </c>
      <c r="D77" t="s">
        <v>28</v>
      </c>
      <c r="E77" t="s">
        <v>132</v>
      </c>
      <c r="F77">
        <v>1646139.4442</v>
      </c>
      <c r="G77">
        <v>8.2122811553</v>
      </c>
      <c r="H77">
        <v>8.4339981427</v>
      </c>
      <c r="I77">
        <v>8.6617010946</v>
      </c>
      <c r="J77">
        <v>11976</v>
      </c>
      <c r="K77">
        <v>7.2752038368</v>
      </c>
      <c r="L77">
        <v>8682.4693704</v>
      </c>
      <c r="M77">
        <v>0</v>
      </c>
      <c r="N77" t="s">
        <v>135</v>
      </c>
      <c r="O77" s="5">
        <f t="shared" si="4"/>
      </c>
      <c r="P77" s="5">
        <f t="shared" si="5"/>
      </c>
    </row>
    <row r="78" spans="1:16" ht="12.75">
      <c r="A78" t="s">
        <v>10</v>
      </c>
      <c r="B78" t="s">
        <v>10</v>
      </c>
      <c r="C78" t="s">
        <v>29</v>
      </c>
      <c r="D78" t="s">
        <v>30</v>
      </c>
      <c r="E78" t="s">
        <v>132</v>
      </c>
      <c r="F78">
        <v>22801.724455</v>
      </c>
      <c r="G78">
        <v>5.0556658246</v>
      </c>
      <c r="H78">
        <v>6.5144398564</v>
      </c>
      <c r="I78">
        <v>8.394132072</v>
      </c>
      <c r="J78">
        <v>114</v>
      </c>
      <c r="K78">
        <v>4.9996218586</v>
      </c>
      <c r="L78">
        <v>51.692227379</v>
      </c>
      <c r="M78" s="1">
        <v>6.491474E-13</v>
      </c>
      <c r="N78" t="s">
        <v>135</v>
      </c>
      <c r="O78" s="5">
        <f t="shared" si="4"/>
      </c>
      <c r="P78" s="5">
        <f t="shared" si="5"/>
        <v>0.03986607070000048</v>
      </c>
    </row>
    <row r="79" spans="1:16" ht="12.75">
      <c r="A79" t="s">
        <v>10</v>
      </c>
      <c r="B79" t="s">
        <v>10</v>
      </c>
      <c r="C79" t="s">
        <v>31</v>
      </c>
      <c r="D79" t="s">
        <v>32</v>
      </c>
      <c r="E79" t="s">
        <v>132</v>
      </c>
      <c r="F79">
        <v>32074.693285</v>
      </c>
      <c r="G79">
        <v>5.3626449049</v>
      </c>
      <c r="H79">
        <v>6.7118357406</v>
      </c>
      <c r="I79">
        <v>8.4004702545</v>
      </c>
      <c r="J79">
        <v>155</v>
      </c>
      <c r="K79">
        <v>4.8324702163</v>
      </c>
      <c r="L79">
        <v>131.42915898</v>
      </c>
      <c r="M79">
        <v>0</v>
      </c>
      <c r="N79" t="s">
        <v>135</v>
      </c>
      <c r="O79" s="5">
        <f t="shared" si="4"/>
      </c>
      <c r="P79" s="5">
        <f t="shared" si="5"/>
        <v>0.03352788820000008</v>
      </c>
    </row>
    <row r="80" spans="1:16" ht="12.75">
      <c r="A80" t="s">
        <v>10</v>
      </c>
      <c r="B80" t="s">
        <v>10</v>
      </c>
      <c r="C80" t="s">
        <v>33</v>
      </c>
      <c r="D80" t="s">
        <v>34</v>
      </c>
      <c r="E80" t="s">
        <v>132</v>
      </c>
      <c r="F80">
        <v>16151.140445</v>
      </c>
      <c r="G80">
        <v>4.6505567507</v>
      </c>
      <c r="H80">
        <v>6.5618265831</v>
      </c>
      <c r="I80">
        <v>9.2585835234</v>
      </c>
      <c r="J80">
        <v>73</v>
      </c>
      <c r="K80">
        <v>4.5198046695</v>
      </c>
      <c r="L80">
        <v>37.676408761</v>
      </c>
      <c r="M80" s="1">
        <v>8.350841E-10</v>
      </c>
      <c r="N80" t="s">
        <v>135</v>
      </c>
      <c r="O80" s="5">
        <f t="shared" si="4"/>
      </c>
      <c r="P80" s="5">
        <f t="shared" si="5"/>
      </c>
    </row>
    <row r="81" spans="1:16" ht="12.75">
      <c r="A81" t="s">
        <v>10</v>
      </c>
      <c r="B81" t="s">
        <v>10</v>
      </c>
      <c r="C81" t="s">
        <v>35</v>
      </c>
      <c r="D81" t="s">
        <v>36</v>
      </c>
      <c r="E81" t="s">
        <v>132</v>
      </c>
      <c r="F81">
        <v>9496.5642189</v>
      </c>
      <c r="G81">
        <v>6.9807139487</v>
      </c>
      <c r="H81">
        <v>9.2574636647</v>
      </c>
      <c r="I81">
        <v>12.276771994</v>
      </c>
      <c r="J81">
        <v>105</v>
      </c>
      <c r="K81">
        <v>11.056630333</v>
      </c>
      <c r="L81">
        <v>13.702649889</v>
      </c>
      <c r="M81">
        <v>0.0002141521</v>
      </c>
      <c r="N81" t="s">
        <v>135</v>
      </c>
      <c r="O81" s="5">
        <f t="shared" si="4"/>
      </c>
      <c r="P81" s="5">
        <f t="shared" si="5"/>
      </c>
    </row>
    <row r="82" spans="1:16" ht="12.75">
      <c r="A82" t="s">
        <v>10</v>
      </c>
      <c r="B82" t="s">
        <v>10</v>
      </c>
      <c r="C82" t="s">
        <v>37</v>
      </c>
      <c r="D82" t="s">
        <v>38</v>
      </c>
      <c r="E82" t="s">
        <v>132</v>
      </c>
      <c r="F82">
        <v>30261.864608</v>
      </c>
      <c r="G82">
        <v>6.7132230988</v>
      </c>
      <c r="H82">
        <v>8.1237685607</v>
      </c>
      <c r="I82">
        <v>9.8306900661</v>
      </c>
      <c r="J82">
        <v>216</v>
      </c>
      <c r="K82">
        <v>7.1376963316</v>
      </c>
      <c r="L82">
        <v>133.81037364</v>
      </c>
      <c r="M82">
        <v>0</v>
      </c>
      <c r="N82" t="s">
        <v>135</v>
      </c>
      <c r="O82" s="5">
        <f t="shared" si="4"/>
      </c>
      <c r="P82" s="5">
        <f t="shared" si="5"/>
      </c>
    </row>
    <row r="83" spans="1:16" ht="12.75">
      <c r="A83" t="s">
        <v>10</v>
      </c>
      <c r="B83" t="s">
        <v>10</v>
      </c>
      <c r="C83" t="s">
        <v>39</v>
      </c>
      <c r="D83" t="s">
        <v>40</v>
      </c>
      <c r="E83" t="s">
        <v>132</v>
      </c>
      <c r="F83">
        <v>7873.9647728</v>
      </c>
      <c r="G83">
        <v>4.690496885</v>
      </c>
      <c r="H83">
        <v>7.1175831181</v>
      </c>
      <c r="I83">
        <v>10.800559234</v>
      </c>
      <c r="J83">
        <v>51</v>
      </c>
      <c r="K83">
        <v>6.4770419314</v>
      </c>
      <c r="L83">
        <v>6.1762434711</v>
      </c>
      <c r="M83">
        <v>0.0129476881</v>
      </c>
      <c r="N83" t="s">
        <v>135</v>
      </c>
      <c r="O83" s="5">
        <f t="shared" si="4"/>
      </c>
      <c r="P83" s="5">
        <f t="shared" si="5"/>
      </c>
    </row>
    <row r="84" spans="1:16" ht="12.75">
      <c r="A84" t="s">
        <v>10</v>
      </c>
      <c r="B84" t="s">
        <v>10</v>
      </c>
      <c r="C84" t="s">
        <v>41</v>
      </c>
      <c r="D84" t="s">
        <v>42</v>
      </c>
      <c r="E84" t="s">
        <v>132</v>
      </c>
      <c r="F84">
        <v>26647.496624</v>
      </c>
      <c r="G84">
        <v>7.8020375348</v>
      </c>
      <c r="H84">
        <v>9.5135072941</v>
      </c>
      <c r="I84">
        <v>11.600408308</v>
      </c>
      <c r="J84">
        <v>215</v>
      </c>
      <c r="K84">
        <v>8.0683001122</v>
      </c>
      <c r="L84">
        <v>214.02114508</v>
      </c>
      <c r="M84">
        <v>0</v>
      </c>
      <c r="N84" t="s">
        <v>135</v>
      </c>
      <c r="O84" s="5">
        <f t="shared" si="4"/>
      </c>
      <c r="P84" s="5">
        <f t="shared" si="5"/>
      </c>
    </row>
    <row r="85" spans="1:16" ht="12.75">
      <c r="A85" t="s">
        <v>10</v>
      </c>
      <c r="B85" t="s">
        <v>10</v>
      </c>
      <c r="C85" t="s">
        <v>99</v>
      </c>
      <c r="D85" t="s">
        <v>100</v>
      </c>
      <c r="E85" t="s">
        <v>132</v>
      </c>
      <c r="F85">
        <v>32882.043259</v>
      </c>
      <c r="G85">
        <v>4.9598274143</v>
      </c>
      <c r="H85">
        <v>6.1861144646</v>
      </c>
      <c r="I85">
        <v>7.715593502</v>
      </c>
      <c r="J85">
        <v>168</v>
      </c>
      <c r="K85">
        <v>5.1091715523</v>
      </c>
      <c r="L85">
        <v>85.980056049</v>
      </c>
      <c r="M85">
        <v>0</v>
      </c>
      <c r="N85" t="s">
        <v>135</v>
      </c>
      <c r="O85" s="5">
        <f>IF(G85&gt;H$77,G85-H$77,"")</f>
      </c>
      <c r="P85" s="5">
        <f>IF(I85&lt;H$77,H$77-I85,"")</f>
        <v>0.7184046407000002</v>
      </c>
    </row>
    <row r="86" spans="1:16" ht="12.75">
      <c r="A86" t="s">
        <v>10</v>
      </c>
      <c r="B86" t="s">
        <v>10</v>
      </c>
      <c r="C86" t="s">
        <v>101</v>
      </c>
      <c r="D86" t="s">
        <v>102</v>
      </c>
      <c r="E86" t="s">
        <v>132</v>
      </c>
      <c r="F86">
        <v>38974.425698</v>
      </c>
      <c r="G86">
        <v>5.586329213</v>
      </c>
      <c r="H86">
        <v>6.7501803212</v>
      </c>
      <c r="I86">
        <v>8.156507186</v>
      </c>
      <c r="J86">
        <v>223</v>
      </c>
      <c r="K86">
        <v>5.7217007308</v>
      </c>
      <c r="L86">
        <v>222.69080306</v>
      </c>
      <c r="M86">
        <v>0</v>
      </c>
      <c r="N86" t="s">
        <v>135</v>
      </c>
      <c r="O86" s="5">
        <f>IF(G86&gt;H$77,G86-H$77,"")</f>
      </c>
      <c r="P86" s="5">
        <f>IF(I86&lt;H$77,H$77-I86,"")</f>
        <v>0.27749095669999946</v>
      </c>
    </row>
    <row r="87" spans="1:16" ht="12.75">
      <c r="A87" t="s">
        <v>10</v>
      </c>
      <c r="B87" t="s">
        <v>10</v>
      </c>
      <c r="C87" t="s">
        <v>103</v>
      </c>
      <c r="D87" t="s">
        <v>104</v>
      </c>
      <c r="E87" t="s">
        <v>132</v>
      </c>
      <c r="F87">
        <v>21052.744771</v>
      </c>
      <c r="G87">
        <v>5.5417638965</v>
      </c>
      <c r="H87">
        <v>7.0124834885</v>
      </c>
      <c r="I87">
        <v>8.8735149304</v>
      </c>
      <c r="J87">
        <v>141</v>
      </c>
      <c r="K87">
        <v>6.6974639902</v>
      </c>
      <c r="L87">
        <v>109.87150297</v>
      </c>
      <c r="M87">
        <v>0</v>
      </c>
      <c r="N87" t="s">
        <v>135</v>
      </c>
      <c r="O87" s="5">
        <f>IF(G87&gt;H$77,G87-H$77,"")</f>
      </c>
      <c r="P87" s="5">
        <f>IF(I87&lt;H$77,H$77-I87,"")</f>
      </c>
    </row>
    <row r="88" spans="1:16" ht="12.75">
      <c r="A88" t="s">
        <v>10</v>
      </c>
      <c r="B88" t="s">
        <v>10</v>
      </c>
      <c r="C88" t="s">
        <v>105</v>
      </c>
      <c r="D88" t="s">
        <v>106</v>
      </c>
      <c r="E88" t="s">
        <v>132</v>
      </c>
      <c r="F88">
        <v>55433.299199</v>
      </c>
      <c r="G88">
        <v>5.1303563527</v>
      </c>
      <c r="H88">
        <v>6.0871126203</v>
      </c>
      <c r="I88">
        <v>7.2222936391</v>
      </c>
      <c r="J88">
        <v>282</v>
      </c>
      <c r="K88">
        <v>5.0871949546</v>
      </c>
      <c r="L88">
        <v>319.37468674</v>
      </c>
      <c r="M88">
        <v>0</v>
      </c>
      <c r="N88" t="s">
        <v>135</v>
      </c>
      <c r="O88" s="5">
        <f>IF(G88&gt;H$77,G88-H$77,"")</f>
      </c>
      <c r="P88" s="5">
        <f>IF(I88&lt;H$77,H$77-I88,"")</f>
        <v>1.2117045036</v>
      </c>
    </row>
    <row r="89" spans="1:16" ht="12.75">
      <c r="A89" t="s">
        <v>10</v>
      </c>
      <c r="B89" t="s">
        <v>10</v>
      </c>
      <c r="C89" t="s">
        <v>107</v>
      </c>
      <c r="D89" t="s">
        <v>108</v>
      </c>
      <c r="E89" t="s">
        <v>132</v>
      </c>
      <c r="F89">
        <v>21688.780904</v>
      </c>
      <c r="G89">
        <v>5.9460039129</v>
      </c>
      <c r="H89">
        <v>7.3535822616</v>
      </c>
      <c r="I89">
        <v>9.0943720976</v>
      </c>
      <c r="J89">
        <v>177</v>
      </c>
      <c r="K89">
        <v>8.1609012872</v>
      </c>
      <c r="L89">
        <v>77.325992236</v>
      </c>
      <c r="M89">
        <v>0</v>
      </c>
      <c r="N89" t="s">
        <v>135</v>
      </c>
      <c r="O89" s="5">
        <f t="shared" si="4"/>
      </c>
      <c r="P89" s="5">
        <f t="shared" si="5"/>
      </c>
    </row>
    <row r="90" spans="1:16" ht="12.75">
      <c r="A90" t="s">
        <v>10</v>
      </c>
      <c r="B90" t="s">
        <v>10</v>
      </c>
      <c r="C90" t="s">
        <v>111</v>
      </c>
      <c r="D90" t="s">
        <v>112</v>
      </c>
      <c r="E90" t="s">
        <v>132</v>
      </c>
      <c r="F90">
        <v>23714.621035</v>
      </c>
      <c r="G90">
        <v>5.4056727948</v>
      </c>
      <c r="H90">
        <v>6.6944374918</v>
      </c>
      <c r="I90">
        <v>8.290456162</v>
      </c>
      <c r="J90">
        <v>171</v>
      </c>
      <c r="K90">
        <v>7.2107414135</v>
      </c>
      <c r="L90">
        <v>120.25411906</v>
      </c>
      <c r="M90">
        <v>0</v>
      </c>
      <c r="N90" t="s">
        <v>135</v>
      </c>
      <c r="O90" s="5">
        <f>IF(G90&gt;H$77,G90-H$77,"")</f>
      </c>
      <c r="P90" s="5">
        <f>IF(I90&lt;H$77,H$77-I90,"")</f>
        <v>0.14354198070000024</v>
      </c>
    </row>
    <row r="91" spans="1:16" ht="12.75">
      <c r="A91" t="s">
        <v>10</v>
      </c>
      <c r="B91" t="s">
        <v>10</v>
      </c>
      <c r="C91" t="s">
        <v>109</v>
      </c>
      <c r="D91" t="s">
        <v>110</v>
      </c>
      <c r="E91" t="s">
        <v>132</v>
      </c>
      <c r="F91">
        <v>14448.529553</v>
      </c>
      <c r="G91">
        <v>4.7059457041</v>
      </c>
      <c r="H91">
        <v>6.2518298798</v>
      </c>
      <c r="I91">
        <v>8.3055307698</v>
      </c>
      <c r="J91">
        <v>99</v>
      </c>
      <c r="K91">
        <v>6.8519083299</v>
      </c>
      <c r="L91">
        <v>40.774183171</v>
      </c>
      <c r="M91" s="1">
        <v>1.708756E-10</v>
      </c>
      <c r="N91" t="s">
        <v>135</v>
      </c>
      <c r="O91" s="5">
        <f t="shared" si="4"/>
      </c>
      <c r="P91" s="5">
        <f t="shared" si="5"/>
        <v>0.12846737289999943</v>
      </c>
    </row>
    <row r="92" spans="1:16" ht="12.75">
      <c r="A92" t="s">
        <v>10</v>
      </c>
      <c r="B92" t="s">
        <v>10</v>
      </c>
      <c r="C92" t="s">
        <v>113</v>
      </c>
      <c r="D92" t="s">
        <v>114</v>
      </c>
      <c r="E92" t="s">
        <v>132</v>
      </c>
      <c r="F92">
        <v>16825.933827</v>
      </c>
      <c r="G92">
        <v>6.9726656778</v>
      </c>
      <c r="H92">
        <v>8.6862840042</v>
      </c>
      <c r="I92">
        <v>10.821045105</v>
      </c>
      <c r="J92">
        <v>156</v>
      </c>
      <c r="K92">
        <v>9.2714022057</v>
      </c>
      <c r="L92">
        <v>90.398835514</v>
      </c>
      <c r="M92">
        <v>0</v>
      </c>
      <c r="N92" t="s">
        <v>135</v>
      </c>
      <c r="O92" s="5">
        <f t="shared" si="4"/>
      </c>
      <c r="P92" s="5">
        <f t="shared" si="5"/>
      </c>
    </row>
    <row r="93" spans="3:14" ht="12.75">
      <c r="C93" t="s">
        <v>115</v>
      </c>
      <c r="D93" t="s">
        <v>116</v>
      </c>
      <c r="E93" t="s">
        <v>132</v>
      </c>
      <c r="F93">
        <v>16605.158575</v>
      </c>
      <c r="G93">
        <v>5.2846758953</v>
      </c>
      <c r="H93">
        <v>6.7680986824</v>
      </c>
      <c r="I93">
        <v>8.6679222496</v>
      </c>
      <c r="J93">
        <v>127</v>
      </c>
      <c r="K93">
        <v>7.648225666</v>
      </c>
      <c r="L93">
        <v>36.068765015</v>
      </c>
      <c r="M93" s="1">
        <v>1.9047566E-09</v>
      </c>
      <c r="N93" t="s">
        <v>135</v>
      </c>
    </row>
    <row r="94" spans="3:14" ht="12.75">
      <c r="C94" t="s">
        <v>117</v>
      </c>
      <c r="D94" t="s">
        <v>118</v>
      </c>
      <c r="E94" t="s">
        <v>132</v>
      </c>
      <c r="F94">
        <v>21515.096347</v>
      </c>
      <c r="G94">
        <v>5.5869803222</v>
      </c>
      <c r="H94">
        <v>6.9681119726</v>
      </c>
      <c r="I94">
        <v>8.6906668116</v>
      </c>
      <c r="J94">
        <v>169</v>
      </c>
      <c r="K94">
        <v>7.8549497188</v>
      </c>
      <c r="L94">
        <v>82.396876983</v>
      </c>
      <c r="M94">
        <v>0</v>
      </c>
      <c r="N94" t="s">
        <v>135</v>
      </c>
    </row>
    <row r="95" spans="1:16" ht="12.75">
      <c r="A95" t="s">
        <v>10</v>
      </c>
      <c r="B95" t="s">
        <v>10</v>
      </c>
      <c r="C95" s="1">
        <v>230000</v>
      </c>
      <c r="D95" t="s">
        <v>43</v>
      </c>
      <c r="E95" t="s">
        <v>132</v>
      </c>
      <c r="F95">
        <v>10201.08937</v>
      </c>
      <c r="G95">
        <v>6.4865068064</v>
      </c>
      <c r="H95">
        <v>8.6528096791</v>
      </c>
      <c r="I95">
        <v>11.542594123</v>
      </c>
      <c r="J95">
        <v>106</v>
      </c>
      <c r="K95">
        <v>10.391047088</v>
      </c>
      <c r="L95">
        <v>13.046555769</v>
      </c>
      <c r="M95">
        <v>0.0003038427</v>
      </c>
      <c r="N95" t="s">
        <v>135</v>
      </c>
      <c r="O95" s="5">
        <f aca="true" t="shared" si="6" ref="O95:O122">IF(G95&gt;H$77,G95-H$77,"")</f>
      </c>
      <c r="P95" s="5">
        <f aca="true" t="shared" si="7" ref="P95:P122">IF(I95&lt;H$77,H$77-I95,"")</f>
      </c>
    </row>
    <row r="96" spans="1:16" ht="12.75">
      <c r="A96" t="s">
        <v>10</v>
      </c>
      <c r="B96" t="s">
        <v>10</v>
      </c>
      <c r="C96" s="1">
        <v>240</v>
      </c>
      <c r="D96" t="s">
        <v>44</v>
      </c>
      <c r="E96" t="s">
        <v>132</v>
      </c>
      <c r="F96">
        <v>22546.564084</v>
      </c>
      <c r="G96">
        <v>9.1950795554</v>
      </c>
      <c r="H96">
        <v>10.955323499</v>
      </c>
      <c r="I96">
        <v>13.052536658</v>
      </c>
      <c r="J96">
        <v>296</v>
      </c>
      <c r="K96">
        <v>13.128386165</v>
      </c>
      <c r="L96">
        <v>91.324370056</v>
      </c>
      <c r="M96">
        <v>0</v>
      </c>
      <c r="N96" t="s">
        <v>135</v>
      </c>
      <c r="O96" s="5">
        <f t="shared" si="6"/>
        <v>0.7610814126999994</v>
      </c>
      <c r="P96" s="5">
        <f t="shared" si="7"/>
      </c>
    </row>
    <row r="97" spans="1:16" ht="12.75">
      <c r="A97" t="s">
        <v>10</v>
      </c>
      <c r="B97" t="s">
        <v>10</v>
      </c>
      <c r="C97" s="1">
        <v>2500</v>
      </c>
      <c r="D97" t="s">
        <v>45</v>
      </c>
      <c r="E97" t="s">
        <v>132</v>
      </c>
      <c r="F97">
        <v>12597.534127</v>
      </c>
      <c r="G97">
        <v>5.870562387</v>
      </c>
      <c r="H97">
        <v>7.7340468564</v>
      </c>
      <c r="I97">
        <v>10.189054614</v>
      </c>
      <c r="J97">
        <v>102</v>
      </c>
      <c r="K97">
        <v>8.0968226776</v>
      </c>
      <c r="L97">
        <v>87.974274729</v>
      </c>
      <c r="M97">
        <v>0</v>
      </c>
      <c r="N97" t="s">
        <v>135</v>
      </c>
      <c r="O97" s="5">
        <f t="shared" si="6"/>
      </c>
      <c r="P97" s="5">
        <f t="shared" si="7"/>
      </c>
    </row>
    <row r="98" spans="1:16" ht="12.75">
      <c r="A98" t="s">
        <v>10</v>
      </c>
      <c r="B98" t="s">
        <v>10</v>
      </c>
      <c r="C98" s="1">
        <v>26000</v>
      </c>
      <c r="D98" t="s">
        <v>46</v>
      </c>
      <c r="E98" t="s">
        <v>132</v>
      </c>
      <c r="F98">
        <v>22681.225975</v>
      </c>
      <c r="G98">
        <v>6.770671333</v>
      </c>
      <c r="H98">
        <v>8.3918347169</v>
      </c>
      <c r="I98">
        <v>10.401167986</v>
      </c>
      <c r="J98">
        <v>194</v>
      </c>
      <c r="K98">
        <v>8.553329534</v>
      </c>
      <c r="L98">
        <v>126.24799708</v>
      </c>
      <c r="M98">
        <v>0</v>
      </c>
      <c r="N98" t="s">
        <v>135</v>
      </c>
      <c r="O98" s="5">
        <f t="shared" si="6"/>
      </c>
      <c r="P98" s="5">
        <f t="shared" si="7"/>
      </c>
    </row>
    <row r="99" spans="1:16" ht="12.75">
      <c r="A99" t="s">
        <v>10</v>
      </c>
      <c r="B99" t="s">
        <v>10</v>
      </c>
      <c r="C99" t="s">
        <v>47</v>
      </c>
      <c r="D99" t="s">
        <v>48</v>
      </c>
      <c r="E99" t="s">
        <v>132</v>
      </c>
      <c r="F99">
        <v>29264.239719</v>
      </c>
      <c r="G99">
        <v>6.70566335</v>
      </c>
      <c r="H99">
        <v>8.1222025567</v>
      </c>
      <c r="I99">
        <v>9.8379788738</v>
      </c>
      <c r="J99">
        <v>202</v>
      </c>
      <c r="K99">
        <v>6.9026225162</v>
      </c>
      <c r="L99">
        <v>132.51324789</v>
      </c>
      <c r="M99">
        <v>0</v>
      </c>
      <c r="N99" t="s">
        <v>135</v>
      </c>
      <c r="O99" s="5">
        <f t="shared" si="6"/>
      </c>
      <c r="P99" s="5">
        <f t="shared" si="7"/>
      </c>
    </row>
    <row r="100" spans="1:16" ht="12.75">
      <c r="A100" t="s">
        <v>10</v>
      </c>
      <c r="B100" t="s">
        <v>10</v>
      </c>
      <c r="C100" t="s">
        <v>49</v>
      </c>
      <c r="D100" t="s">
        <v>50</v>
      </c>
      <c r="E100" t="s">
        <v>132</v>
      </c>
      <c r="F100">
        <v>44837.593106</v>
      </c>
      <c r="G100">
        <v>6.1130302171</v>
      </c>
      <c r="H100">
        <v>7.1648299462</v>
      </c>
      <c r="I100">
        <v>8.3976009171</v>
      </c>
      <c r="J100">
        <v>305</v>
      </c>
      <c r="K100">
        <v>6.8023276647</v>
      </c>
      <c r="L100">
        <v>209.74474307</v>
      </c>
      <c r="M100">
        <v>0</v>
      </c>
      <c r="N100" t="s">
        <v>135</v>
      </c>
      <c r="O100" s="5">
        <f t="shared" si="6"/>
      </c>
      <c r="P100" s="5">
        <f t="shared" si="7"/>
        <v>0.03639722560000003</v>
      </c>
    </row>
    <row r="101" spans="1:16" ht="12.75">
      <c r="A101" t="s">
        <v>10</v>
      </c>
      <c r="B101" t="s">
        <v>10</v>
      </c>
      <c r="C101" t="s">
        <v>51</v>
      </c>
      <c r="D101" t="s">
        <v>52</v>
      </c>
      <c r="E101" t="s">
        <v>132</v>
      </c>
      <c r="F101">
        <v>27340.731327</v>
      </c>
      <c r="G101">
        <v>6.7243488998</v>
      </c>
      <c r="H101">
        <v>8.0252654033</v>
      </c>
      <c r="I101">
        <v>9.57786185</v>
      </c>
      <c r="J101">
        <v>248</v>
      </c>
      <c r="K101">
        <v>9.0707156671</v>
      </c>
      <c r="L101">
        <v>48.660609226</v>
      </c>
      <c r="M101" s="1">
        <v>3.043121E-12</v>
      </c>
      <c r="N101" t="s">
        <v>135</v>
      </c>
      <c r="O101" s="5">
        <f t="shared" si="6"/>
      </c>
      <c r="P101" s="5">
        <f t="shared" si="7"/>
      </c>
    </row>
    <row r="102" spans="1:16" ht="12.75">
      <c r="A102" t="s">
        <v>10</v>
      </c>
      <c r="B102" t="s">
        <v>10</v>
      </c>
      <c r="C102" t="s">
        <v>53</v>
      </c>
      <c r="D102" t="s">
        <v>54</v>
      </c>
      <c r="E102" t="s">
        <v>132</v>
      </c>
      <c r="F102">
        <v>15104.693233</v>
      </c>
      <c r="G102">
        <v>6.9049905411</v>
      </c>
      <c r="H102">
        <v>8.8177339006</v>
      </c>
      <c r="I102">
        <v>11.260324063</v>
      </c>
      <c r="J102">
        <v>133</v>
      </c>
      <c r="K102">
        <v>8.8052102713</v>
      </c>
      <c r="L102">
        <v>50.929037965</v>
      </c>
      <c r="M102" s="1">
        <v>9.576783999999999E-13</v>
      </c>
      <c r="N102" t="s">
        <v>135</v>
      </c>
      <c r="O102" s="5">
        <f t="shared" si="6"/>
      </c>
      <c r="P102" s="5">
        <f t="shared" si="7"/>
      </c>
    </row>
    <row r="103" spans="1:16" ht="12.75">
      <c r="A103" t="s">
        <v>10</v>
      </c>
      <c r="B103" t="s">
        <v>10</v>
      </c>
      <c r="C103" t="s">
        <v>55</v>
      </c>
      <c r="D103" t="s">
        <v>56</v>
      </c>
      <c r="E103" t="s">
        <v>132</v>
      </c>
      <c r="F103">
        <v>18781.195172</v>
      </c>
      <c r="G103">
        <v>3.6047164089</v>
      </c>
      <c r="H103">
        <v>4.9624645535</v>
      </c>
      <c r="I103">
        <v>6.8316204802</v>
      </c>
      <c r="J103">
        <v>77</v>
      </c>
      <c r="K103">
        <v>4.0998455794</v>
      </c>
      <c r="L103">
        <v>73.709892565</v>
      </c>
      <c r="M103">
        <v>0</v>
      </c>
      <c r="N103" t="s">
        <v>135</v>
      </c>
      <c r="O103" s="5">
        <f t="shared" si="6"/>
      </c>
      <c r="P103" s="5">
        <f t="shared" si="7"/>
        <v>1.6023776625000004</v>
      </c>
    </row>
    <row r="104" spans="1:16" ht="12.75">
      <c r="A104" t="s">
        <v>10</v>
      </c>
      <c r="B104" t="s">
        <v>10</v>
      </c>
      <c r="C104" t="s">
        <v>57</v>
      </c>
      <c r="D104" t="s">
        <v>58</v>
      </c>
      <c r="E104" t="s">
        <v>132</v>
      </c>
      <c r="F104">
        <v>9423.6794446</v>
      </c>
      <c r="G104">
        <v>3.9335442418</v>
      </c>
      <c r="H104">
        <v>5.5832563364</v>
      </c>
      <c r="I104">
        <v>7.9248508221</v>
      </c>
      <c r="J104">
        <v>65</v>
      </c>
      <c r="K104">
        <v>6.8975181491</v>
      </c>
      <c r="L104">
        <v>27.985993974</v>
      </c>
      <c r="M104" s="1">
        <v>1.221967E-07</v>
      </c>
      <c r="N104" t="s">
        <v>135</v>
      </c>
      <c r="O104" s="5">
        <f t="shared" si="6"/>
      </c>
      <c r="P104" s="5">
        <f t="shared" si="7"/>
        <v>0.5091473206000003</v>
      </c>
    </row>
    <row r="105" spans="1:16" ht="12.75">
      <c r="A105" t="s">
        <v>10</v>
      </c>
      <c r="B105" t="s">
        <v>10</v>
      </c>
      <c r="C105" t="s">
        <v>59</v>
      </c>
      <c r="D105" t="s">
        <v>60</v>
      </c>
      <c r="E105" t="s">
        <v>132</v>
      </c>
      <c r="F105">
        <v>11249.28955</v>
      </c>
      <c r="G105">
        <v>6.5031749665</v>
      </c>
      <c r="H105">
        <v>8.609641101</v>
      </c>
      <c r="I105">
        <v>11.398420044</v>
      </c>
      <c r="J105">
        <v>99</v>
      </c>
      <c r="K105">
        <v>8.8005557648</v>
      </c>
      <c r="L105">
        <v>35.325056358</v>
      </c>
      <c r="M105" s="1">
        <v>2.7901922E-09</v>
      </c>
      <c r="N105" t="s">
        <v>135</v>
      </c>
      <c r="O105" s="5">
        <f t="shared" si="6"/>
      </c>
      <c r="P105" s="5">
        <f t="shared" si="7"/>
      </c>
    </row>
    <row r="106" spans="1:16" ht="12.75">
      <c r="A106" t="s">
        <v>10</v>
      </c>
      <c r="B106" t="s">
        <v>10</v>
      </c>
      <c r="C106" t="s">
        <v>61</v>
      </c>
      <c r="D106" t="s">
        <v>62</v>
      </c>
      <c r="E106" t="s">
        <v>132</v>
      </c>
      <c r="F106">
        <v>5379.747017</v>
      </c>
      <c r="G106">
        <v>3.8030407025</v>
      </c>
      <c r="H106">
        <v>5.9968188057</v>
      </c>
      <c r="I106">
        <v>9.4560743894</v>
      </c>
      <c r="J106">
        <v>37</v>
      </c>
      <c r="K106">
        <v>6.8776468267</v>
      </c>
      <c r="L106">
        <v>1.557093498</v>
      </c>
      <c r="M106">
        <v>0.212091296</v>
      </c>
      <c r="N106" t="s">
        <v>10</v>
      </c>
      <c r="O106" s="5">
        <f t="shared" si="6"/>
      </c>
      <c r="P106" s="5">
        <f t="shared" si="7"/>
      </c>
    </row>
    <row r="107" spans="1:16" ht="12.75">
      <c r="A107" t="s">
        <v>10</v>
      </c>
      <c r="B107" t="s">
        <v>10</v>
      </c>
      <c r="C107" t="s">
        <v>63</v>
      </c>
      <c r="D107" t="s">
        <v>64</v>
      </c>
      <c r="E107" t="s">
        <v>132</v>
      </c>
      <c r="F107">
        <v>11413.817352</v>
      </c>
      <c r="G107">
        <v>5.4416513007</v>
      </c>
      <c r="H107">
        <v>7.3457353905</v>
      </c>
      <c r="I107">
        <v>9.9160761035</v>
      </c>
      <c r="J107">
        <v>83</v>
      </c>
      <c r="K107">
        <v>7.2718878744</v>
      </c>
      <c r="L107">
        <v>18.756001825</v>
      </c>
      <c r="M107">
        <v>1.48555E-05</v>
      </c>
      <c r="N107" t="s">
        <v>135</v>
      </c>
      <c r="O107" s="5">
        <f t="shared" si="6"/>
      </c>
      <c r="P107" s="5">
        <f t="shared" si="7"/>
      </c>
    </row>
    <row r="108" spans="1:16" ht="12.75">
      <c r="A108" t="s">
        <v>10</v>
      </c>
      <c r="B108" t="s">
        <v>10</v>
      </c>
      <c r="C108" t="s">
        <v>65</v>
      </c>
      <c r="D108" t="s">
        <v>66</v>
      </c>
      <c r="E108" t="s">
        <v>132</v>
      </c>
      <c r="F108">
        <v>4670.7699978</v>
      </c>
      <c r="G108">
        <v>1.500092568</v>
      </c>
      <c r="H108">
        <v>3.4814929753</v>
      </c>
      <c r="I108">
        <v>8.0800302566</v>
      </c>
      <c r="J108">
        <v>11</v>
      </c>
      <c r="K108">
        <v>2.355072077</v>
      </c>
      <c r="L108">
        <v>14.277538066</v>
      </c>
      <c r="M108">
        <v>0.000157736</v>
      </c>
      <c r="N108" t="s">
        <v>135</v>
      </c>
      <c r="O108" s="5">
        <f t="shared" si="6"/>
      </c>
      <c r="P108" s="5">
        <f t="shared" si="7"/>
        <v>0.3539678860999995</v>
      </c>
    </row>
    <row r="109" spans="1:16" ht="12.75">
      <c r="A109" t="s">
        <v>10</v>
      </c>
      <c r="B109" t="s">
        <v>10</v>
      </c>
      <c r="C109" t="s">
        <v>67</v>
      </c>
      <c r="D109" t="s">
        <v>68</v>
      </c>
      <c r="E109" t="s">
        <v>132</v>
      </c>
      <c r="F109">
        <v>19103.330324</v>
      </c>
      <c r="G109">
        <v>4.1725792294</v>
      </c>
      <c r="H109">
        <v>6.2726385076</v>
      </c>
      <c r="I109">
        <v>9.429657697</v>
      </c>
      <c r="J109">
        <v>74</v>
      </c>
      <c r="K109">
        <v>3.8736701269</v>
      </c>
      <c r="L109">
        <v>196.14063042</v>
      </c>
      <c r="M109">
        <v>0</v>
      </c>
      <c r="N109" t="s">
        <v>135</v>
      </c>
      <c r="O109" s="5">
        <f t="shared" si="6"/>
      </c>
      <c r="P109" s="5">
        <f t="shared" si="7"/>
      </c>
    </row>
    <row r="110" spans="1:16" ht="12.75">
      <c r="A110" t="s">
        <v>10</v>
      </c>
      <c r="B110" t="s">
        <v>10</v>
      </c>
      <c r="C110" t="s">
        <v>69</v>
      </c>
      <c r="D110" t="s">
        <v>70</v>
      </c>
      <c r="E110" t="s">
        <v>132</v>
      </c>
      <c r="F110">
        <v>3969.7070664</v>
      </c>
      <c r="G110">
        <v>1.1568172554</v>
      </c>
      <c r="H110">
        <v>2.9720398404</v>
      </c>
      <c r="I110">
        <v>7.6356233205</v>
      </c>
      <c r="J110">
        <v>9</v>
      </c>
      <c r="K110">
        <v>2.2671698061</v>
      </c>
      <c r="L110">
        <v>4.6331890985</v>
      </c>
      <c r="M110">
        <v>0.0313592225</v>
      </c>
      <c r="N110" t="s">
        <v>135</v>
      </c>
      <c r="O110" s="5">
        <f t="shared" si="6"/>
      </c>
      <c r="P110" s="5">
        <f t="shared" si="7"/>
        <v>0.7983748222000004</v>
      </c>
    </row>
    <row r="111" spans="1:14" ht="12.75">
      <c r="A111" t="s">
        <v>10</v>
      </c>
      <c r="B111" t="s">
        <v>10</v>
      </c>
      <c r="C111" t="s">
        <v>71</v>
      </c>
      <c r="D111" t="s">
        <v>72</v>
      </c>
      <c r="E111" t="s">
        <v>132</v>
      </c>
      <c r="M111" s="1"/>
      <c r="N111"/>
    </row>
    <row r="112" spans="1:16" ht="12.75">
      <c r="A112" t="s">
        <v>10</v>
      </c>
      <c r="B112" t="s">
        <v>10</v>
      </c>
      <c r="C112" t="s">
        <v>73</v>
      </c>
      <c r="D112" t="s">
        <v>74</v>
      </c>
      <c r="E112" t="s">
        <v>132</v>
      </c>
      <c r="F112">
        <v>4754.4473988</v>
      </c>
      <c r="G112">
        <v>2.9494406386</v>
      </c>
      <c r="H112">
        <v>6.4305172058</v>
      </c>
      <c r="I112">
        <v>14.02013351</v>
      </c>
      <c r="J112">
        <v>19</v>
      </c>
      <c r="K112">
        <v>3.9962583254</v>
      </c>
      <c r="L112">
        <v>6.1349401866</v>
      </c>
      <c r="M112">
        <v>0.0132536031</v>
      </c>
      <c r="N112" t="s">
        <v>135</v>
      </c>
      <c r="O112" s="5">
        <f t="shared" si="6"/>
      </c>
      <c r="P112" s="5">
        <f t="shared" si="7"/>
      </c>
    </row>
    <row r="113" spans="1:16" ht="12.75">
      <c r="A113" t="s">
        <v>10</v>
      </c>
      <c r="B113" t="s">
        <v>10</v>
      </c>
      <c r="C113" t="s">
        <v>75</v>
      </c>
      <c r="D113" t="s">
        <v>76</v>
      </c>
      <c r="E113" t="s">
        <v>132</v>
      </c>
      <c r="F113">
        <v>9141.2467101</v>
      </c>
      <c r="G113">
        <v>4.3213913078</v>
      </c>
      <c r="H113">
        <v>7.6288079965</v>
      </c>
      <c r="I113">
        <v>13.467586549</v>
      </c>
      <c r="J113">
        <v>31</v>
      </c>
      <c r="K113">
        <v>3.3912223336</v>
      </c>
      <c r="L113">
        <v>3.8496290209</v>
      </c>
      <c r="M113">
        <v>0.049756995</v>
      </c>
      <c r="N113" t="s">
        <v>135</v>
      </c>
      <c r="O113" s="5">
        <f t="shared" si="6"/>
      </c>
      <c r="P113" s="5">
        <f t="shared" si="7"/>
      </c>
    </row>
    <row r="114" spans="1:14" ht="12.75">
      <c r="A114" t="s">
        <v>10</v>
      </c>
      <c r="B114" t="s">
        <v>10</v>
      </c>
      <c r="C114" t="s">
        <v>77</v>
      </c>
      <c r="D114" t="s">
        <v>78</v>
      </c>
      <c r="E114" t="s">
        <v>132</v>
      </c>
      <c r="N114"/>
    </row>
    <row r="115" spans="1:16" ht="12.75">
      <c r="A115" t="s">
        <v>10</v>
      </c>
      <c r="B115" t="s">
        <v>10</v>
      </c>
      <c r="C115" t="s">
        <v>79</v>
      </c>
      <c r="D115" t="s">
        <v>80</v>
      </c>
      <c r="E115" t="s">
        <v>132</v>
      </c>
      <c r="F115">
        <v>2190.8381391</v>
      </c>
      <c r="G115">
        <v>2.0367239927</v>
      </c>
      <c r="H115">
        <v>7.8260000646</v>
      </c>
      <c r="I115">
        <v>30.070975365</v>
      </c>
      <c r="J115">
        <v>8</v>
      </c>
      <c r="K115">
        <v>3.651570537</v>
      </c>
      <c r="L115">
        <v>7.0679661671</v>
      </c>
      <c r="M115">
        <v>0.0078474286</v>
      </c>
      <c r="N115" t="s">
        <v>135</v>
      </c>
      <c r="O115" s="5">
        <f t="shared" si="6"/>
      </c>
      <c r="P115" s="5">
        <f t="shared" si="7"/>
      </c>
    </row>
    <row r="116" spans="1:16" ht="12.75">
      <c r="A116" t="s">
        <v>10</v>
      </c>
      <c r="B116" t="s">
        <v>10</v>
      </c>
      <c r="C116" t="s">
        <v>81</v>
      </c>
      <c r="D116" t="s">
        <v>82</v>
      </c>
      <c r="E116" t="s">
        <v>132</v>
      </c>
      <c r="F116">
        <v>1242.6225167</v>
      </c>
      <c r="G116">
        <v>1.8449413137</v>
      </c>
      <c r="H116">
        <v>6.5770669728</v>
      </c>
      <c r="I116">
        <v>23.44671326</v>
      </c>
      <c r="J116">
        <v>5</v>
      </c>
      <c r="K116">
        <v>4.0237481077</v>
      </c>
      <c r="L116">
        <v>19.955173493</v>
      </c>
      <c r="M116" s="1">
        <v>7.927915E-06</v>
      </c>
      <c r="N116" t="s">
        <v>135</v>
      </c>
      <c r="O116" s="5">
        <f t="shared" si="6"/>
      </c>
      <c r="P116" s="5">
        <f t="shared" si="7"/>
      </c>
    </row>
    <row r="117" spans="1:16" ht="12.75">
      <c r="A117" t="s">
        <v>10</v>
      </c>
      <c r="B117" t="s">
        <v>10</v>
      </c>
      <c r="C117" t="s">
        <v>83</v>
      </c>
      <c r="D117" t="s">
        <v>84</v>
      </c>
      <c r="E117" t="s">
        <v>132</v>
      </c>
      <c r="F117">
        <v>5084.3479901</v>
      </c>
      <c r="G117">
        <v>0.5396971821</v>
      </c>
      <c r="H117">
        <v>1.7213743313</v>
      </c>
      <c r="I117">
        <v>5.4903558632</v>
      </c>
      <c r="J117">
        <v>7</v>
      </c>
      <c r="K117">
        <v>1.3767743698</v>
      </c>
      <c r="L117">
        <v>33.184304946</v>
      </c>
      <c r="M117" s="1">
        <v>8.3824396E-09</v>
      </c>
      <c r="N117" t="s">
        <v>135</v>
      </c>
      <c r="O117" s="5">
        <f t="shared" si="6"/>
      </c>
      <c r="P117" s="5">
        <f t="shared" si="7"/>
        <v>2.9436422795000006</v>
      </c>
    </row>
    <row r="118" spans="1:16" ht="12.75">
      <c r="A118" t="s">
        <v>10</v>
      </c>
      <c r="B118" t="s">
        <v>10</v>
      </c>
      <c r="C118" t="s">
        <v>85</v>
      </c>
      <c r="D118" t="s">
        <v>86</v>
      </c>
      <c r="E118" t="s">
        <v>132</v>
      </c>
      <c r="F118">
        <v>3241.8704843</v>
      </c>
      <c r="G118">
        <v>0.8430929883</v>
      </c>
      <c r="H118">
        <v>3.5257824588</v>
      </c>
      <c r="I118">
        <v>14.74468667</v>
      </c>
      <c r="J118">
        <v>5</v>
      </c>
      <c r="K118">
        <v>1.5423194801</v>
      </c>
      <c r="L118">
        <v>6.9952985974</v>
      </c>
      <c r="M118">
        <v>0.0081724075</v>
      </c>
      <c r="N118" t="s">
        <v>135</v>
      </c>
      <c r="O118" s="5">
        <f t="shared" si="6"/>
      </c>
      <c r="P118" s="5">
        <f t="shared" si="7"/>
      </c>
    </row>
    <row r="119" spans="1:16" ht="12.75">
      <c r="A119" t="s">
        <v>10</v>
      </c>
      <c r="B119" t="s">
        <v>10</v>
      </c>
      <c r="C119" t="s">
        <v>87</v>
      </c>
      <c r="D119" t="s">
        <v>88</v>
      </c>
      <c r="E119" t="s">
        <v>132</v>
      </c>
      <c r="F119">
        <v>1910.7238042</v>
      </c>
      <c r="G119" t="s">
        <v>10</v>
      </c>
      <c r="H119">
        <v>0</v>
      </c>
      <c r="I119" t="s">
        <v>10</v>
      </c>
      <c r="J119">
        <v>0</v>
      </c>
      <c r="K119">
        <v>0</v>
      </c>
      <c r="L119" t="s">
        <v>10</v>
      </c>
      <c r="M119" t="s">
        <v>10</v>
      </c>
      <c r="N119" t="s">
        <v>135</v>
      </c>
      <c r="O119" s="5" t="e">
        <f t="shared" si="6"/>
        <v>#VALUE!</v>
      </c>
      <c r="P119" s="5">
        <f t="shared" si="7"/>
      </c>
    </row>
    <row r="120" spans="1:16" ht="12.75">
      <c r="A120" t="s">
        <v>10</v>
      </c>
      <c r="B120" t="s">
        <v>10</v>
      </c>
      <c r="C120" t="s">
        <v>89</v>
      </c>
      <c r="D120" t="s">
        <v>19</v>
      </c>
      <c r="E120" t="s">
        <v>132</v>
      </c>
      <c r="F120">
        <v>1554.563388</v>
      </c>
      <c r="G120">
        <v>0.485131623</v>
      </c>
      <c r="H120">
        <v>3.1697332049</v>
      </c>
      <c r="I120">
        <v>20.710273489</v>
      </c>
      <c r="J120">
        <v>3</v>
      </c>
      <c r="K120">
        <v>1.929802299</v>
      </c>
      <c r="L120">
        <v>7.4618824968</v>
      </c>
      <c r="M120">
        <v>0.006301907</v>
      </c>
      <c r="N120" t="s">
        <v>135</v>
      </c>
      <c r="O120" s="5">
        <f t="shared" si="6"/>
      </c>
      <c r="P120" s="5">
        <f t="shared" si="7"/>
      </c>
    </row>
    <row r="121" spans="1:16" ht="12.75">
      <c r="A121" t="s">
        <v>10</v>
      </c>
      <c r="B121" t="s">
        <v>10</v>
      </c>
      <c r="C121" t="s">
        <v>90</v>
      </c>
      <c r="D121" t="s">
        <v>91</v>
      </c>
      <c r="E121" t="s">
        <v>132</v>
      </c>
      <c r="F121">
        <v>13786.054495</v>
      </c>
      <c r="G121">
        <v>6.379692128</v>
      </c>
      <c r="H121">
        <v>8.4133900554</v>
      </c>
      <c r="I121">
        <v>11.095383728</v>
      </c>
      <c r="J121">
        <v>98</v>
      </c>
      <c r="K121">
        <v>7.1086328605</v>
      </c>
      <c r="L121">
        <v>21.892852542</v>
      </c>
      <c r="M121" s="1">
        <v>2.8830576E-06</v>
      </c>
      <c r="N121" t="s">
        <v>135</v>
      </c>
      <c r="O121" s="5">
        <f t="shared" si="6"/>
      </c>
      <c r="P121" s="5">
        <f t="shared" si="7"/>
      </c>
    </row>
    <row r="122" spans="1:16" ht="12.75">
      <c r="A122" t="s">
        <v>10</v>
      </c>
      <c r="B122" t="s">
        <v>10</v>
      </c>
      <c r="C122" t="s">
        <v>92</v>
      </c>
      <c r="D122" t="s">
        <v>93</v>
      </c>
      <c r="E122" t="s">
        <v>132</v>
      </c>
      <c r="F122">
        <v>14447.990598</v>
      </c>
      <c r="G122">
        <v>7.0647583582</v>
      </c>
      <c r="H122">
        <v>9.6528733789</v>
      </c>
      <c r="I122">
        <v>13.189122649</v>
      </c>
      <c r="J122">
        <v>89</v>
      </c>
      <c r="K122">
        <v>6.160026157</v>
      </c>
      <c r="L122">
        <v>19.052360478</v>
      </c>
      <c r="M122">
        <v>1.2718E-05</v>
      </c>
      <c r="N122" t="s">
        <v>135</v>
      </c>
      <c r="O122" s="5">
        <f t="shared" si="6"/>
      </c>
      <c r="P122" s="5">
        <f t="shared" si="7"/>
      </c>
    </row>
    <row r="123" spans="1:16" ht="12.75">
      <c r="A123" t="s">
        <v>10</v>
      </c>
      <c r="B123" t="s">
        <v>10</v>
      </c>
      <c r="C123" t="s">
        <v>94</v>
      </c>
      <c r="D123" t="s">
        <v>95</v>
      </c>
      <c r="E123" t="s">
        <v>132</v>
      </c>
      <c r="F123">
        <v>7012.987297</v>
      </c>
      <c r="G123">
        <v>2.9038987086</v>
      </c>
      <c r="H123">
        <v>5.6809892815</v>
      </c>
      <c r="I123">
        <v>11.113899779</v>
      </c>
      <c r="J123">
        <v>20</v>
      </c>
      <c r="K123">
        <v>2.8518517364</v>
      </c>
      <c r="L123">
        <v>12.225307151</v>
      </c>
      <c r="M123">
        <v>0.0004714563</v>
      </c>
      <c r="N123" t="s">
        <v>135</v>
      </c>
      <c r="O123" s="5">
        <f>IF(G123&gt;H$77,G123-H$77,"")</f>
      </c>
      <c r="P123" s="5">
        <f>IF(I123&lt;H$77,H$77-I123,"")</f>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2003-11-04T16:37:53Z</cp:lastPrinted>
  <dcterms:created xsi:type="dcterms:W3CDTF">2002-03-11T20:47:31Z</dcterms:created>
  <dcterms:modified xsi:type="dcterms:W3CDTF">2004-12-16T16:53:36Z</dcterms:modified>
  <cp:category/>
  <cp:version/>
  <cp:contentType/>
  <cp:contentStatus/>
</cp:coreProperties>
</file>