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0"/>
  </bookViews>
  <sheets>
    <sheet name="RHAs" sheetId="1" r:id="rId1"/>
    <sheet name="RHAs (3)" sheetId="2" state="hidden" r:id="rId2"/>
    <sheet name="RHAs (4)" sheetId="3" state="hidden" r:id="rId3"/>
    <sheet name="Ordered data" sheetId="4" r:id="rId4"/>
    <sheet name="males_pch_adm_cum_rates2" sheetId="5" r:id="rId5"/>
  </sheets>
  <definedNames>
    <definedName name="_xlnm.Print_Area" localSheetId="4">'males_pch_adm_cum_rates2'!$D$4:$D$63</definedName>
  </definedNames>
  <calcPr fullCalcOnLoad="1"/>
</workbook>
</file>

<file path=xl/sharedStrings.xml><?xml version="1.0" encoding="utf-8"?>
<sst xmlns="http://schemas.openxmlformats.org/spreadsheetml/2006/main" count="328" uniqueCount="71">
  <si>
    <t>PMR per 1</t>
  </si>
  <si>
    <t>rha_pmr</t>
  </si>
  <si>
    <t>region</t>
  </si>
  <si>
    <t>rhaD_pmr</t>
  </si>
  <si>
    <t>regionl</t>
  </si>
  <si>
    <t>pop</t>
  </si>
  <si>
    <t>t2</t>
  </si>
  <si>
    <t>prob</t>
  </si>
  <si>
    <t>signif</t>
  </si>
  <si>
    <t>01.BS</t>
  </si>
  <si>
    <t xml:space="preserve"> </t>
  </si>
  <si>
    <t>03.G</t>
  </si>
  <si>
    <t>04.A</t>
  </si>
  <si>
    <t>05.GM</t>
  </si>
  <si>
    <t>06.E</t>
  </si>
  <si>
    <t>07.C</t>
  </si>
  <si>
    <t>08.BN</t>
  </si>
  <si>
    <t>09.FB</t>
  </si>
  <si>
    <t>10.FC</t>
  </si>
  <si>
    <t>11.D</t>
  </si>
  <si>
    <t>1.RS</t>
  </si>
  <si>
    <t>Rural South</t>
  </si>
  <si>
    <t>2.RN</t>
  </si>
  <si>
    <t>North</t>
  </si>
  <si>
    <t>3.WP</t>
  </si>
  <si>
    <t>Winnipeg</t>
  </si>
  <si>
    <t>Z</t>
  </si>
  <si>
    <t>Manitoba</t>
  </si>
  <si>
    <t>sig hi?</t>
  </si>
  <si>
    <t>sig lo?</t>
  </si>
  <si>
    <t>Assiniboine</t>
  </si>
  <si>
    <t xml:space="preserve">South Eastman </t>
  </si>
  <si>
    <t xml:space="preserve">Brandon </t>
  </si>
  <si>
    <t xml:space="preserve">Central </t>
  </si>
  <si>
    <t xml:space="preserve">Parkland </t>
  </si>
  <si>
    <t xml:space="preserve">Interlake </t>
  </si>
  <si>
    <t xml:space="preserve">North Eastman </t>
  </si>
  <si>
    <t xml:space="preserve">Burntwood </t>
  </si>
  <si>
    <t xml:space="preserve">Churchill </t>
  </si>
  <si>
    <t xml:space="preserve">Nor-Man </t>
  </si>
  <si>
    <t>status</t>
  </si>
  <si>
    <t>with</t>
  </si>
  <si>
    <t>without</t>
  </si>
  <si>
    <t>with condition</t>
  </si>
  <si>
    <t>without condition</t>
  </si>
  <si>
    <t>Mb Avg with</t>
  </si>
  <si>
    <t xml:space="preserve">w Sch </t>
  </si>
  <si>
    <t xml:space="preserve">wo Sch </t>
  </si>
  <si>
    <t>*</t>
  </si>
  <si>
    <t>ld_pch</t>
  </si>
  <si>
    <t>d_pch</t>
  </si>
  <si>
    <t>ud_pch</t>
  </si>
  <si>
    <t>o_pch</t>
  </si>
  <si>
    <t>c_pch</t>
  </si>
  <si>
    <t>Males:Age Ajusted Rates of PCH Admission for (Cum) cohort per 1000 (Ages 75+ and for the period 1997/98-2001/02)</t>
  </si>
  <si>
    <t>South Eastman (d)</t>
  </si>
  <si>
    <t>Brandon (d)</t>
  </si>
  <si>
    <t>Central (d)</t>
  </si>
  <si>
    <t>Assiniboine (0,d)</t>
  </si>
  <si>
    <t>Parkland (d)</t>
  </si>
  <si>
    <t>Interlake (0,d)</t>
  </si>
  <si>
    <t>North Eastman (d)</t>
  </si>
  <si>
    <t>Burntwood (0,d)</t>
  </si>
  <si>
    <t>Churchill (0,s)</t>
  </si>
  <si>
    <t>Nor-Man (0,d)</t>
  </si>
  <si>
    <t>Rural South (0,d)</t>
  </si>
  <si>
    <t>North (d)</t>
  </si>
  <si>
    <t>Winnipeg (0,d)</t>
  </si>
  <si>
    <t>Manitoba (d)</t>
  </si>
  <si>
    <t>with disorder</t>
  </si>
  <si>
    <t>no disorder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</si>
</sst>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8">
    <font>
      <sz val="10"/>
      <name val="Arial"/>
      <family val="0"/>
    </font>
    <font>
      <b/>
      <sz val="10"/>
      <name val="Arial"/>
      <family val="2"/>
    </font>
    <font>
      <b/>
      <sz val="12"/>
      <name val="Arial"/>
      <family val="2"/>
    </font>
    <font>
      <sz val="9"/>
      <name val="Arial"/>
      <family val="2"/>
    </font>
    <font>
      <sz val="8"/>
      <name val="Arial"/>
      <family val="2"/>
    </font>
    <font>
      <sz val="7"/>
      <name val="Arial"/>
      <family val="2"/>
    </font>
    <font>
      <sz val="11"/>
      <name val="Arial"/>
      <family val="2"/>
    </font>
    <font>
      <i/>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1" fontId="0" fillId="0" borderId="0" xfId="0" applyNumberFormat="1" applyFont="1" applyAlignment="1" quotePrefix="1">
      <alignment horizontal="center"/>
    </xf>
    <xf numFmtId="1" fontId="0" fillId="0" borderId="0" xfId="0" applyNumberFormat="1" applyFont="1" applyAlignment="1" quotePrefix="1">
      <alignment/>
    </xf>
    <xf numFmtId="0" fontId="0" fillId="0" borderId="0" xfId="0" applyFont="1" applyAlignment="1" quotePrefix="1">
      <alignment horizontal="center"/>
    </xf>
    <xf numFmtId="0" fontId="0" fillId="0" borderId="0" xfId="0" applyFont="1" applyAlignment="1">
      <alignment horizontal="center"/>
    </xf>
    <xf numFmtId="0" fontId="0" fillId="0" borderId="0" xfId="0" applyFont="1" applyAlignment="1">
      <alignment/>
    </xf>
    <xf numFmtId="2" fontId="0" fillId="0" borderId="0" xfId="0" applyNumberFormat="1" applyFont="1" applyAlignment="1">
      <alignment horizontal="center"/>
    </xf>
    <xf numFmtId="175" fontId="0" fillId="0" borderId="0" xfId="0" applyNumberFormat="1" applyFont="1" applyAlignment="1">
      <alignment horizontal="center"/>
    </xf>
    <xf numFmtId="175" fontId="0" fillId="0" borderId="0" xfId="0" applyNumberFormat="1" applyAlignment="1">
      <alignment/>
    </xf>
    <xf numFmtId="1" fontId="0" fillId="0" borderId="0" xfId="0" applyNumberFormat="1" applyFont="1" applyAlignment="1">
      <alignment horizontal="center"/>
    </xf>
    <xf numFmtId="17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7.3.1: PCH Admissions for Males 75+ With and Without Cumulative Disorders by RHA, 1997/98-2001/02</a:t>
            </a:r>
            <a:r>
              <a:rPr lang="en-US" cap="none" sz="1000" b="0" i="0" u="none" baseline="0">
                <a:latin typeface="Arial"/>
                <a:ea typeface="Arial"/>
                <a:cs typeface="Arial"/>
              </a:rPr>
              <a:t>
</a:t>
            </a:r>
            <a:r>
              <a:rPr lang="en-US" cap="none" sz="800" b="0" i="0" u="none" baseline="0">
                <a:latin typeface="Arial"/>
                <a:ea typeface="Arial"/>
                <a:cs typeface="Arial"/>
              </a:rPr>
              <a:t>Crude annual rate per 1000 males aged 75+</a:t>
            </a:r>
          </a:p>
        </c:rich>
      </c:tx>
      <c:layout>
        <c:manualLayout>
          <c:xMode val="factor"/>
          <c:yMode val="factor"/>
          <c:x val="0.00175"/>
          <c:y val="-0.01975"/>
        </c:manualLayout>
      </c:layout>
      <c:spPr>
        <a:noFill/>
        <a:ln>
          <a:noFill/>
        </a:ln>
      </c:spPr>
    </c:title>
    <c:plotArea>
      <c:layout>
        <c:manualLayout>
          <c:xMode val="edge"/>
          <c:yMode val="edge"/>
          <c:x val="0"/>
          <c:y val="0.136"/>
          <c:w val="1"/>
          <c:h val="0.75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data'!$A$4:$A$18</c:f>
              <c:strCache>
                <c:ptCount val="15"/>
                <c:pt idx="0">
                  <c:v>South Eastman (d)</c:v>
                </c:pt>
                <c:pt idx="1">
                  <c:v>Brandon (d)</c:v>
                </c:pt>
                <c:pt idx="2">
                  <c:v>Central (d)</c:v>
                </c:pt>
                <c:pt idx="3">
                  <c:v>Assiniboine (0,d)</c:v>
                </c:pt>
                <c:pt idx="4">
                  <c:v>Parkland (d)</c:v>
                </c:pt>
                <c:pt idx="5">
                  <c:v>Interlake (0,d)</c:v>
                </c:pt>
                <c:pt idx="6">
                  <c:v>North Eastman (d)</c:v>
                </c:pt>
                <c:pt idx="7">
                  <c:v>Burntwood (0,d)</c:v>
                </c:pt>
                <c:pt idx="8">
                  <c:v>Churchill (0,s)</c:v>
                </c:pt>
                <c:pt idx="9">
                  <c:v>Nor-Man (0,d)</c:v>
                </c:pt>
                <c:pt idx="11">
                  <c:v>Rural South (0,d)</c:v>
                </c:pt>
                <c:pt idx="12">
                  <c:v>North (d)</c:v>
                </c:pt>
                <c:pt idx="13">
                  <c:v>Winnipeg (0,d)</c:v>
                </c:pt>
                <c:pt idx="14">
                  <c:v>Manitoba (d)</c:v>
                </c:pt>
              </c:strCache>
            </c:strRef>
          </c:cat>
          <c:val>
            <c:numRef>
              <c:f>'Ordered data'!$B$4:$B$18</c:f>
              <c:numCache>
                <c:ptCount val="15"/>
                <c:pt idx="0">
                  <c:v>56.606</c:v>
                </c:pt>
                <c:pt idx="1">
                  <c:v>56.606</c:v>
                </c:pt>
                <c:pt idx="2">
                  <c:v>56.606</c:v>
                </c:pt>
                <c:pt idx="3">
                  <c:v>56.606</c:v>
                </c:pt>
                <c:pt idx="4">
                  <c:v>56.606</c:v>
                </c:pt>
                <c:pt idx="5">
                  <c:v>56.606</c:v>
                </c:pt>
                <c:pt idx="6">
                  <c:v>56.606</c:v>
                </c:pt>
                <c:pt idx="7">
                  <c:v>56.606</c:v>
                </c:pt>
                <c:pt idx="8">
                  <c:v>56.606</c:v>
                </c:pt>
                <c:pt idx="9">
                  <c:v>56.606</c:v>
                </c:pt>
                <c:pt idx="11">
                  <c:v>56.606</c:v>
                </c:pt>
                <c:pt idx="12">
                  <c:v>56.606</c:v>
                </c:pt>
                <c:pt idx="13">
                  <c:v>56.606</c:v>
                </c:pt>
                <c:pt idx="14">
                  <c:v>56.606</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(d)</c:v>
                </c:pt>
                <c:pt idx="1">
                  <c:v>Brandon (d)</c:v>
                </c:pt>
                <c:pt idx="2">
                  <c:v>Central (d)</c:v>
                </c:pt>
                <c:pt idx="3">
                  <c:v>Assiniboine (0,d)</c:v>
                </c:pt>
                <c:pt idx="4">
                  <c:v>Parkland (d)</c:v>
                </c:pt>
                <c:pt idx="5">
                  <c:v>Interlake (0,d)</c:v>
                </c:pt>
                <c:pt idx="6">
                  <c:v>North Eastman (d)</c:v>
                </c:pt>
                <c:pt idx="7">
                  <c:v>Burntwood (0,d)</c:v>
                </c:pt>
                <c:pt idx="8">
                  <c:v>Churchill (0,s)</c:v>
                </c:pt>
                <c:pt idx="9">
                  <c:v>Nor-Man (0,d)</c:v>
                </c:pt>
                <c:pt idx="11">
                  <c:v>Rural South (0,d)</c:v>
                </c:pt>
                <c:pt idx="12">
                  <c:v>North (d)</c:v>
                </c:pt>
                <c:pt idx="13">
                  <c:v>Winnipeg (0,d)</c:v>
                </c:pt>
                <c:pt idx="14">
                  <c:v>Manitoba (d)</c:v>
                </c:pt>
              </c:strCache>
            </c:strRef>
          </c:cat>
          <c:val>
            <c:numRef>
              <c:f>'Ordered data'!$C$4:$C$18</c:f>
              <c:numCache>
                <c:ptCount val="15"/>
                <c:pt idx="0">
                  <c:v>53.797</c:v>
                </c:pt>
                <c:pt idx="1">
                  <c:v>61.044</c:v>
                </c:pt>
                <c:pt idx="2">
                  <c:v>63.012</c:v>
                </c:pt>
                <c:pt idx="3">
                  <c:v>58.002</c:v>
                </c:pt>
                <c:pt idx="4">
                  <c:v>52.789</c:v>
                </c:pt>
                <c:pt idx="5">
                  <c:v>58.631</c:v>
                </c:pt>
                <c:pt idx="6">
                  <c:v>40.318</c:v>
                </c:pt>
                <c:pt idx="7">
                  <c:v>14.145</c:v>
                </c:pt>
                <c:pt idx="9">
                  <c:v>74.471</c:v>
                </c:pt>
                <c:pt idx="11">
                  <c:v>57.141</c:v>
                </c:pt>
                <c:pt idx="12">
                  <c:v>45.034</c:v>
                </c:pt>
                <c:pt idx="13">
                  <c:v>56.255</c:v>
                </c:pt>
                <c:pt idx="14">
                  <c:v>56.606</c:v>
                </c:pt>
              </c:numCache>
            </c:numRef>
          </c:val>
        </c:ser>
        <c:ser>
          <c:idx val="2"/>
          <c:order val="2"/>
          <c:tx>
            <c:strRef>
              <c:f>'Ordered data'!$D$3</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(d)</c:v>
                </c:pt>
                <c:pt idx="1">
                  <c:v>Brandon (d)</c:v>
                </c:pt>
                <c:pt idx="2">
                  <c:v>Central (d)</c:v>
                </c:pt>
                <c:pt idx="3">
                  <c:v>Assiniboine (0,d)</c:v>
                </c:pt>
                <c:pt idx="4">
                  <c:v>Parkland (d)</c:v>
                </c:pt>
                <c:pt idx="5">
                  <c:v>Interlake (0,d)</c:v>
                </c:pt>
                <c:pt idx="6">
                  <c:v>North Eastman (d)</c:v>
                </c:pt>
                <c:pt idx="7">
                  <c:v>Burntwood (0,d)</c:v>
                </c:pt>
                <c:pt idx="8">
                  <c:v>Churchill (0,s)</c:v>
                </c:pt>
                <c:pt idx="9">
                  <c:v>Nor-Man (0,d)</c:v>
                </c:pt>
                <c:pt idx="11">
                  <c:v>Rural South (0,d)</c:v>
                </c:pt>
                <c:pt idx="12">
                  <c:v>North (d)</c:v>
                </c:pt>
                <c:pt idx="13">
                  <c:v>Winnipeg (0,d)</c:v>
                </c:pt>
                <c:pt idx="14">
                  <c:v>Manitoba (d)</c:v>
                </c:pt>
              </c:strCache>
            </c:strRef>
          </c:cat>
          <c:val>
            <c:numRef>
              <c:f>'Ordered data'!$D$4:$D$18</c:f>
              <c:numCache>
                <c:ptCount val="15"/>
                <c:pt idx="0">
                  <c:v>6.202</c:v>
                </c:pt>
                <c:pt idx="1">
                  <c:v>5.086</c:v>
                </c:pt>
                <c:pt idx="2">
                  <c:v>6.672</c:v>
                </c:pt>
                <c:pt idx="3">
                  <c:v>12.578</c:v>
                </c:pt>
                <c:pt idx="4">
                  <c:v>8.222</c:v>
                </c:pt>
                <c:pt idx="5">
                  <c:v>9.405</c:v>
                </c:pt>
                <c:pt idx="6">
                  <c:v>4.817</c:v>
                </c:pt>
                <c:pt idx="7">
                  <c:v>0</c:v>
                </c:pt>
                <c:pt idx="8">
                  <c:v>0</c:v>
                </c:pt>
                <c:pt idx="9">
                  <c:v>14.145</c:v>
                </c:pt>
                <c:pt idx="11">
                  <c:v>8.81</c:v>
                </c:pt>
                <c:pt idx="12">
                  <c:v>8.138</c:v>
                </c:pt>
                <c:pt idx="13">
                  <c:v>3.68</c:v>
                </c:pt>
                <c:pt idx="14">
                  <c:v>6.007</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data'!$A$4:$A$18</c:f>
              <c:strCache>
                <c:ptCount val="15"/>
                <c:pt idx="0">
                  <c:v>South Eastman (d)</c:v>
                </c:pt>
                <c:pt idx="1">
                  <c:v>Brandon (d)</c:v>
                </c:pt>
                <c:pt idx="2">
                  <c:v>Central (d)</c:v>
                </c:pt>
                <c:pt idx="3">
                  <c:v>Assiniboine (0,d)</c:v>
                </c:pt>
                <c:pt idx="4">
                  <c:v>Parkland (d)</c:v>
                </c:pt>
                <c:pt idx="5">
                  <c:v>Interlake (0,d)</c:v>
                </c:pt>
                <c:pt idx="6">
                  <c:v>North Eastman (d)</c:v>
                </c:pt>
                <c:pt idx="7">
                  <c:v>Burntwood (0,d)</c:v>
                </c:pt>
                <c:pt idx="8">
                  <c:v>Churchill (0,s)</c:v>
                </c:pt>
                <c:pt idx="9">
                  <c:v>Nor-Man (0,d)</c:v>
                </c:pt>
                <c:pt idx="11">
                  <c:v>Rural South (0,d)</c:v>
                </c:pt>
                <c:pt idx="12">
                  <c:v>North (d)</c:v>
                </c:pt>
                <c:pt idx="13">
                  <c:v>Winnipeg (0,d)</c:v>
                </c:pt>
                <c:pt idx="14">
                  <c:v>Manitoba (d)</c:v>
                </c:pt>
              </c:strCache>
            </c:strRef>
          </c:cat>
          <c:val>
            <c:numRef>
              <c:f>'Ordered data'!$E$4:$E$18</c:f>
              <c:numCache>
                <c:ptCount val="15"/>
                <c:pt idx="0">
                  <c:v>6.007</c:v>
                </c:pt>
                <c:pt idx="1">
                  <c:v>6.007</c:v>
                </c:pt>
                <c:pt idx="2">
                  <c:v>6.007</c:v>
                </c:pt>
                <c:pt idx="3">
                  <c:v>6.007</c:v>
                </c:pt>
                <c:pt idx="4">
                  <c:v>6.007</c:v>
                </c:pt>
                <c:pt idx="5">
                  <c:v>6.007</c:v>
                </c:pt>
                <c:pt idx="6">
                  <c:v>6.007</c:v>
                </c:pt>
                <c:pt idx="7">
                  <c:v>6.007</c:v>
                </c:pt>
                <c:pt idx="8">
                  <c:v>6.007</c:v>
                </c:pt>
                <c:pt idx="9">
                  <c:v>6.007</c:v>
                </c:pt>
                <c:pt idx="11">
                  <c:v>6.007</c:v>
                </c:pt>
                <c:pt idx="12">
                  <c:v>6.007</c:v>
                </c:pt>
                <c:pt idx="13">
                  <c:v>6.007</c:v>
                </c:pt>
                <c:pt idx="14">
                  <c:v>6.007</c:v>
                </c:pt>
              </c:numCache>
            </c:numRef>
          </c:val>
        </c:ser>
        <c:gapWidth val="50"/>
        <c:axId val="17307054"/>
        <c:axId val="21545759"/>
      </c:barChart>
      <c:catAx>
        <c:axId val="17307054"/>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545759"/>
        <c:crosses val="autoZero"/>
        <c:auto val="0"/>
        <c:lblOffset val="100"/>
        <c:noMultiLvlLbl val="0"/>
      </c:catAx>
      <c:valAx>
        <c:axId val="21545759"/>
        <c:scaling>
          <c:orientation val="minMax"/>
          <c:max val="1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7307054"/>
        <c:crossesAt val="1"/>
        <c:crossBetween val="between"/>
        <c:dispUnits/>
        <c:majorUnit val="1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3"/>
          <c:y val="0.151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25"/>
          <c:w val="1"/>
          <c:h val="0.7497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59694104"/>
        <c:axId val="376025"/>
      </c:barChart>
      <c:catAx>
        <c:axId val="59694104"/>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6025"/>
        <c:crosses val="autoZero"/>
        <c:auto val="0"/>
        <c:lblOffset val="100"/>
        <c:noMultiLvlLbl val="0"/>
      </c:catAx>
      <c:valAx>
        <c:axId val="376025"/>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59694104"/>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1"/>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25"/>
          <c:w val="1"/>
          <c:h val="0.7497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3384226"/>
        <c:axId val="30458035"/>
      </c:barChart>
      <c:catAx>
        <c:axId val="3384226"/>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458035"/>
        <c:crosses val="autoZero"/>
        <c:auto val="0"/>
        <c:lblOffset val="100"/>
        <c:noMultiLvlLbl val="0"/>
      </c:catAx>
      <c:valAx>
        <c:axId val="30458035"/>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3384226"/>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1"/>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cdr:x>
      <cdr:y>0.88525</cdr:y>
    </cdr:from>
    <cdr:to>
      <cdr:x>0.9935</cdr:x>
      <cdr:y>1</cdr:y>
    </cdr:to>
    <cdr:sp>
      <cdr:nvSpPr>
        <cdr:cNvPr id="1" name="TextBox 2"/>
        <cdr:cNvSpPr txBox="1">
          <a:spLocks noChangeArrowheads="1"/>
        </cdr:cNvSpPr>
      </cdr:nvSpPr>
      <cdr:spPr>
        <a:xfrm>
          <a:off x="923925" y="4038600"/>
          <a:ext cx="4743450" cy="523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with disorder was statistically different from Manitoba average with disorder
'0' indicates area's rate for those without disorder was statistically different from Manitoba average without disorder
'd' indicates difference between two groups' rates was statistically significant for that area
's' indicates data suppressed due to small numbers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0.89625</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0.89625</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4"/>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3" sqref="A3"/>
    </sheetView>
  </sheetViews>
  <sheetFormatPr defaultColWidth="9.140625" defaultRowHeight="12.75"/>
  <cols>
    <col min="1" max="1" width="22.28125" style="0" customWidth="1"/>
    <col min="2" max="2" width="9.140625" style="5" customWidth="1"/>
    <col min="3" max="4" width="9.140625" style="9" customWidth="1"/>
    <col min="5" max="5" width="9.140625" style="5" customWidth="1"/>
    <col min="6" max="6" width="9.57421875" style="7" customWidth="1"/>
    <col min="7" max="8" width="9.140625" style="5" customWidth="1"/>
    <col min="9" max="9" width="6.7109375" style="7" customWidth="1"/>
    <col min="10" max="12" width="9.140625" style="5" customWidth="1"/>
    <col min="13" max="14" width="9.140625" style="13" customWidth="1"/>
    <col min="15" max="15" width="9.140625" style="5" customWidth="1"/>
    <col min="16" max="16" width="1.7109375" style="5" customWidth="1"/>
    <col min="17" max="17" width="9.57421875" style="0" customWidth="1"/>
    <col min="18" max="18" width="9.140625" style="5" customWidth="1"/>
    <col min="19" max="19" width="6.7109375" style="5" customWidth="1"/>
    <col min="20" max="20" width="9.140625" style="7" customWidth="1"/>
    <col min="21" max="23" width="9.140625" style="5" customWidth="1"/>
    <col min="24" max="24" width="9.00390625" style="13" customWidth="1"/>
    <col min="25" max="25" width="9.140625" style="14" customWidth="1"/>
  </cols>
  <sheetData>
    <row r="1" spans="2:26" ht="12.75">
      <c r="B1" s="5" t="s">
        <v>41</v>
      </c>
      <c r="C1" s="9" t="s">
        <v>46</v>
      </c>
      <c r="D1" s="9" t="s">
        <v>47</v>
      </c>
      <c r="E1" s="5" t="s">
        <v>42</v>
      </c>
      <c r="F1" s="6" t="s">
        <v>41</v>
      </c>
      <c r="G1" s="4" t="s">
        <v>41</v>
      </c>
      <c r="H1" s="4" t="s">
        <v>41</v>
      </c>
      <c r="I1" s="6" t="s">
        <v>41</v>
      </c>
      <c r="J1" s="4" t="s">
        <v>41</v>
      </c>
      <c r="K1" s="4" t="s">
        <v>41</v>
      </c>
      <c r="L1" s="4" t="s">
        <v>41</v>
      </c>
      <c r="M1" s="10" t="s">
        <v>41</v>
      </c>
      <c r="N1" s="11" t="s">
        <v>41</v>
      </c>
      <c r="O1" s="4" t="s">
        <v>41</v>
      </c>
      <c r="Q1" s="6" t="s">
        <v>42</v>
      </c>
      <c r="R1" s="4" t="s">
        <v>42</v>
      </c>
      <c r="S1" s="4" t="s">
        <v>42</v>
      </c>
      <c r="T1" s="6" t="s">
        <v>42</v>
      </c>
      <c r="U1" s="4" t="s">
        <v>42</v>
      </c>
      <c r="V1" s="4" t="s">
        <v>42</v>
      </c>
      <c r="W1" s="4" t="s">
        <v>42</v>
      </c>
      <c r="X1" s="10" t="s">
        <v>42</v>
      </c>
      <c r="Y1" s="11" t="s">
        <v>42</v>
      </c>
      <c r="Z1" s="6" t="s">
        <v>42</v>
      </c>
    </row>
    <row r="2" spans="3:26" ht="12.75">
      <c r="C2" s="8" t="str">
        <f>males_pch_adm_cum_rates2!H3</f>
        <v>d_pch</v>
      </c>
      <c r="D2" s="8" t="str">
        <f>males_pch_adm_cum_rates2!H3</f>
        <v>d_pch</v>
      </c>
      <c r="F2" s="6" t="str">
        <f>males_pch_adm_cum_rates2!F3</f>
        <v>pop</v>
      </c>
      <c r="G2" s="4" t="str">
        <f>males_pch_adm_cum_rates2!G3</f>
        <v>ld_pch</v>
      </c>
      <c r="H2" s="4" t="str">
        <f>males_pch_adm_cum_rates2!I3</f>
        <v>ud_pch</v>
      </c>
      <c r="I2" s="6" t="str">
        <f>males_pch_adm_cum_rates2!J3</f>
        <v>o_pch</v>
      </c>
      <c r="J2" s="4" t="str">
        <f>males_pch_adm_cum_rates2!K3</f>
        <v>c_pch</v>
      </c>
      <c r="K2" s="4" t="str">
        <f>males_pch_adm_cum_rates2!L3</f>
        <v>t2</v>
      </c>
      <c r="L2" s="4" t="str">
        <f>males_pch_adm_cum_rates2!M3</f>
        <v>prob</v>
      </c>
      <c r="M2" s="12" t="str">
        <f>males_pch_adm_cum_rates2!N3</f>
        <v>signif</v>
      </c>
      <c r="N2" s="12" t="str">
        <f>males_pch_adm_cum_rates2!O3</f>
        <v>sig hi?</v>
      </c>
      <c r="O2" s="4" t="str">
        <f>males_pch_adm_cum_rates2!P3</f>
        <v>sig lo?</v>
      </c>
      <c r="P2" s="4"/>
      <c r="Q2" s="2" t="s">
        <v>5</v>
      </c>
      <c r="R2" s="4" t="str">
        <f>males_pch_adm_cum_rates2!G3</f>
        <v>ld_pch</v>
      </c>
      <c r="S2" s="4" t="str">
        <f>males_pch_adm_cum_rates2!I3</f>
        <v>ud_pch</v>
      </c>
      <c r="T2" s="6" t="str">
        <f>males_pch_adm_cum_rates2!J3</f>
        <v>o_pch</v>
      </c>
      <c r="U2" s="4" t="str">
        <f>males_pch_adm_cum_rates2!K3</f>
        <v>c_pch</v>
      </c>
      <c r="V2" s="4" t="s">
        <v>6</v>
      </c>
      <c r="W2" s="4" t="s">
        <v>7</v>
      </c>
      <c r="X2" s="12" t="s">
        <v>8</v>
      </c>
      <c r="Y2" s="14" t="s">
        <v>28</v>
      </c>
      <c r="Z2" t="s">
        <v>29</v>
      </c>
    </row>
    <row r="3" spans="2:5" ht="12.75">
      <c r="B3" s="4" t="s">
        <v>45</v>
      </c>
      <c r="C3" s="9" t="s">
        <v>69</v>
      </c>
      <c r="D3" s="9" t="s">
        <v>70</v>
      </c>
      <c r="E3" s="4" t="s">
        <v>45</v>
      </c>
    </row>
    <row r="4" spans="1:26" ht="12.75">
      <c r="A4" t="s">
        <v>55</v>
      </c>
      <c r="B4" s="5">
        <f aca="true" t="shared" si="0" ref="B4:B13">C$18</f>
        <v>56.606</v>
      </c>
      <c r="C4" s="9">
        <f>males_pch_adm_cum_rates2!H4</f>
        <v>53.797</v>
      </c>
      <c r="D4" s="9">
        <f>males_pch_adm_cum_rates2!H64</f>
        <v>6.202</v>
      </c>
      <c r="E4" s="5">
        <f aca="true" t="shared" si="1" ref="E4:E13">D$18</f>
        <v>6.007</v>
      </c>
      <c r="F4" s="7">
        <f>males_pch_adm_cum_rates2!F4</f>
        <v>1078.1244704</v>
      </c>
      <c r="G4" s="5">
        <f>males_pch_adm_cum_rates2!G4</f>
        <v>38.709</v>
      </c>
      <c r="H4" s="5">
        <f>males_pch_adm_cum_rates2!I4</f>
        <v>74.767</v>
      </c>
      <c r="I4" s="19">
        <f>males_pch_adm_cum_rates2!J4</f>
        <v>58</v>
      </c>
      <c r="J4" s="5">
        <f>males_pch_adm_cum_rates2!K4</f>
        <v>53.797</v>
      </c>
      <c r="K4" s="5">
        <f>males_pch_adm_cum_rates2!L4</f>
        <v>270.19850783</v>
      </c>
      <c r="L4" s="5">
        <f>males_pch_adm_cum_rates2!M4</f>
        <v>0</v>
      </c>
      <c r="M4" s="13" t="str">
        <f>males_pch_adm_cum_rates2!N4</f>
        <v>*</v>
      </c>
      <c r="N4" s="13">
        <f>males_pch_adm_cum_rates2!O4</f>
      </c>
      <c r="O4" s="5">
        <f>males_pch_adm_cum_rates2!P4</f>
      </c>
      <c r="Q4" s="7">
        <f>males_pch_adm_cum_rates2!F64</f>
        <v>2257.451179</v>
      </c>
      <c r="R4" s="5">
        <f>males_pch_adm_cum_rates2!G64</f>
        <v>3.122</v>
      </c>
      <c r="S4" s="5">
        <f>males_pch_adm_cum_rates2!I64</f>
        <v>12.32</v>
      </c>
      <c r="T4" s="19">
        <f>males_pch_adm_cum_rates2!J64</f>
        <v>14</v>
      </c>
      <c r="U4" s="5">
        <f>males_pch_adm_cum_rates2!K64</f>
        <v>6.202</v>
      </c>
      <c r="V4" s="5">
        <f>males_pch_adm_cum_rates2!L64</f>
        <v>270.19850783</v>
      </c>
      <c r="W4" s="5">
        <f>males_pch_adm_cum_rates2!M64</f>
        <v>0</v>
      </c>
      <c r="X4" s="13" t="str">
        <f>males_pch_adm_cum_rates2!N64</f>
        <v>*</v>
      </c>
      <c r="Y4" s="13">
        <f>males_pch_adm_cum_rates2!O64</f>
      </c>
      <c r="Z4">
        <f>males_pch_adm_cum_rates2!P64</f>
      </c>
    </row>
    <row r="5" spans="1:26" ht="12.75">
      <c r="A5" t="s">
        <v>56</v>
      </c>
      <c r="B5" s="5">
        <f t="shared" si="0"/>
        <v>56.606</v>
      </c>
      <c r="C5" s="9">
        <f>males_pch_adm_cum_rates2!H5</f>
        <v>61.044</v>
      </c>
      <c r="D5" s="9">
        <f>males_pch_adm_cum_rates2!H65</f>
        <v>5.086</v>
      </c>
      <c r="E5" s="5">
        <f t="shared" si="1"/>
        <v>6.007</v>
      </c>
      <c r="F5" s="7">
        <f>males_pch_adm_cum_rates2!F5</f>
        <v>1130.3346283</v>
      </c>
      <c r="G5" s="5">
        <f>males_pch_adm_cum_rates2!G5</f>
        <v>45.195</v>
      </c>
      <c r="H5" s="5">
        <f>males_pch_adm_cum_rates2!I5</f>
        <v>82.451</v>
      </c>
      <c r="I5" s="19">
        <f>males_pch_adm_cum_rates2!J5</f>
        <v>69</v>
      </c>
      <c r="J5" s="5">
        <f>males_pch_adm_cum_rates2!K5</f>
        <v>61.044</v>
      </c>
      <c r="K5" s="5">
        <f>males_pch_adm_cum_rates2!L5</f>
        <v>436.39947779</v>
      </c>
      <c r="L5" s="5">
        <f>males_pch_adm_cum_rates2!M5</f>
        <v>0</v>
      </c>
      <c r="M5" s="13" t="str">
        <f>males_pch_adm_cum_rates2!N5</f>
        <v>*</v>
      </c>
      <c r="N5" s="13">
        <f>males_pch_adm_cum_rates2!O5</f>
      </c>
      <c r="O5" s="5">
        <f>males_pch_adm_cum_rates2!P5</f>
      </c>
      <c r="Q5" s="7">
        <f>males_pch_adm_cum_rates2!F65</f>
        <v>2555.9172693</v>
      </c>
      <c r="R5" s="5">
        <f>males_pch_adm_cum_rates2!G65</f>
        <v>2.494</v>
      </c>
      <c r="S5" s="5">
        <f>males_pch_adm_cum_rates2!I65</f>
        <v>10.374</v>
      </c>
      <c r="T5" s="19">
        <f>males_pch_adm_cum_rates2!J65</f>
        <v>13</v>
      </c>
      <c r="U5" s="5">
        <f>males_pch_adm_cum_rates2!K65</f>
        <v>5.086</v>
      </c>
      <c r="V5" s="5">
        <f>males_pch_adm_cum_rates2!L65</f>
        <v>436.39947779</v>
      </c>
      <c r="W5" s="5">
        <f>males_pch_adm_cum_rates2!M65</f>
        <v>0</v>
      </c>
      <c r="X5" s="13" t="str">
        <f>males_pch_adm_cum_rates2!N65</f>
        <v>*</v>
      </c>
      <c r="Y5" s="13">
        <f>males_pch_adm_cum_rates2!O65</f>
      </c>
      <c r="Z5">
        <f>males_pch_adm_cum_rates2!P65</f>
      </c>
    </row>
    <row r="6" spans="1:26" ht="12.75">
      <c r="A6" t="s">
        <v>57</v>
      </c>
      <c r="B6" s="5">
        <f t="shared" si="0"/>
        <v>56.606</v>
      </c>
      <c r="C6" s="9">
        <f>males_pch_adm_cum_rates2!H6</f>
        <v>63.012</v>
      </c>
      <c r="D6" s="9">
        <f>males_pch_adm_cum_rates2!H66</f>
        <v>6.672</v>
      </c>
      <c r="E6" s="5">
        <f t="shared" si="1"/>
        <v>6.007</v>
      </c>
      <c r="F6" s="7">
        <f>males_pch_adm_cum_rates2!F6</f>
        <v>2666.1580058</v>
      </c>
      <c r="G6" s="5">
        <f>males_pch_adm_cum_rates2!G6</f>
        <v>51.983</v>
      </c>
      <c r="H6" s="5">
        <f>males_pch_adm_cum_rates2!I6</f>
        <v>76.381</v>
      </c>
      <c r="I6" s="19">
        <f>males_pch_adm_cum_rates2!J6</f>
        <v>168</v>
      </c>
      <c r="J6" s="5">
        <f>males_pch_adm_cum_rates2!K6</f>
        <v>63.012</v>
      </c>
      <c r="K6" s="5">
        <f>males_pch_adm_cum_rates2!L6</f>
        <v>861.69672869</v>
      </c>
      <c r="L6" s="5">
        <f>males_pch_adm_cum_rates2!M6</f>
        <v>0</v>
      </c>
      <c r="M6" s="13" t="str">
        <f>males_pch_adm_cum_rates2!N6</f>
        <v>*</v>
      </c>
      <c r="N6" s="13">
        <f>males_pch_adm_cum_rates2!O6</f>
      </c>
      <c r="O6" s="5">
        <f>males_pch_adm_cum_rates2!P6</f>
      </c>
      <c r="Q6" s="7">
        <f>males_pch_adm_cum_rates2!F66</f>
        <v>6145.1958829</v>
      </c>
      <c r="R6" s="5">
        <f>males_pch_adm_cum_rates2!G66</f>
        <v>4.468</v>
      </c>
      <c r="S6" s="5">
        <f>males_pch_adm_cum_rates2!I66</f>
        <v>9.963</v>
      </c>
      <c r="T6" s="19">
        <f>males_pch_adm_cum_rates2!J66</f>
        <v>41</v>
      </c>
      <c r="U6" s="5">
        <f>males_pch_adm_cum_rates2!K66</f>
        <v>6.672</v>
      </c>
      <c r="V6" s="5">
        <f>males_pch_adm_cum_rates2!L66</f>
        <v>861.69672869</v>
      </c>
      <c r="W6" s="5">
        <f>males_pch_adm_cum_rates2!M66</f>
        <v>0</v>
      </c>
      <c r="X6" s="13" t="str">
        <f>males_pch_adm_cum_rates2!N66</f>
        <v>*</v>
      </c>
      <c r="Y6" s="13">
        <f>males_pch_adm_cum_rates2!O66</f>
      </c>
      <c r="Z6">
        <f>males_pch_adm_cum_rates2!P66</f>
      </c>
    </row>
    <row r="7" spans="1:26" ht="12.75">
      <c r="A7" t="s">
        <v>58</v>
      </c>
      <c r="B7" s="5">
        <f t="shared" si="0"/>
        <v>56.606</v>
      </c>
      <c r="C7" s="9">
        <f>males_pch_adm_cum_rates2!H7</f>
        <v>58.002</v>
      </c>
      <c r="D7" s="9">
        <f>males_pch_adm_cum_rates2!H67</f>
        <v>12.578</v>
      </c>
      <c r="E7" s="5">
        <f t="shared" si="1"/>
        <v>6.007</v>
      </c>
      <c r="F7" s="7">
        <f>males_pch_adm_cum_rates2!F7</f>
        <v>2758.5208025</v>
      </c>
      <c r="G7" s="5">
        <f>males_pch_adm_cum_rates2!G7</f>
        <v>47.598</v>
      </c>
      <c r="H7" s="5">
        <f>males_pch_adm_cum_rates2!I7</f>
        <v>70.68</v>
      </c>
      <c r="I7" s="19">
        <f>males_pch_adm_cum_rates2!J7</f>
        <v>160</v>
      </c>
      <c r="J7" s="5">
        <f>males_pch_adm_cum_rates2!K7</f>
        <v>58.002</v>
      </c>
      <c r="K7" s="5">
        <f>males_pch_adm_cum_rates2!L7</f>
        <v>364.73933505</v>
      </c>
      <c r="L7" s="5">
        <f>males_pch_adm_cum_rates2!M7</f>
        <v>0</v>
      </c>
      <c r="M7" s="13" t="str">
        <f>males_pch_adm_cum_rates2!N7</f>
        <v>*</v>
      </c>
      <c r="N7" s="13">
        <f>males_pch_adm_cum_rates2!O7</f>
      </c>
      <c r="O7" s="5">
        <f>males_pch_adm_cum_rates2!P7</f>
      </c>
      <c r="Q7" s="7">
        <f>males_pch_adm_cum_rates2!F67</f>
        <v>7155.2518227</v>
      </c>
      <c r="R7" s="5">
        <f>males_pch_adm_cum_rates2!G67</f>
        <v>9.604</v>
      </c>
      <c r="S7" s="5">
        <f>males_pch_adm_cum_rates2!I67</f>
        <v>16.474</v>
      </c>
      <c r="T7" s="19">
        <f>males_pch_adm_cum_rates2!J67</f>
        <v>90</v>
      </c>
      <c r="U7" s="5">
        <f>males_pch_adm_cum_rates2!K67</f>
        <v>12.578</v>
      </c>
      <c r="V7" s="5">
        <f>males_pch_adm_cum_rates2!L67</f>
        <v>364.73933505</v>
      </c>
      <c r="W7" s="5">
        <f>males_pch_adm_cum_rates2!M67</f>
        <v>0</v>
      </c>
      <c r="X7" s="13" t="str">
        <f>males_pch_adm_cum_rates2!N67</f>
        <v>*</v>
      </c>
      <c r="Y7" s="13">
        <f>males_pch_adm_cum_rates2!O67</f>
        <v>3.5969999999999995</v>
      </c>
      <c r="Z7">
        <f>males_pch_adm_cum_rates2!P67</f>
      </c>
    </row>
    <row r="8" spans="1:26" ht="12.75">
      <c r="A8" t="s">
        <v>59</v>
      </c>
      <c r="B8" s="5">
        <f t="shared" si="0"/>
        <v>56.606</v>
      </c>
      <c r="C8" s="9">
        <f>males_pch_adm_cum_rates2!H8</f>
        <v>52.789</v>
      </c>
      <c r="D8" s="9">
        <f>males_pch_adm_cum_rates2!H68</f>
        <v>8.222</v>
      </c>
      <c r="E8" s="5">
        <f t="shared" si="1"/>
        <v>6.007</v>
      </c>
      <c r="F8" s="7">
        <f>males_pch_adm_cum_rates2!F8</f>
        <v>1496.5164159</v>
      </c>
      <c r="G8" s="5">
        <f>males_pch_adm_cum_rates2!G8</f>
        <v>39.812</v>
      </c>
      <c r="H8" s="5">
        <f>males_pch_adm_cum_rates2!I8</f>
        <v>69.997</v>
      </c>
      <c r="I8" s="19">
        <f>males_pch_adm_cum_rates2!J8</f>
        <v>79</v>
      </c>
      <c r="J8" s="5">
        <f>males_pch_adm_cum_rates2!K8</f>
        <v>52.789</v>
      </c>
      <c r="K8" s="5">
        <f>males_pch_adm_cum_rates2!L8</f>
        <v>272.13369299</v>
      </c>
      <c r="L8" s="5">
        <f>males_pch_adm_cum_rates2!M8</f>
        <v>0</v>
      </c>
      <c r="M8" s="13" t="str">
        <f>males_pch_adm_cum_rates2!N8</f>
        <v>*</v>
      </c>
      <c r="N8" s="13">
        <f>males_pch_adm_cum_rates2!O8</f>
      </c>
      <c r="O8" s="5">
        <f>males_pch_adm_cum_rates2!P8</f>
      </c>
      <c r="Q8" s="7">
        <f>males_pch_adm_cum_rates2!F68</f>
        <v>4135.4052624</v>
      </c>
      <c r="R8" s="5">
        <f>males_pch_adm_cum_rates2!G68</f>
        <v>5.295</v>
      </c>
      <c r="S8" s="5">
        <f>males_pch_adm_cum_rates2!I68</f>
        <v>12.766</v>
      </c>
      <c r="T8" s="19">
        <f>males_pch_adm_cum_rates2!J68</f>
        <v>34</v>
      </c>
      <c r="U8" s="5">
        <f>males_pch_adm_cum_rates2!K68</f>
        <v>8.222</v>
      </c>
      <c r="V8" s="5">
        <f>males_pch_adm_cum_rates2!L68</f>
        <v>272.13369299</v>
      </c>
      <c r="W8" s="5">
        <f>males_pch_adm_cum_rates2!M68</f>
        <v>0</v>
      </c>
      <c r="X8" s="13" t="str">
        <f>males_pch_adm_cum_rates2!N68</f>
        <v>*</v>
      </c>
      <c r="Y8" s="13">
        <f>males_pch_adm_cum_rates2!O68</f>
      </c>
      <c r="Z8">
        <f>males_pch_adm_cum_rates2!P68</f>
      </c>
    </row>
    <row r="9" spans="1:26" ht="12.75">
      <c r="A9" t="s">
        <v>60</v>
      </c>
      <c r="B9" s="5">
        <f t="shared" si="0"/>
        <v>56.606</v>
      </c>
      <c r="C9" s="9">
        <f>males_pch_adm_cum_rates2!H9</f>
        <v>58.631</v>
      </c>
      <c r="D9" s="9">
        <f>males_pch_adm_cum_rates2!H69</f>
        <v>9.405</v>
      </c>
      <c r="E9" s="5">
        <f t="shared" si="1"/>
        <v>6.007</v>
      </c>
      <c r="F9" s="7">
        <f>males_pch_adm_cum_rates2!F9</f>
        <v>1688.5281608</v>
      </c>
      <c r="G9" s="5">
        <f>males_pch_adm_cum_rates2!G9</f>
        <v>45.605</v>
      </c>
      <c r="H9" s="5">
        <f>males_pch_adm_cum_rates2!I9</f>
        <v>75.378</v>
      </c>
      <c r="I9" s="19">
        <f>males_pch_adm_cum_rates2!J9</f>
        <v>99</v>
      </c>
      <c r="J9" s="5">
        <f>males_pch_adm_cum_rates2!K9</f>
        <v>58.631</v>
      </c>
      <c r="K9" s="5">
        <f>males_pch_adm_cum_rates2!L9</f>
        <v>331.78348635</v>
      </c>
      <c r="L9" s="5">
        <f>males_pch_adm_cum_rates2!M9</f>
        <v>0</v>
      </c>
      <c r="M9" s="13" t="str">
        <f>males_pch_adm_cum_rates2!N9</f>
        <v>*</v>
      </c>
      <c r="N9" s="13">
        <f>males_pch_adm_cum_rates2!O9</f>
      </c>
      <c r="O9" s="5">
        <f>males_pch_adm_cum_rates2!P9</f>
      </c>
      <c r="Q9" s="7">
        <f>males_pch_adm_cum_rates2!F69</f>
        <v>4678.151935</v>
      </c>
      <c r="R9" s="5">
        <f>males_pch_adm_cum_rates2!G69</f>
        <v>6.39</v>
      </c>
      <c r="S9" s="5">
        <f>males_pch_adm_cum_rates2!I69</f>
        <v>13.844</v>
      </c>
      <c r="T9" s="19">
        <f>males_pch_adm_cum_rates2!J69</f>
        <v>44</v>
      </c>
      <c r="U9" s="5">
        <f>males_pch_adm_cum_rates2!K69</f>
        <v>9.405</v>
      </c>
      <c r="V9" s="5">
        <f>males_pch_adm_cum_rates2!L69</f>
        <v>331.78348635</v>
      </c>
      <c r="W9" s="5">
        <f>males_pch_adm_cum_rates2!M69</f>
        <v>0</v>
      </c>
      <c r="X9" s="13" t="str">
        <f>males_pch_adm_cum_rates2!N69</f>
        <v>*</v>
      </c>
      <c r="Y9" s="13">
        <f>males_pch_adm_cum_rates2!O69</f>
        <v>0.383</v>
      </c>
      <c r="Z9">
        <f>males_pch_adm_cum_rates2!P69</f>
      </c>
    </row>
    <row r="10" spans="1:26" ht="12.75">
      <c r="A10" t="s">
        <v>61</v>
      </c>
      <c r="B10" s="5">
        <f t="shared" si="0"/>
        <v>56.606</v>
      </c>
      <c r="C10" s="9">
        <f>males_pch_adm_cum_rates2!H10</f>
        <v>40.318</v>
      </c>
      <c r="D10" s="9">
        <f>males_pch_adm_cum_rates2!H70</f>
        <v>4.817</v>
      </c>
      <c r="E10" s="5">
        <f t="shared" si="1"/>
        <v>6.007</v>
      </c>
      <c r="F10" s="7">
        <f>males_pch_adm_cum_rates2!F10</f>
        <v>620.0683659</v>
      </c>
      <c r="G10" s="5">
        <f>males_pch_adm_cum_rates2!G10</f>
        <v>24.33</v>
      </c>
      <c r="H10" s="5">
        <f>males_pch_adm_cum_rates2!I10</f>
        <v>66.812</v>
      </c>
      <c r="I10" s="19">
        <f>males_pch_adm_cum_rates2!J10</f>
        <v>25</v>
      </c>
      <c r="J10" s="5">
        <f>males_pch_adm_cum_rates2!K10</f>
        <v>40.318</v>
      </c>
      <c r="K10" s="5">
        <f>males_pch_adm_cum_rates2!L10</f>
        <v>113.21810584</v>
      </c>
      <c r="L10" s="5">
        <f>males_pch_adm_cum_rates2!M10</f>
        <v>0</v>
      </c>
      <c r="M10" s="13" t="str">
        <f>males_pch_adm_cum_rates2!N10</f>
        <v>*</v>
      </c>
      <c r="N10" s="13">
        <f>males_pch_adm_cum_rates2!O10</f>
      </c>
      <c r="O10" s="5">
        <f>males_pch_adm_cum_rates2!P10</f>
      </c>
      <c r="Q10" s="7">
        <f>males_pch_adm_cum_rates2!F70</f>
        <v>2075.7912568</v>
      </c>
      <c r="R10" s="5">
        <f>males_pch_adm_cum_rates2!G70</f>
        <v>2.137</v>
      </c>
      <c r="S10" s="5">
        <f>males_pch_adm_cum_rates2!I70</f>
        <v>10.859</v>
      </c>
      <c r="T10" s="19">
        <f>males_pch_adm_cum_rates2!J70</f>
        <v>10</v>
      </c>
      <c r="U10" s="5">
        <f>males_pch_adm_cum_rates2!K70</f>
        <v>4.817</v>
      </c>
      <c r="V10" s="5">
        <f>males_pch_adm_cum_rates2!L70</f>
        <v>113.21810584</v>
      </c>
      <c r="W10" s="5">
        <f>males_pch_adm_cum_rates2!M70</f>
        <v>0</v>
      </c>
      <c r="X10" s="13" t="str">
        <f>males_pch_adm_cum_rates2!N70</f>
        <v>*</v>
      </c>
      <c r="Y10" s="13">
        <f>males_pch_adm_cum_rates2!O70</f>
      </c>
      <c r="Z10">
        <f>males_pch_adm_cum_rates2!P70</f>
      </c>
    </row>
    <row r="11" spans="1:26" ht="12.75">
      <c r="A11" t="s">
        <v>62</v>
      </c>
      <c r="B11" s="5">
        <f t="shared" si="0"/>
        <v>56.606</v>
      </c>
      <c r="C11" s="9">
        <f>males_pch_adm_cum_rates2!H11</f>
        <v>14.145</v>
      </c>
      <c r="D11" s="9">
        <f>males_pch_adm_cum_rates2!H71</f>
        <v>0</v>
      </c>
      <c r="E11" s="5">
        <f t="shared" si="1"/>
        <v>6.007</v>
      </c>
      <c r="F11" s="7">
        <f>males_pch_adm_cum_rates2!F11</f>
        <v>212.0863388</v>
      </c>
      <c r="G11" s="5">
        <f>males_pch_adm_cum_rates2!G11</f>
        <v>3.22</v>
      </c>
      <c r="H11" s="5">
        <f>males_pch_adm_cum_rates2!I11</f>
        <v>62.145</v>
      </c>
      <c r="I11" s="19">
        <f>males_pch_adm_cum_rates2!J11</f>
        <v>3</v>
      </c>
      <c r="J11" s="5">
        <f>males_pch_adm_cum_rates2!K11</f>
        <v>14.145</v>
      </c>
      <c r="K11" s="5" t="str">
        <f>males_pch_adm_cum_rates2!L11</f>
        <v> </v>
      </c>
      <c r="L11" s="5" t="str">
        <f>males_pch_adm_cum_rates2!M11</f>
        <v> </v>
      </c>
      <c r="M11" s="13" t="str">
        <f>males_pch_adm_cum_rates2!N11</f>
        <v>*</v>
      </c>
      <c r="N11" s="13">
        <f>males_pch_adm_cum_rates2!O11</f>
      </c>
      <c r="O11" s="5">
        <f>males_pch_adm_cum_rates2!P11</f>
      </c>
      <c r="Q11" s="7">
        <f>males_pch_adm_cum_rates2!F71</f>
        <v>562.49266412</v>
      </c>
      <c r="R11" s="5" t="str">
        <f>males_pch_adm_cum_rates2!G71</f>
        <v> </v>
      </c>
      <c r="S11" s="5" t="str">
        <f>males_pch_adm_cum_rates2!I71</f>
        <v> </v>
      </c>
      <c r="T11" s="19">
        <f>males_pch_adm_cum_rates2!J71</f>
        <v>0</v>
      </c>
      <c r="U11" s="5">
        <f>males_pch_adm_cum_rates2!K71</f>
        <v>0</v>
      </c>
      <c r="V11" s="5" t="str">
        <f>males_pch_adm_cum_rates2!L71</f>
        <v> </v>
      </c>
      <c r="W11" s="5" t="str">
        <f>males_pch_adm_cum_rates2!M71</f>
        <v> </v>
      </c>
      <c r="X11" s="13" t="str">
        <f>males_pch_adm_cum_rates2!N71</f>
        <v>*</v>
      </c>
      <c r="Y11" s="13" t="e">
        <f>males_pch_adm_cum_rates2!O71</f>
        <v>#VALUE!</v>
      </c>
      <c r="Z11">
        <f>males_pch_adm_cum_rates2!P71</f>
      </c>
    </row>
    <row r="12" spans="1:26" ht="12.75">
      <c r="A12" t="s">
        <v>63</v>
      </c>
      <c r="B12" s="5">
        <f t="shared" si="0"/>
        <v>56.606</v>
      </c>
      <c r="D12" s="9">
        <f>males_pch_adm_cum_rates2!H72</f>
        <v>0</v>
      </c>
      <c r="E12" s="5">
        <f t="shared" si="1"/>
        <v>6.007</v>
      </c>
      <c r="I12" s="19"/>
      <c r="N12" s="15"/>
      <c r="Q12" s="7">
        <f>males_pch_adm_cum_rates2!F72</f>
        <v>11.562339996</v>
      </c>
      <c r="R12" s="5" t="str">
        <f>males_pch_adm_cum_rates2!G72</f>
        <v> </v>
      </c>
      <c r="S12" s="5" t="str">
        <f>males_pch_adm_cum_rates2!I72</f>
        <v> </v>
      </c>
      <c r="T12" s="19">
        <f>males_pch_adm_cum_rates2!J72</f>
        <v>0</v>
      </c>
      <c r="U12" s="5">
        <f>males_pch_adm_cum_rates2!K72</f>
        <v>0</v>
      </c>
      <c r="V12" s="5">
        <f>males_pch_adm_cum_rates2!L72</f>
        <v>0</v>
      </c>
      <c r="W12" s="5">
        <f>males_pch_adm_cum_rates2!M72</f>
        <v>1</v>
      </c>
      <c r="X12" s="13" t="str">
        <f>males_pch_adm_cum_rates2!N72</f>
        <v> </v>
      </c>
      <c r="Y12" s="15" t="e">
        <f>males_pch_adm_cum_rates2!O72</f>
        <v>#VALUE!</v>
      </c>
      <c r="Z12" s="5">
        <f>males_pch_adm_cum_rates2!P72</f>
      </c>
    </row>
    <row r="13" spans="1:26" ht="12.75">
      <c r="A13" t="s">
        <v>64</v>
      </c>
      <c r="B13" s="5">
        <f t="shared" si="0"/>
        <v>56.606</v>
      </c>
      <c r="C13" s="9">
        <f>males_pch_adm_cum_rates2!H13</f>
        <v>74.471</v>
      </c>
      <c r="D13" s="9">
        <f>males_pch_adm_cum_rates2!H73</f>
        <v>14.145</v>
      </c>
      <c r="E13" s="5">
        <f t="shared" si="1"/>
        <v>6.007</v>
      </c>
      <c r="F13" s="7">
        <f>males_pch_adm_cum_rates2!F13</f>
        <v>228.27654016</v>
      </c>
      <c r="G13" s="5">
        <f>males_pch_adm_cum_rates2!G13</f>
        <v>40.775</v>
      </c>
      <c r="H13" s="5">
        <f>males_pch_adm_cum_rates2!I13</f>
        <v>136.013</v>
      </c>
      <c r="I13" s="19">
        <f>males_pch_adm_cum_rates2!J13</f>
        <v>17</v>
      </c>
      <c r="J13" s="5">
        <f>males_pch_adm_cum_rates2!K13</f>
        <v>74.471</v>
      </c>
      <c r="K13" s="5">
        <f>males_pch_adm_cum_rates2!L13</f>
        <v>47.63589157</v>
      </c>
      <c r="L13" s="5">
        <f>males_pch_adm_cum_rates2!M13</f>
        <v>5.132006E-12</v>
      </c>
      <c r="M13" s="13" t="str">
        <f>males_pch_adm_cum_rates2!N13</f>
        <v>*</v>
      </c>
      <c r="N13" s="15">
        <f>males_pch_adm_cum_rates2!O13</f>
      </c>
      <c r="O13" s="5">
        <f>males_pch_adm_cum_rates2!P13</f>
      </c>
      <c r="Q13" s="7">
        <f>males_pch_adm_cum_rates2!F73</f>
        <v>777.63591586</v>
      </c>
      <c r="R13" s="5">
        <f>males_pch_adm_cum_rates2!G73</f>
        <v>6.539</v>
      </c>
      <c r="S13" s="5">
        <f>males_pch_adm_cum_rates2!I73</f>
        <v>30.601</v>
      </c>
      <c r="T13" s="19">
        <f>males_pch_adm_cum_rates2!J73</f>
        <v>11</v>
      </c>
      <c r="U13" s="5">
        <f>males_pch_adm_cum_rates2!K73</f>
        <v>14.145</v>
      </c>
      <c r="V13" s="5">
        <f>males_pch_adm_cum_rates2!L73</f>
        <v>47.63589157</v>
      </c>
      <c r="W13" s="5">
        <f>males_pch_adm_cum_rates2!M73</f>
        <v>5.132006E-12</v>
      </c>
      <c r="X13" s="13" t="str">
        <f>males_pch_adm_cum_rates2!N73</f>
        <v>*</v>
      </c>
      <c r="Y13" s="15">
        <f>males_pch_adm_cum_rates2!O73</f>
        <v>0.532</v>
      </c>
      <c r="Z13" s="5">
        <f>males_pch_adm_cum_rates2!P73</f>
      </c>
    </row>
    <row r="14" spans="1:25" ht="12.75">
      <c r="I14" s="19"/>
      <c r="Q14" s="7"/>
      <c r="T14" s="19"/>
      <c r="Y14" s="13"/>
    </row>
    <row r="15" spans="1:26" ht="12.75">
      <c r="A15" t="s">
        <v>65</v>
      </c>
      <c r="B15" s="5">
        <f>C$18</f>
        <v>56.606</v>
      </c>
      <c r="C15" s="9">
        <f>males_pch_adm_cum_rates2!H14</f>
        <v>57.141</v>
      </c>
      <c r="D15" s="9">
        <f>males_pch_adm_cum_rates2!H74</f>
        <v>8.81</v>
      </c>
      <c r="E15" s="5">
        <f>D$18</f>
        <v>6.007</v>
      </c>
      <c r="F15" s="7">
        <f>males_pch_adm_cum_rates2!F14</f>
        <v>10307.916221</v>
      </c>
      <c r="G15" s="5">
        <f>males_pch_adm_cum_rates2!G14</f>
        <v>51.545</v>
      </c>
      <c r="H15" s="5">
        <f>males_pch_adm_cum_rates2!I14</f>
        <v>63.344</v>
      </c>
      <c r="I15" s="19">
        <f>males_pch_adm_cum_rates2!J14</f>
        <v>589</v>
      </c>
      <c r="J15" s="5">
        <f>males_pch_adm_cum_rates2!K14</f>
        <v>57.141</v>
      </c>
      <c r="K15" s="5">
        <f>males_pch_adm_cum_rates2!L14</f>
        <v>2053.7333171</v>
      </c>
      <c r="L15" s="5">
        <f>males_pch_adm_cum_rates2!M14</f>
        <v>0</v>
      </c>
      <c r="M15" s="13" t="str">
        <f>males_pch_adm_cum_rates2!N14</f>
        <v>*</v>
      </c>
      <c r="N15" s="13">
        <f>males_pch_adm_cum_rates2!O14</f>
      </c>
      <c r="O15" s="5">
        <f>males_pch_adm_cum_rates2!P14</f>
      </c>
      <c r="Q15" s="7">
        <f>males_pch_adm_cum_rates2!F74</f>
        <v>26447.247339</v>
      </c>
      <c r="R15" s="5">
        <f>males_pch_adm_cum_rates2!G74</f>
        <v>7.448</v>
      </c>
      <c r="S15" s="5">
        <f>males_pch_adm_cum_rates2!I74</f>
        <v>10.422</v>
      </c>
      <c r="T15" s="19">
        <f>males_pch_adm_cum_rates2!J74</f>
        <v>233</v>
      </c>
      <c r="U15" s="5">
        <f>males_pch_adm_cum_rates2!K74</f>
        <v>8.81</v>
      </c>
      <c r="V15" s="5">
        <f>males_pch_adm_cum_rates2!L74</f>
        <v>2053.7333171</v>
      </c>
      <c r="W15" s="5">
        <f>males_pch_adm_cum_rates2!M74</f>
        <v>0</v>
      </c>
      <c r="X15" s="13" t="str">
        <f>males_pch_adm_cum_rates2!N74</f>
        <v>*</v>
      </c>
      <c r="Y15" s="13">
        <f>males_pch_adm_cum_rates2!O74</f>
        <v>1.4410000000000007</v>
      </c>
      <c r="Z15">
        <f>males_pch_adm_cum_rates2!P74</f>
      </c>
    </row>
    <row r="16" spans="1:26" ht="12.75">
      <c r="A16" t="s">
        <v>66</v>
      </c>
      <c r="B16" s="5">
        <f>C$18</f>
        <v>56.606</v>
      </c>
      <c r="C16" s="9">
        <f>males_pch_adm_cum_rates2!H15</f>
        <v>45.034</v>
      </c>
      <c r="D16" s="9">
        <f>males_pch_adm_cum_rates2!H75</f>
        <v>8.138</v>
      </c>
      <c r="E16" s="5">
        <f>D$18</f>
        <v>6.007</v>
      </c>
      <c r="F16" s="7">
        <f>males_pch_adm_cum_rates2!F15</f>
        <v>444.10810689</v>
      </c>
      <c r="G16" s="5">
        <f>males_pch_adm_cum_rates2!G15</f>
        <v>25.634</v>
      </c>
      <c r="H16" s="5">
        <f>males_pch_adm_cum_rates2!I15</f>
        <v>79.115</v>
      </c>
      <c r="I16" s="19">
        <f>males_pch_adm_cum_rates2!J15</f>
        <v>20</v>
      </c>
      <c r="J16" s="5">
        <f>males_pch_adm_cum_rates2!K15</f>
        <v>45.034</v>
      </c>
      <c r="K16" s="5">
        <f>males_pch_adm_cum_rates2!L15</f>
        <v>57.616565614</v>
      </c>
      <c r="L16" s="5">
        <f>males_pch_adm_cum_rates2!M15</f>
        <v>3.18634E-14</v>
      </c>
      <c r="M16" s="13" t="str">
        <f>males_pch_adm_cum_rates2!N15</f>
        <v>*</v>
      </c>
      <c r="N16" s="13">
        <f>males_pch_adm_cum_rates2!O15</f>
      </c>
      <c r="O16" s="5">
        <f>males_pch_adm_cum_rates2!P15</f>
      </c>
      <c r="Q16" s="7">
        <f>males_pch_adm_cum_rates2!F75</f>
        <v>1351.69092</v>
      </c>
      <c r="R16" s="5">
        <f>males_pch_adm_cum_rates2!G75</f>
        <v>3.754</v>
      </c>
      <c r="S16" s="5">
        <f>males_pch_adm_cum_rates2!I75</f>
        <v>17.642</v>
      </c>
      <c r="T16" s="19">
        <f>males_pch_adm_cum_rates2!J75</f>
        <v>11</v>
      </c>
      <c r="U16" s="5">
        <f>males_pch_adm_cum_rates2!K75</f>
        <v>8.138</v>
      </c>
      <c r="V16" s="5">
        <f>males_pch_adm_cum_rates2!L75</f>
        <v>57.616565614</v>
      </c>
      <c r="W16" s="5">
        <f>males_pch_adm_cum_rates2!M75</f>
        <v>3.18634E-14</v>
      </c>
      <c r="X16" s="13" t="str">
        <f>males_pch_adm_cum_rates2!N75</f>
        <v>*</v>
      </c>
      <c r="Y16" s="13">
        <f>males_pch_adm_cum_rates2!O75</f>
      </c>
      <c r="Z16">
        <f>males_pch_adm_cum_rates2!P75</f>
      </c>
    </row>
    <row r="17" spans="1:26" ht="12.75">
      <c r="A17" t="s">
        <v>67</v>
      </c>
      <c r="B17" s="5">
        <f>C$18</f>
        <v>56.606</v>
      </c>
      <c r="C17" s="9">
        <f>males_pch_adm_cum_rates2!H16</f>
        <v>56.255</v>
      </c>
      <c r="D17" s="9">
        <f>males_pch_adm_cum_rates2!H76</f>
        <v>3.68</v>
      </c>
      <c r="E17" s="5">
        <f>D$18</f>
        <v>6.007</v>
      </c>
      <c r="F17" s="7">
        <f>males_pch_adm_cum_rates2!F16</f>
        <v>15340.765357</v>
      </c>
      <c r="G17" s="5">
        <f>males_pch_adm_cum_rates2!G16</f>
        <v>51.662</v>
      </c>
      <c r="H17" s="5">
        <f>males_pch_adm_cum_rates2!I16</f>
        <v>61.257</v>
      </c>
      <c r="I17" s="19">
        <f>males_pch_adm_cum_rates2!J16</f>
        <v>863</v>
      </c>
      <c r="J17" s="5">
        <f>males_pch_adm_cum_rates2!K16</f>
        <v>56.255</v>
      </c>
      <c r="K17" s="5">
        <f>males_pch_adm_cum_rates2!L16</f>
        <v>6582.2237448</v>
      </c>
      <c r="L17" s="5">
        <f>males_pch_adm_cum_rates2!M16</f>
        <v>0</v>
      </c>
      <c r="M17" s="13" t="str">
        <f>males_pch_adm_cum_rates2!N16</f>
        <v>*</v>
      </c>
      <c r="N17" s="13">
        <f>males_pch_adm_cum_rates2!O16</f>
      </c>
      <c r="O17" s="5">
        <f>males_pch_adm_cum_rates2!P16</f>
      </c>
      <c r="Q17" s="7">
        <f>males_pch_adm_cum_rates2!F76</f>
        <v>32067.584849</v>
      </c>
      <c r="R17" s="5">
        <f>males_pch_adm_cum_rates2!G76</f>
        <v>2.904</v>
      </c>
      <c r="S17" s="5">
        <f>males_pch_adm_cum_rates2!I76</f>
        <v>4.662</v>
      </c>
      <c r="T17" s="19">
        <f>males_pch_adm_cum_rates2!J76</f>
        <v>118</v>
      </c>
      <c r="U17" s="5">
        <f>males_pch_adm_cum_rates2!K76</f>
        <v>3.68</v>
      </c>
      <c r="V17" s="5">
        <f>males_pch_adm_cum_rates2!L76</f>
        <v>6582.2237448</v>
      </c>
      <c r="W17" s="5">
        <f>males_pch_adm_cum_rates2!M76</f>
        <v>0</v>
      </c>
      <c r="X17" s="13" t="str">
        <f>males_pch_adm_cum_rates2!N76</f>
        <v>*</v>
      </c>
      <c r="Y17" s="13">
        <f>males_pch_adm_cum_rates2!O76</f>
      </c>
      <c r="Z17">
        <f>males_pch_adm_cum_rates2!P76</f>
        <v>1.3449999999999998</v>
      </c>
    </row>
    <row r="18" spans="1:26" ht="12.75">
      <c r="A18" t="s">
        <v>68</v>
      </c>
      <c r="B18" s="5">
        <f>C$18</f>
        <v>56.606</v>
      </c>
      <c r="C18" s="9">
        <f>males_pch_adm_cum_rates2!H17</f>
        <v>56.606</v>
      </c>
      <c r="D18" s="9">
        <f>males_pch_adm_cum_rates2!H77</f>
        <v>6.007</v>
      </c>
      <c r="E18" s="5">
        <f>D$18</f>
        <v>6.007</v>
      </c>
      <c r="F18" s="7">
        <f>males_pch_adm_cum_rates2!F17</f>
        <v>27223.124313</v>
      </c>
      <c r="G18" s="5">
        <f>males_pch_adm_cum_rates2!G17</f>
        <v>53.111</v>
      </c>
      <c r="H18" s="5">
        <f>males_pch_adm_cum_rates2!I17</f>
        <v>60.331</v>
      </c>
      <c r="I18" s="19">
        <f>males_pch_adm_cum_rates2!J17</f>
        <v>1541</v>
      </c>
      <c r="J18" s="5">
        <f>males_pch_adm_cum_rates2!K17</f>
        <v>56.606</v>
      </c>
      <c r="K18" s="5">
        <f>males_pch_adm_cum_rates2!L17</f>
        <v>7836.8807162</v>
      </c>
      <c r="L18" s="5">
        <f>males_pch_adm_cum_rates2!M17</f>
        <v>0</v>
      </c>
      <c r="M18" s="13" t="str">
        <f>males_pch_adm_cum_rates2!N17</f>
        <v>*</v>
      </c>
      <c r="N18" s="13">
        <f>males_pch_adm_cum_rates2!O17</f>
      </c>
      <c r="O18" s="5">
        <f>males_pch_adm_cum_rates2!P17</f>
      </c>
      <c r="Q18" s="7">
        <f>males_pch_adm_cum_rates2!F77</f>
        <v>62422.440377</v>
      </c>
      <c r="R18" s="5">
        <f>males_pch_adm_cum_rates2!G77</f>
        <v>5.261</v>
      </c>
      <c r="S18" s="5">
        <f>males_pch_adm_cum_rates2!I77</f>
        <v>6.859</v>
      </c>
      <c r="T18" s="19">
        <f>males_pch_adm_cum_rates2!J77</f>
        <v>375</v>
      </c>
      <c r="U18" s="5">
        <f>males_pch_adm_cum_rates2!K77</f>
        <v>6.007</v>
      </c>
      <c r="V18" s="5">
        <f>males_pch_adm_cum_rates2!L77</f>
        <v>7836.8807162</v>
      </c>
      <c r="W18" s="5">
        <f>males_pch_adm_cum_rates2!M77</f>
        <v>0</v>
      </c>
      <c r="X18" s="13" t="str">
        <f>males_pch_adm_cum_rates2!N77</f>
        <v>*</v>
      </c>
      <c r="Y18" s="13">
        <f>males_pch_adm_cum_rates2!O77</f>
      </c>
      <c r="Z18">
        <f>males_pch_adm_cum_rates2!P77</f>
      </c>
    </row>
    <row r="19" spans="2:25" ht="12.75">
      <c r="B19" s="4"/>
      <c r="E19" s="4"/>
      <c r="I19" s="19"/>
      <c r="Q19" s="7"/>
      <c r="T19" s="19"/>
      <c r="Y19" s="13"/>
    </row>
    <row r="20" spans="9:25" ht="12.75">
      <c r="I20" s="19"/>
      <c r="Q20" s="7"/>
      <c r="T20" s="19"/>
      <c r="Y20" s="13"/>
    </row>
    <row r="21" spans="9:25" ht="12.75">
      <c r="I21" s="19"/>
      <c r="Q21" s="7"/>
      <c r="T21" s="19"/>
      <c r="Y21" s="13"/>
    </row>
    <row r="22" spans="9:25" ht="12.75">
      <c r="I22" s="19"/>
      <c r="Q22" s="7"/>
      <c r="T22" s="19"/>
      <c r="Y22" s="13"/>
    </row>
    <row r="23" spans="9:25" ht="12.75">
      <c r="I23" s="19"/>
      <c r="Q23" s="7"/>
      <c r="T23" s="19"/>
      <c r="Y23" s="13"/>
    </row>
    <row r="24" spans="9:25" ht="12.75">
      <c r="I24" s="19"/>
      <c r="Q24" s="7"/>
      <c r="T24" s="19"/>
      <c r="Y24" s="13"/>
    </row>
    <row r="25" spans="9:25" ht="12.75">
      <c r="I25" s="19"/>
      <c r="Q25" s="7"/>
      <c r="T25" s="19"/>
      <c r="Y25" s="13"/>
    </row>
    <row r="26" spans="9:25" ht="12.75">
      <c r="I26" s="19"/>
      <c r="Q26" s="7"/>
      <c r="T26" s="19"/>
      <c r="Y26" s="13"/>
    </row>
    <row r="27" spans="9:25" ht="12.75">
      <c r="I27" s="19"/>
      <c r="Q27" s="7"/>
      <c r="T27" s="19"/>
      <c r="Y27" s="13"/>
    </row>
    <row r="28" spans="9:25" ht="12.75">
      <c r="I28" s="19"/>
      <c r="Q28" s="7"/>
      <c r="T28" s="19"/>
      <c r="Y28" s="13"/>
    </row>
    <row r="29" spans="9:26" ht="12.75">
      <c r="I29" s="19"/>
      <c r="Q29" s="7"/>
      <c r="T29" s="19"/>
      <c r="Y29" s="15"/>
      <c r="Z29" s="5"/>
    </row>
    <row r="30" spans="9:26" ht="12.75">
      <c r="I30" s="19"/>
      <c r="Q30" s="7"/>
      <c r="T30" s="19"/>
      <c r="Y30" s="15"/>
      <c r="Z30" s="5"/>
    </row>
    <row r="31" spans="9:26" ht="12.75">
      <c r="I31" s="19"/>
      <c r="Q31" s="7"/>
      <c r="T31" s="19"/>
      <c r="Y31" s="15"/>
      <c r="Z31" s="5"/>
    </row>
    <row r="32" spans="9:26" ht="12.75">
      <c r="I32" s="19"/>
      <c r="Q32" s="7"/>
      <c r="T32" s="19"/>
      <c r="Y32" s="15"/>
      <c r="Z32" s="5"/>
    </row>
    <row r="33" spans="9:25" ht="12.75">
      <c r="I33" s="19"/>
      <c r="Q33" s="7"/>
      <c r="T33" s="19"/>
      <c r="Y33" s="13"/>
    </row>
    <row r="34" spans="9:25" ht="12.75">
      <c r="I34" s="19"/>
      <c r="Q34" s="7"/>
      <c r="T34" s="19"/>
      <c r="Y34" s="13"/>
    </row>
    <row r="35" spans="9:25" ht="12.75">
      <c r="I35" s="19"/>
      <c r="Q35" s="7"/>
      <c r="T35" s="19"/>
      <c r="Y35" s="13"/>
    </row>
    <row r="36" spans="9:25" ht="12.75">
      <c r="I36" s="19"/>
      <c r="Q36" s="7"/>
      <c r="T36" s="19"/>
      <c r="Y36" s="13"/>
    </row>
    <row r="37" spans="9:25" ht="12.75">
      <c r="I37" s="19"/>
      <c r="Q37" s="7"/>
      <c r="T37" s="19"/>
      <c r="Y37" s="13"/>
    </row>
    <row r="38" spans="9:26" ht="12.75">
      <c r="I38" s="19"/>
      <c r="N38" s="16"/>
      <c r="O38" s="17"/>
      <c r="P38" s="17"/>
      <c r="Q38" s="7"/>
      <c r="T38" s="19"/>
      <c r="X38" s="18"/>
      <c r="Y38" s="16"/>
      <c r="Z38" s="17"/>
    </row>
    <row r="39" spans="9:26" ht="12.75">
      <c r="I39" s="19"/>
      <c r="N39" s="16"/>
      <c r="O39" s="17"/>
      <c r="P39" s="17"/>
      <c r="Q39" s="7"/>
      <c r="T39" s="19"/>
      <c r="X39" s="18"/>
      <c r="Y39" s="16"/>
      <c r="Z39" s="17"/>
    </row>
    <row r="40" spans="9:25" ht="12.75">
      <c r="I40" s="19"/>
      <c r="Q40" s="7"/>
      <c r="T40" s="19"/>
      <c r="Y40" s="13"/>
    </row>
    <row r="41" spans="9:25" ht="12.75">
      <c r="I41" s="19"/>
      <c r="Q41" s="7"/>
      <c r="T41" s="19"/>
      <c r="Y41" s="13"/>
    </row>
    <row r="42" spans="9:25" ht="12.75">
      <c r="I42" s="19"/>
      <c r="Q42" s="7"/>
      <c r="T42" s="19"/>
      <c r="Y42" s="13"/>
    </row>
    <row r="43" spans="9:25" ht="12.75">
      <c r="I43" s="19"/>
      <c r="Q43" s="7"/>
      <c r="T43" s="19"/>
      <c r="Y43" s="13"/>
    </row>
    <row r="44" spans="9:25" ht="12.75">
      <c r="I44" s="19"/>
      <c r="Q44" s="7"/>
      <c r="T44" s="19"/>
      <c r="Y44" s="13"/>
    </row>
    <row r="45" spans="9:25" ht="12.75">
      <c r="I45" s="19"/>
      <c r="Q45" s="7"/>
      <c r="T45" s="19"/>
      <c r="Y45" s="13"/>
    </row>
    <row r="46" spans="9:25" ht="12.75">
      <c r="I46" s="19"/>
      <c r="Q46" s="7"/>
      <c r="T46" s="19"/>
      <c r="Y46" s="13"/>
    </row>
    <row r="47" spans="9:25" ht="12.75">
      <c r="I47" s="19"/>
      <c r="Q47" s="7"/>
      <c r="T47" s="19"/>
      <c r="Y47" s="13"/>
    </row>
    <row r="48" spans="9:25" ht="12.75">
      <c r="I48" s="19"/>
      <c r="Q48" s="7"/>
      <c r="T48" s="19"/>
      <c r="Y48" s="13"/>
    </row>
    <row r="49" spans="9:25" ht="12.75">
      <c r="I49" s="19"/>
      <c r="Q49" s="7"/>
      <c r="T49" s="19"/>
      <c r="Y49" s="13"/>
    </row>
    <row r="50" spans="9:25" ht="12.75">
      <c r="I50" s="19"/>
      <c r="Q50" s="7"/>
      <c r="T50" s="19"/>
      <c r="Y50" s="13"/>
    </row>
    <row r="51" spans="9:25" ht="12.75">
      <c r="I51" s="19"/>
      <c r="Q51" s="7"/>
      <c r="T51" s="19"/>
      <c r="Y51" s="13"/>
    </row>
    <row r="52" spans="9:25" ht="12.75">
      <c r="I52" s="19"/>
      <c r="Q52" s="7"/>
      <c r="T52" s="19"/>
      <c r="Y52" s="13"/>
    </row>
    <row r="53" spans="9:25" ht="12.75">
      <c r="I53" s="19"/>
      <c r="Q53" s="7"/>
      <c r="T53" s="19"/>
      <c r="Y53" s="13"/>
    </row>
    <row r="54" spans="9:25" ht="12.75">
      <c r="I54" s="19"/>
      <c r="Q54" s="7"/>
      <c r="T54" s="19"/>
      <c r="Y54" s="13"/>
    </row>
    <row r="55" spans="9:25" ht="12.75">
      <c r="I55" s="19"/>
      <c r="Q55" s="7"/>
      <c r="T55" s="19"/>
      <c r="Y55" s="13"/>
    </row>
    <row r="56" spans="9:25" ht="12.75">
      <c r="I56" s="19"/>
      <c r="Q56" s="7"/>
      <c r="T56" s="19"/>
      <c r="Y56" s="13"/>
    </row>
    <row r="57" spans="9:25" ht="12.75">
      <c r="I57" s="19"/>
      <c r="Q57" s="7"/>
      <c r="T57" s="19"/>
      <c r="Y57" s="13"/>
    </row>
    <row r="58" spans="9:25" ht="12.75">
      <c r="I58" s="19"/>
      <c r="Q58" s="7"/>
      <c r="T58" s="19"/>
      <c r="Y58" s="13"/>
    </row>
    <row r="59" spans="9:25" ht="12.75">
      <c r="I59" s="19"/>
      <c r="Q59" s="7"/>
      <c r="T59" s="19"/>
      <c r="Y59" s="13"/>
    </row>
    <row r="60" spans="9:25" ht="12.75">
      <c r="I60" s="19"/>
      <c r="Q60" s="7"/>
      <c r="T60" s="19"/>
      <c r="Y60" s="13"/>
    </row>
    <row r="61" spans="9:25" ht="12.75">
      <c r="I61" s="19"/>
      <c r="Q61" s="7"/>
      <c r="T61" s="19"/>
      <c r="Y61" s="13"/>
    </row>
    <row r="62" spans="9:25" ht="12.75">
      <c r="I62" s="19"/>
      <c r="Q62" s="7"/>
      <c r="T62" s="19"/>
      <c r="Y62" s="13"/>
    </row>
    <row r="63" spans="9:25" ht="12.75">
      <c r="I63" s="19"/>
      <c r="Q63" s="7"/>
      <c r="T63" s="19"/>
      <c r="Y63" s="13"/>
    </row>
    <row r="64" spans="9:25" ht="12.75">
      <c r="I64" s="19"/>
      <c r="Q64" s="7"/>
      <c r="T64" s="19"/>
      <c r="Y64" s="13"/>
    </row>
    <row r="65" spans="9:25" ht="12.75">
      <c r="I65" s="19"/>
      <c r="Q65" s="7"/>
      <c r="T65" s="19"/>
      <c r="Y65" s="13"/>
    </row>
    <row r="66" spans="9:25" ht="12.75">
      <c r="I66" s="19"/>
      <c r="Q66" s="7"/>
      <c r="T66" s="19"/>
      <c r="Y66" s="13"/>
    </row>
    <row r="67" spans="9:25" ht="12.75">
      <c r="I67" s="19"/>
      <c r="Q67" s="7"/>
      <c r="T67" s="19"/>
      <c r="Y67" s="13"/>
    </row>
    <row r="68" spans="9:25" ht="12.75">
      <c r="I68" s="19"/>
      <c r="Q68" s="7"/>
      <c r="T68" s="19"/>
      <c r="Y68" s="13"/>
    </row>
    <row r="69" spans="9:25" ht="12.75">
      <c r="I69" s="19"/>
      <c r="Q69" s="7"/>
      <c r="T69" s="19"/>
      <c r="Y69" s="13"/>
    </row>
    <row r="70" spans="9:26" ht="12.75">
      <c r="I70" s="19"/>
      <c r="N70" s="15"/>
      <c r="Q70" s="7"/>
      <c r="T70" s="19"/>
      <c r="Y70" s="15"/>
      <c r="Z70" s="5"/>
    </row>
    <row r="71" spans="9:25" ht="12.75">
      <c r="I71" s="19"/>
      <c r="Q71" s="7"/>
      <c r="T71" s="19"/>
      <c r="Y71" s="13"/>
    </row>
    <row r="72" spans="9:26" ht="12.75">
      <c r="I72" s="19"/>
      <c r="N72" s="15"/>
      <c r="Q72" s="7"/>
      <c r="T72" s="19"/>
      <c r="Y72" s="15"/>
      <c r="Z72" s="5"/>
    </row>
    <row r="73" spans="9:26" ht="12.75">
      <c r="I73" s="19"/>
      <c r="N73" s="15"/>
      <c r="Q73" s="7"/>
      <c r="T73" s="19"/>
      <c r="Y73" s="15"/>
      <c r="Z73" s="5"/>
    </row>
    <row r="74" spans="9:26" ht="12.75">
      <c r="I74" s="19"/>
      <c r="N74" s="15"/>
      <c r="Q74" s="7"/>
      <c r="T74" s="19"/>
      <c r="Y74" s="15"/>
      <c r="Z74" s="5"/>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23"/>
  <sheetViews>
    <sheetView workbookViewId="0" topLeftCell="B1">
      <pane xSplit="3" ySplit="3" topLeftCell="E4" activePane="bottomRight" state="frozen"/>
      <selection pane="topLeft" activeCell="B1" sqref="B1"/>
      <selection pane="topRight" activeCell="E1" sqref="E1"/>
      <selection pane="bottomLeft" activeCell="B3" sqref="B3"/>
      <selection pane="bottomRight" activeCell="B2" sqref="A2:IV2"/>
    </sheetView>
  </sheetViews>
  <sheetFormatPr defaultColWidth="9.140625" defaultRowHeight="12.75"/>
  <cols>
    <col min="2" max="2" width="8.421875" style="0" customWidth="1"/>
    <col min="4" max="4" width="20.57421875" style="0" customWidth="1"/>
    <col min="5" max="5" width="16.7109375" style="0" customWidth="1"/>
    <col min="14" max="14" width="9.140625" style="3" customWidth="1"/>
    <col min="15" max="16" width="9.140625" style="5" customWidth="1"/>
  </cols>
  <sheetData>
    <row r="1" spans="1:2" ht="12.75">
      <c r="A1" t="s">
        <v>0</v>
      </c>
      <c r="B1" t="s">
        <v>54</v>
      </c>
    </row>
    <row r="3" spans="1:16" ht="12.75">
      <c r="A3" t="s">
        <v>1</v>
      </c>
      <c r="B3" t="s">
        <v>2</v>
      </c>
      <c r="C3" t="s">
        <v>3</v>
      </c>
      <c r="D3" t="s">
        <v>4</v>
      </c>
      <c r="E3" t="s">
        <v>40</v>
      </c>
      <c r="F3" t="s">
        <v>5</v>
      </c>
      <c r="G3" t="s">
        <v>49</v>
      </c>
      <c r="H3" t="s">
        <v>50</v>
      </c>
      <c r="I3" t="s">
        <v>51</v>
      </c>
      <c r="J3" t="s">
        <v>52</v>
      </c>
      <c r="K3" t="s">
        <v>53</v>
      </c>
      <c r="L3" t="s">
        <v>6</v>
      </c>
      <c r="M3" t="s">
        <v>7</v>
      </c>
      <c r="N3" t="s">
        <v>8</v>
      </c>
      <c r="O3" s="5" t="s">
        <v>28</v>
      </c>
      <c r="P3" s="5" t="s">
        <v>29</v>
      </c>
    </row>
    <row r="4" spans="1:16" ht="12.75">
      <c r="A4" t="s">
        <v>9</v>
      </c>
      <c r="B4" t="s">
        <v>10</v>
      </c>
      <c r="C4" t="s">
        <v>10</v>
      </c>
      <c r="D4" t="s">
        <v>31</v>
      </c>
      <c r="E4" t="s">
        <v>43</v>
      </c>
      <c r="F4">
        <v>1078.1244704</v>
      </c>
      <c r="G4">
        <v>38.709</v>
      </c>
      <c r="H4">
        <v>53.797</v>
      </c>
      <c r="I4">
        <v>74.767</v>
      </c>
      <c r="J4">
        <v>58</v>
      </c>
      <c r="K4">
        <v>53.797</v>
      </c>
      <c r="L4">
        <v>270.19850783</v>
      </c>
      <c r="M4">
        <v>0</v>
      </c>
      <c r="N4" t="s">
        <v>48</v>
      </c>
      <c r="O4" s="5">
        <f aca="true" t="shared" si="0" ref="O4:O17">IF(G4&gt;H$17,G4-H$17,"")</f>
      </c>
      <c r="P4" s="5">
        <f aca="true" t="shared" si="1" ref="P4:P17">IF(I4&lt;H$17,H$17-I4,"")</f>
      </c>
    </row>
    <row r="5" spans="1:16" ht="12.75">
      <c r="A5" t="s">
        <v>11</v>
      </c>
      <c r="B5" t="s">
        <v>10</v>
      </c>
      <c r="C5" t="s">
        <v>10</v>
      </c>
      <c r="D5" t="s">
        <v>32</v>
      </c>
      <c r="E5" t="s">
        <v>43</v>
      </c>
      <c r="F5">
        <v>1130.3346283</v>
      </c>
      <c r="G5">
        <v>45.195</v>
      </c>
      <c r="H5">
        <v>61.044</v>
      </c>
      <c r="I5">
        <v>82.451</v>
      </c>
      <c r="J5">
        <v>69</v>
      </c>
      <c r="K5">
        <v>61.044</v>
      </c>
      <c r="L5">
        <v>436.39947779</v>
      </c>
      <c r="M5">
        <v>0</v>
      </c>
      <c r="N5" t="s">
        <v>48</v>
      </c>
      <c r="O5" s="5">
        <f t="shared" si="0"/>
      </c>
      <c r="P5" s="5">
        <f t="shared" si="1"/>
      </c>
    </row>
    <row r="6" spans="1:16" ht="12.75">
      <c r="A6" t="s">
        <v>12</v>
      </c>
      <c r="B6" t="s">
        <v>10</v>
      </c>
      <c r="C6" t="s">
        <v>10</v>
      </c>
      <c r="D6" t="s">
        <v>33</v>
      </c>
      <c r="E6" t="s">
        <v>43</v>
      </c>
      <c r="F6">
        <v>2666.1580058</v>
      </c>
      <c r="G6">
        <v>51.983</v>
      </c>
      <c r="H6">
        <v>63.012</v>
      </c>
      <c r="I6">
        <v>76.381</v>
      </c>
      <c r="J6">
        <v>168</v>
      </c>
      <c r="K6">
        <v>63.012</v>
      </c>
      <c r="L6">
        <v>861.69672869</v>
      </c>
      <c r="M6">
        <v>0</v>
      </c>
      <c r="N6" t="s">
        <v>48</v>
      </c>
      <c r="O6" s="5">
        <f t="shared" si="0"/>
      </c>
      <c r="P6" s="5">
        <f t="shared" si="1"/>
      </c>
    </row>
    <row r="7" spans="1:16" ht="12.75">
      <c r="A7" t="s">
        <v>13</v>
      </c>
      <c r="B7" t="s">
        <v>10</v>
      </c>
      <c r="C7" t="s">
        <v>10</v>
      </c>
      <c r="D7" t="s">
        <v>30</v>
      </c>
      <c r="E7" t="s">
        <v>43</v>
      </c>
      <c r="F7">
        <v>2758.5208025</v>
      </c>
      <c r="G7">
        <v>47.598</v>
      </c>
      <c r="H7">
        <v>58.002</v>
      </c>
      <c r="I7">
        <v>70.68</v>
      </c>
      <c r="J7">
        <v>160</v>
      </c>
      <c r="K7">
        <v>58.002</v>
      </c>
      <c r="L7">
        <v>364.73933505</v>
      </c>
      <c r="M7">
        <v>0</v>
      </c>
      <c r="N7" t="s">
        <v>48</v>
      </c>
      <c r="O7" s="5">
        <f t="shared" si="0"/>
      </c>
      <c r="P7" s="5">
        <f t="shared" si="1"/>
      </c>
    </row>
    <row r="8" spans="1:16" ht="12.75">
      <c r="A8" t="s">
        <v>14</v>
      </c>
      <c r="B8" t="s">
        <v>10</v>
      </c>
      <c r="C8" t="s">
        <v>10</v>
      </c>
      <c r="D8" t="s">
        <v>34</v>
      </c>
      <c r="E8" t="s">
        <v>43</v>
      </c>
      <c r="F8">
        <v>1496.5164159</v>
      </c>
      <c r="G8">
        <v>39.812</v>
      </c>
      <c r="H8">
        <v>52.789</v>
      </c>
      <c r="I8">
        <v>69.997</v>
      </c>
      <c r="J8">
        <v>79</v>
      </c>
      <c r="K8">
        <v>52.789</v>
      </c>
      <c r="L8">
        <v>272.13369299</v>
      </c>
      <c r="M8">
        <v>0</v>
      </c>
      <c r="N8" t="s">
        <v>48</v>
      </c>
      <c r="O8" s="5">
        <f t="shared" si="0"/>
      </c>
      <c r="P8" s="5">
        <f t="shared" si="1"/>
      </c>
    </row>
    <row r="9" spans="1:16" ht="12.75">
      <c r="A9" t="s">
        <v>15</v>
      </c>
      <c r="B9" t="s">
        <v>10</v>
      </c>
      <c r="C9" t="s">
        <v>10</v>
      </c>
      <c r="D9" t="s">
        <v>35</v>
      </c>
      <c r="E9" t="s">
        <v>43</v>
      </c>
      <c r="F9">
        <v>1688.5281608</v>
      </c>
      <c r="G9">
        <v>45.605</v>
      </c>
      <c r="H9">
        <v>58.631</v>
      </c>
      <c r="I9">
        <v>75.378</v>
      </c>
      <c r="J9">
        <v>99</v>
      </c>
      <c r="K9">
        <v>58.631</v>
      </c>
      <c r="L9">
        <v>331.78348635</v>
      </c>
      <c r="M9">
        <v>0</v>
      </c>
      <c r="N9" t="s">
        <v>48</v>
      </c>
      <c r="O9" s="5">
        <f t="shared" si="0"/>
      </c>
      <c r="P9" s="5">
        <f t="shared" si="1"/>
      </c>
    </row>
    <row r="10" spans="1:16" ht="12.75">
      <c r="A10" t="s">
        <v>16</v>
      </c>
      <c r="B10" t="s">
        <v>10</v>
      </c>
      <c r="C10" t="s">
        <v>10</v>
      </c>
      <c r="D10" t="s">
        <v>36</v>
      </c>
      <c r="E10" t="s">
        <v>43</v>
      </c>
      <c r="F10">
        <v>620.0683659</v>
      </c>
      <c r="G10">
        <v>24.33</v>
      </c>
      <c r="H10">
        <v>40.318</v>
      </c>
      <c r="I10">
        <v>66.812</v>
      </c>
      <c r="J10">
        <v>25</v>
      </c>
      <c r="K10">
        <v>40.318</v>
      </c>
      <c r="L10">
        <v>113.21810584</v>
      </c>
      <c r="M10">
        <v>0</v>
      </c>
      <c r="N10" t="s">
        <v>48</v>
      </c>
      <c r="O10" s="5">
        <f t="shared" si="0"/>
      </c>
      <c r="P10" s="5">
        <f t="shared" si="1"/>
      </c>
    </row>
    <row r="11" spans="1:16" ht="12.75">
      <c r="A11" t="s">
        <v>17</v>
      </c>
      <c r="B11" t="s">
        <v>10</v>
      </c>
      <c r="C11" t="s">
        <v>10</v>
      </c>
      <c r="D11" t="s">
        <v>37</v>
      </c>
      <c r="E11" t="s">
        <v>43</v>
      </c>
      <c r="F11">
        <v>212.0863388</v>
      </c>
      <c r="G11">
        <v>3.22</v>
      </c>
      <c r="H11">
        <v>14.145</v>
      </c>
      <c r="I11">
        <v>62.145</v>
      </c>
      <c r="J11">
        <v>3</v>
      </c>
      <c r="K11">
        <v>14.145</v>
      </c>
      <c r="L11" t="s">
        <v>10</v>
      </c>
      <c r="M11" t="s">
        <v>10</v>
      </c>
      <c r="N11" t="s">
        <v>48</v>
      </c>
      <c r="O11" s="5">
        <f t="shared" si="0"/>
      </c>
      <c r="P11" s="5">
        <f t="shared" si="1"/>
      </c>
    </row>
    <row r="12" spans="1:14" ht="12.75">
      <c r="A12" t="s">
        <v>18</v>
      </c>
      <c r="B12" t="s">
        <v>10</v>
      </c>
      <c r="D12" t="s">
        <v>38</v>
      </c>
      <c r="E12" t="s">
        <v>43</v>
      </c>
      <c r="N12"/>
    </row>
    <row r="13" spans="1:16" ht="12.75">
      <c r="A13" t="s">
        <v>19</v>
      </c>
      <c r="B13" t="s">
        <v>10</v>
      </c>
      <c r="C13" t="s">
        <v>10</v>
      </c>
      <c r="D13" t="s">
        <v>39</v>
      </c>
      <c r="E13" t="s">
        <v>43</v>
      </c>
      <c r="F13">
        <v>228.27654016</v>
      </c>
      <c r="G13">
        <v>40.775</v>
      </c>
      <c r="H13">
        <v>74.471</v>
      </c>
      <c r="I13">
        <v>136.013</v>
      </c>
      <c r="J13">
        <v>17</v>
      </c>
      <c r="K13">
        <v>74.471</v>
      </c>
      <c r="L13">
        <v>47.63589157</v>
      </c>
      <c r="M13" s="1">
        <v>5.132006E-12</v>
      </c>
      <c r="N13" t="s">
        <v>48</v>
      </c>
      <c r="O13" s="5">
        <f t="shared" si="0"/>
      </c>
      <c r="P13" s="5">
        <f t="shared" si="1"/>
      </c>
    </row>
    <row r="14" spans="1:16" ht="12.75">
      <c r="A14" t="s">
        <v>10</v>
      </c>
      <c r="B14" t="s">
        <v>20</v>
      </c>
      <c r="C14" t="s">
        <v>10</v>
      </c>
      <c r="D14" t="s">
        <v>21</v>
      </c>
      <c r="E14" t="s">
        <v>43</v>
      </c>
      <c r="F14">
        <v>10307.916221</v>
      </c>
      <c r="G14">
        <v>51.545</v>
      </c>
      <c r="H14">
        <v>57.141</v>
      </c>
      <c r="I14">
        <v>63.344</v>
      </c>
      <c r="J14">
        <v>589</v>
      </c>
      <c r="K14">
        <v>57.141</v>
      </c>
      <c r="L14">
        <v>2053.7333171</v>
      </c>
      <c r="M14">
        <v>0</v>
      </c>
      <c r="N14" t="s">
        <v>48</v>
      </c>
      <c r="O14" s="5">
        <f t="shared" si="0"/>
      </c>
      <c r="P14" s="5">
        <f t="shared" si="1"/>
      </c>
    </row>
    <row r="15" spans="1:16" ht="12.75">
      <c r="A15" t="s">
        <v>10</v>
      </c>
      <c r="B15" t="s">
        <v>22</v>
      </c>
      <c r="C15" t="s">
        <v>10</v>
      </c>
      <c r="D15" t="s">
        <v>23</v>
      </c>
      <c r="E15" t="s">
        <v>43</v>
      </c>
      <c r="F15">
        <v>444.10810689</v>
      </c>
      <c r="G15">
        <v>25.634</v>
      </c>
      <c r="H15">
        <v>45.034</v>
      </c>
      <c r="I15">
        <v>79.115</v>
      </c>
      <c r="J15">
        <v>20</v>
      </c>
      <c r="K15">
        <v>45.034</v>
      </c>
      <c r="L15">
        <v>57.616565614</v>
      </c>
      <c r="M15" s="1">
        <v>3.18634E-14</v>
      </c>
      <c r="N15" t="s">
        <v>48</v>
      </c>
      <c r="O15" s="5">
        <f t="shared" si="0"/>
      </c>
      <c r="P15" s="5">
        <f t="shared" si="1"/>
      </c>
    </row>
    <row r="16" spans="1:16" ht="12.75">
      <c r="A16" t="s">
        <v>10</v>
      </c>
      <c r="B16" t="s">
        <v>24</v>
      </c>
      <c r="C16" t="s">
        <v>10</v>
      </c>
      <c r="D16" t="s">
        <v>25</v>
      </c>
      <c r="E16" t="s">
        <v>43</v>
      </c>
      <c r="F16">
        <v>15340.765357</v>
      </c>
      <c r="G16">
        <v>51.662</v>
      </c>
      <c r="H16">
        <v>56.255</v>
      </c>
      <c r="I16">
        <v>61.257</v>
      </c>
      <c r="J16">
        <v>863</v>
      </c>
      <c r="K16">
        <v>56.255</v>
      </c>
      <c r="L16">
        <v>6582.2237448</v>
      </c>
      <c r="M16">
        <v>0</v>
      </c>
      <c r="N16" t="s">
        <v>48</v>
      </c>
      <c r="O16" s="5">
        <f t="shared" si="0"/>
      </c>
      <c r="P16" s="5">
        <f t="shared" si="1"/>
      </c>
    </row>
    <row r="17" spans="1:16" ht="12.75">
      <c r="A17" t="s">
        <v>10</v>
      </c>
      <c r="B17" t="s">
        <v>26</v>
      </c>
      <c r="C17" t="s">
        <v>10</v>
      </c>
      <c r="D17" t="s">
        <v>27</v>
      </c>
      <c r="E17" t="s">
        <v>43</v>
      </c>
      <c r="F17">
        <v>27223.124313</v>
      </c>
      <c r="G17">
        <v>53.111</v>
      </c>
      <c r="H17">
        <v>56.606</v>
      </c>
      <c r="I17">
        <v>60.331</v>
      </c>
      <c r="J17">
        <v>1541</v>
      </c>
      <c r="K17">
        <v>56.606</v>
      </c>
      <c r="L17">
        <v>7836.8807162</v>
      </c>
      <c r="M17">
        <v>0</v>
      </c>
      <c r="N17" t="s">
        <v>48</v>
      </c>
      <c r="O17" s="5">
        <f t="shared" si="0"/>
      </c>
      <c r="P17" s="5">
        <f t="shared" si="1"/>
      </c>
    </row>
    <row r="18" spans="1:14" ht="12.75">
      <c r="A18" t="s">
        <v>10</v>
      </c>
      <c r="M18" s="1"/>
      <c r="N18"/>
    </row>
    <row r="19" spans="1:14" ht="12.75">
      <c r="A19" t="s">
        <v>10</v>
      </c>
      <c r="M19" s="1"/>
      <c r="N19"/>
    </row>
    <row r="20" spans="1:14" ht="12.75">
      <c r="A20" t="s">
        <v>10</v>
      </c>
      <c r="N20"/>
    </row>
    <row r="21" spans="1:14" ht="12.75">
      <c r="A21" t="s">
        <v>10</v>
      </c>
      <c r="N21"/>
    </row>
    <row r="22" spans="1:14" ht="12.75">
      <c r="A22" t="s">
        <v>10</v>
      </c>
      <c r="N22"/>
    </row>
    <row r="23" spans="1:14" ht="12.75">
      <c r="A23" t="s">
        <v>10</v>
      </c>
      <c r="N23"/>
    </row>
    <row r="24" spans="1:14" ht="12.75">
      <c r="A24" t="s">
        <v>10</v>
      </c>
      <c r="N24"/>
    </row>
    <row r="25" spans="1:14" ht="12.75">
      <c r="A25" t="s">
        <v>10</v>
      </c>
      <c r="N25"/>
    </row>
    <row r="26" spans="1:14" ht="12.75">
      <c r="A26" t="s">
        <v>10</v>
      </c>
      <c r="N26"/>
    </row>
    <row r="27" spans="1:14" ht="12.75">
      <c r="A27" t="s">
        <v>10</v>
      </c>
      <c r="N27"/>
    </row>
    <row r="28" spans="1:14" ht="12.75">
      <c r="A28" t="s">
        <v>10</v>
      </c>
      <c r="M28" s="1"/>
      <c r="N28"/>
    </row>
    <row r="29" spans="1:14" ht="12.75">
      <c r="A29" t="s">
        <v>10</v>
      </c>
      <c r="N29"/>
    </row>
    <row r="30" spans="1:14" ht="12.75">
      <c r="A30" t="s">
        <v>10</v>
      </c>
      <c r="N30"/>
    </row>
    <row r="31" spans="1:14" ht="12.75">
      <c r="A31" t="s">
        <v>10</v>
      </c>
      <c r="N31"/>
    </row>
    <row r="32" spans="1:14" ht="12.75">
      <c r="A32" t="s">
        <v>10</v>
      </c>
      <c r="N32"/>
    </row>
    <row r="33" spans="13:14" ht="12.75">
      <c r="M33" s="1"/>
      <c r="N33"/>
    </row>
    <row r="34" spans="13:14" ht="12.75">
      <c r="M34" s="1"/>
      <c r="N34"/>
    </row>
    <row r="35" spans="1:14" ht="12.75">
      <c r="A35" t="s">
        <v>10</v>
      </c>
      <c r="C35" s="1"/>
      <c r="N35"/>
    </row>
    <row r="36" spans="1:14" ht="12.75">
      <c r="A36" t="s">
        <v>10</v>
      </c>
      <c r="C36" s="1"/>
      <c r="M36" s="1"/>
      <c r="N36"/>
    </row>
    <row r="37" spans="1:14" ht="12.75">
      <c r="A37" t="s">
        <v>10</v>
      </c>
      <c r="C37" s="1"/>
      <c r="N37"/>
    </row>
    <row r="38" spans="1:14" ht="12.75">
      <c r="A38" t="s">
        <v>10</v>
      </c>
      <c r="C38" s="1"/>
      <c r="N38"/>
    </row>
    <row r="39" spans="1:14" ht="12.75">
      <c r="A39" t="s">
        <v>10</v>
      </c>
      <c r="N39"/>
    </row>
    <row r="40" spans="1:14" ht="12.75">
      <c r="A40" t="s">
        <v>10</v>
      </c>
      <c r="M40" s="1"/>
      <c r="N40"/>
    </row>
    <row r="41" spans="1:14" ht="12.75">
      <c r="A41" t="s">
        <v>10</v>
      </c>
      <c r="N41"/>
    </row>
    <row r="42" spans="1:14" ht="12.75">
      <c r="A42" t="s">
        <v>10</v>
      </c>
      <c r="N42"/>
    </row>
    <row r="43" spans="1:14" ht="12.75">
      <c r="A43" t="s">
        <v>10</v>
      </c>
      <c r="N43"/>
    </row>
    <row r="44" spans="1:14" ht="12.75">
      <c r="A44" t="s">
        <v>10</v>
      </c>
      <c r="N44"/>
    </row>
    <row r="45" spans="1:14" ht="12.75">
      <c r="A45" t="s">
        <v>10</v>
      </c>
      <c r="N45"/>
    </row>
    <row r="46" spans="1:14" ht="12.75">
      <c r="A46" t="s">
        <v>10</v>
      </c>
      <c r="N46"/>
    </row>
    <row r="47" spans="1:14" ht="12.75">
      <c r="A47" t="s">
        <v>10</v>
      </c>
      <c r="N47"/>
    </row>
    <row r="48" spans="1:14" ht="12.75">
      <c r="A48" t="s">
        <v>10</v>
      </c>
      <c r="N48"/>
    </row>
    <row r="49" spans="1:14" ht="12.75">
      <c r="A49" t="s">
        <v>10</v>
      </c>
      <c r="N49"/>
    </row>
    <row r="50" spans="1:14" ht="12.75">
      <c r="A50" t="s">
        <v>10</v>
      </c>
      <c r="N50"/>
    </row>
    <row r="51" spans="1:14" ht="12.75">
      <c r="A51" t="s">
        <v>10</v>
      </c>
      <c r="N51"/>
    </row>
    <row r="52" spans="1:14" ht="12.75">
      <c r="A52" t="s">
        <v>10</v>
      </c>
      <c r="N52"/>
    </row>
    <row r="53" spans="1:14" ht="12.75">
      <c r="A53" t="s">
        <v>10</v>
      </c>
      <c r="N53"/>
    </row>
    <row r="54" spans="1:14" ht="12.75">
      <c r="A54" t="s">
        <v>10</v>
      </c>
      <c r="N54"/>
    </row>
    <row r="55" spans="1:14" ht="12.75">
      <c r="A55" t="s">
        <v>10</v>
      </c>
      <c r="N55"/>
    </row>
    <row r="56" spans="1:14" ht="12.75">
      <c r="A56" t="s">
        <v>10</v>
      </c>
      <c r="N56"/>
    </row>
    <row r="57" spans="1:14" ht="12.75">
      <c r="A57" t="s">
        <v>10</v>
      </c>
      <c r="N57"/>
    </row>
    <row r="58" spans="1:14" ht="12.75">
      <c r="A58" t="s">
        <v>10</v>
      </c>
      <c r="N58"/>
    </row>
    <row r="59" spans="1:14" ht="12.75">
      <c r="A59" t="s">
        <v>10</v>
      </c>
      <c r="N59"/>
    </row>
    <row r="60" spans="1:14" ht="12.75">
      <c r="A60" t="s">
        <v>10</v>
      </c>
      <c r="N60"/>
    </row>
    <row r="61" spans="1:14" ht="12.75">
      <c r="A61" t="s">
        <v>10</v>
      </c>
      <c r="M61" s="1"/>
      <c r="N61"/>
    </row>
    <row r="62" spans="1:14" ht="12.75">
      <c r="A62" t="s">
        <v>10</v>
      </c>
      <c r="M62" s="1"/>
      <c r="N62"/>
    </row>
    <row r="63" spans="1:14" ht="12.75">
      <c r="A63" t="s">
        <v>10</v>
      </c>
      <c r="N63"/>
    </row>
    <row r="64" spans="1:16" ht="12.75">
      <c r="A64" t="s">
        <v>9</v>
      </c>
      <c r="B64" t="s">
        <v>10</v>
      </c>
      <c r="C64" t="s">
        <v>10</v>
      </c>
      <c r="D64" t="s">
        <v>31</v>
      </c>
      <c r="E64" t="s">
        <v>44</v>
      </c>
      <c r="F64">
        <v>2257.451179</v>
      </c>
      <c r="G64">
        <v>3.122</v>
      </c>
      <c r="H64">
        <v>6.202</v>
      </c>
      <c r="I64">
        <v>12.32</v>
      </c>
      <c r="J64">
        <v>14</v>
      </c>
      <c r="K64">
        <v>6.202</v>
      </c>
      <c r="L64">
        <v>270.19850783</v>
      </c>
      <c r="M64">
        <v>0</v>
      </c>
      <c r="N64" t="s">
        <v>48</v>
      </c>
      <c r="O64" s="5">
        <f aca="true" t="shared" si="2" ref="O64:O77">IF(G64&gt;H$77,G64-H$77,"")</f>
      </c>
      <c r="P64" s="5">
        <f aca="true" t="shared" si="3" ref="P64:P77">IF(I64&lt;H$77,H$77-I64,"")</f>
      </c>
    </row>
    <row r="65" spans="1:16" ht="12.75">
      <c r="A65" t="s">
        <v>11</v>
      </c>
      <c r="B65" t="s">
        <v>10</v>
      </c>
      <c r="C65" t="s">
        <v>10</v>
      </c>
      <c r="D65" t="s">
        <v>32</v>
      </c>
      <c r="E65" t="s">
        <v>44</v>
      </c>
      <c r="F65">
        <v>2555.9172693</v>
      </c>
      <c r="G65">
        <v>2.494</v>
      </c>
      <c r="H65">
        <v>5.086</v>
      </c>
      <c r="I65">
        <v>10.374</v>
      </c>
      <c r="J65">
        <v>13</v>
      </c>
      <c r="K65">
        <v>5.086</v>
      </c>
      <c r="L65">
        <v>436.39947779</v>
      </c>
      <c r="M65">
        <v>0</v>
      </c>
      <c r="N65" t="s">
        <v>48</v>
      </c>
      <c r="O65" s="5">
        <f t="shared" si="2"/>
      </c>
      <c r="P65" s="5">
        <f t="shared" si="3"/>
      </c>
    </row>
    <row r="66" spans="1:16" ht="12.75">
      <c r="A66" t="s">
        <v>12</v>
      </c>
      <c r="B66" t="s">
        <v>10</v>
      </c>
      <c r="C66" t="s">
        <v>10</v>
      </c>
      <c r="D66" t="s">
        <v>33</v>
      </c>
      <c r="E66" t="s">
        <v>44</v>
      </c>
      <c r="F66">
        <v>6145.1958829</v>
      </c>
      <c r="G66">
        <v>4.468</v>
      </c>
      <c r="H66">
        <v>6.672</v>
      </c>
      <c r="I66">
        <v>9.963</v>
      </c>
      <c r="J66">
        <v>41</v>
      </c>
      <c r="K66">
        <v>6.672</v>
      </c>
      <c r="L66">
        <v>861.69672869</v>
      </c>
      <c r="M66">
        <v>0</v>
      </c>
      <c r="N66" t="s">
        <v>48</v>
      </c>
      <c r="O66" s="5">
        <f t="shared" si="2"/>
      </c>
      <c r="P66" s="5">
        <f t="shared" si="3"/>
      </c>
    </row>
    <row r="67" spans="1:16" ht="12.75">
      <c r="A67" t="s">
        <v>13</v>
      </c>
      <c r="B67" t="s">
        <v>10</v>
      </c>
      <c r="C67" t="s">
        <v>10</v>
      </c>
      <c r="D67" t="s">
        <v>30</v>
      </c>
      <c r="E67" t="s">
        <v>44</v>
      </c>
      <c r="F67">
        <v>7155.2518227</v>
      </c>
      <c r="G67">
        <v>9.604</v>
      </c>
      <c r="H67">
        <v>12.578</v>
      </c>
      <c r="I67">
        <v>16.474</v>
      </c>
      <c r="J67">
        <v>90</v>
      </c>
      <c r="K67">
        <v>12.578</v>
      </c>
      <c r="L67">
        <v>364.73933505</v>
      </c>
      <c r="M67">
        <v>0</v>
      </c>
      <c r="N67" t="s">
        <v>48</v>
      </c>
      <c r="O67" s="5">
        <f t="shared" si="2"/>
        <v>3.5969999999999995</v>
      </c>
      <c r="P67" s="5">
        <f t="shared" si="3"/>
      </c>
    </row>
    <row r="68" spans="1:16" ht="12.75">
      <c r="A68" t="s">
        <v>14</v>
      </c>
      <c r="B68" t="s">
        <v>10</v>
      </c>
      <c r="C68" t="s">
        <v>10</v>
      </c>
      <c r="D68" t="s">
        <v>34</v>
      </c>
      <c r="E68" t="s">
        <v>44</v>
      </c>
      <c r="F68">
        <v>4135.4052624</v>
      </c>
      <c r="G68">
        <v>5.295</v>
      </c>
      <c r="H68">
        <v>8.222</v>
      </c>
      <c r="I68">
        <v>12.766</v>
      </c>
      <c r="J68">
        <v>34</v>
      </c>
      <c r="K68">
        <v>8.222</v>
      </c>
      <c r="L68">
        <v>272.13369299</v>
      </c>
      <c r="M68">
        <v>0</v>
      </c>
      <c r="N68" t="s">
        <v>48</v>
      </c>
      <c r="O68" s="5">
        <f t="shared" si="2"/>
      </c>
      <c r="P68" s="5">
        <f t="shared" si="3"/>
      </c>
    </row>
    <row r="69" spans="1:16" ht="12.75">
      <c r="A69" t="s">
        <v>15</v>
      </c>
      <c r="B69" t="s">
        <v>10</v>
      </c>
      <c r="C69" t="s">
        <v>10</v>
      </c>
      <c r="D69" t="s">
        <v>35</v>
      </c>
      <c r="E69" t="s">
        <v>44</v>
      </c>
      <c r="F69">
        <v>4678.151935</v>
      </c>
      <c r="G69">
        <v>6.39</v>
      </c>
      <c r="H69">
        <v>9.405</v>
      </c>
      <c r="I69">
        <v>13.844</v>
      </c>
      <c r="J69">
        <v>44</v>
      </c>
      <c r="K69">
        <v>9.405</v>
      </c>
      <c r="L69">
        <v>331.78348635</v>
      </c>
      <c r="M69">
        <v>0</v>
      </c>
      <c r="N69" t="s">
        <v>48</v>
      </c>
      <c r="O69" s="5">
        <f t="shared" si="2"/>
        <v>0.383</v>
      </c>
      <c r="P69" s="5">
        <f t="shared" si="3"/>
      </c>
    </row>
    <row r="70" spans="1:16" ht="12.75">
      <c r="A70" t="s">
        <v>16</v>
      </c>
      <c r="B70" t="s">
        <v>10</v>
      </c>
      <c r="C70" t="s">
        <v>10</v>
      </c>
      <c r="D70" t="s">
        <v>36</v>
      </c>
      <c r="E70" t="s">
        <v>44</v>
      </c>
      <c r="F70">
        <v>2075.7912568</v>
      </c>
      <c r="G70">
        <v>2.137</v>
      </c>
      <c r="H70">
        <v>4.817</v>
      </c>
      <c r="I70">
        <v>10.859</v>
      </c>
      <c r="J70">
        <v>10</v>
      </c>
      <c r="K70">
        <v>4.817</v>
      </c>
      <c r="L70">
        <v>113.21810584</v>
      </c>
      <c r="M70">
        <v>0</v>
      </c>
      <c r="N70" t="s">
        <v>48</v>
      </c>
      <c r="O70" s="5">
        <f t="shared" si="2"/>
      </c>
      <c r="P70" s="5">
        <f t="shared" si="3"/>
      </c>
    </row>
    <row r="71" spans="1:16" ht="12.75">
      <c r="A71" t="s">
        <v>17</v>
      </c>
      <c r="B71" t="s">
        <v>10</v>
      </c>
      <c r="C71" t="s">
        <v>10</v>
      </c>
      <c r="D71" t="s">
        <v>37</v>
      </c>
      <c r="E71" t="s">
        <v>44</v>
      </c>
      <c r="F71">
        <v>562.49266412</v>
      </c>
      <c r="G71" t="s">
        <v>10</v>
      </c>
      <c r="H71">
        <v>0</v>
      </c>
      <c r="I71" t="s">
        <v>10</v>
      </c>
      <c r="J71">
        <v>0</v>
      </c>
      <c r="K71">
        <v>0</v>
      </c>
      <c r="L71" t="s">
        <v>10</v>
      </c>
      <c r="M71" t="s">
        <v>10</v>
      </c>
      <c r="N71" t="s">
        <v>48</v>
      </c>
      <c r="O71" s="5" t="e">
        <f t="shared" si="2"/>
        <v>#VALUE!</v>
      </c>
      <c r="P71" s="5">
        <f t="shared" si="3"/>
      </c>
    </row>
    <row r="72" spans="1:16" ht="12.75">
      <c r="A72" t="s">
        <v>19</v>
      </c>
      <c r="B72" t="s">
        <v>10</v>
      </c>
      <c r="C72" t="s">
        <v>10</v>
      </c>
      <c r="D72" t="s">
        <v>38</v>
      </c>
      <c r="E72" t="s">
        <v>44</v>
      </c>
      <c r="F72">
        <v>11.562339996</v>
      </c>
      <c r="G72" t="s">
        <v>10</v>
      </c>
      <c r="H72">
        <v>0</v>
      </c>
      <c r="I72" t="s">
        <v>10</v>
      </c>
      <c r="J72">
        <v>0</v>
      </c>
      <c r="K72">
        <v>0</v>
      </c>
      <c r="L72">
        <v>0</v>
      </c>
      <c r="M72">
        <v>1</v>
      </c>
      <c r="N72" t="s">
        <v>10</v>
      </c>
      <c r="O72" s="5" t="e">
        <f t="shared" si="2"/>
        <v>#VALUE!</v>
      </c>
      <c r="P72" s="5">
        <f t="shared" si="3"/>
      </c>
    </row>
    <row r="73" spans="1:16" ht="12.75">
      <c r="A73" t="s">
        <v>18</v>
      </c>
      <c r="B73" t="s">
        <v>10</v>
      </c>
      <c r="C73" t="s">
        <v>10</v>
      </c>
      <c r="D73" t="s">
        <v>39</v>
      </c>
      <c r="E73" t="s">
        <v>44</v>
      </c>
      <c r="F73">
        <v>777.63591586</v>
      </c>
      <c r="G73">
        <v>6.539</v>
      </c>
      <c r="H73">
        <v>14.145</v>
      </c>
      <c r="I73">
        <v>30.601</v>
      </c>
      <c r="J73">
        <v>11</v>
      </c>
      <c r="K73">
        <v>14.145</v>
      </c>
      <c r="L73">
        <v>47.63589157</v>
      </c>
      <c r="M73" s="1">
        <v>5.132006E-12</v>
      </c>
      <c r="N73" t="s">
        <v>48</v>
      </c>
      <c r="O73" s="5">
        <f t="shared" si="2"/>
        <v>0.532</v>
      </c>
      <c r="P73" s="5">
        <f t="shared" si="3"/>
      </c>
    </row>
    <row r="74" spans="1:16" ht="12.75">
      <c r="A74" t="s">
        <v>10</v>
      </c>
      <c r="B74" t="s">
        <v>20</v>
      </c>
      <c r="C74" t="s">
        <v>10</v>
      </c>
      <c r="D74" t="s">
        <v>21</v>
      </c>
      <c r="E74" t="s">
        <v>44</v>
      </c>
      <c r="F74">
        <v>26447.247339</v>
      </c>
      <c r="G74">
        <v>7.448</v>
      </c>
      <c r="H74">
        <v>8.81</v>
      </c>
      <c r="I74">
        <v>10.422</v>
      </c>
      <c r="J74">
        <v>233</v>
      </c>
      <c r="K74">
        <v>8.81</v>
      </c>
      <c r="L74">
        <v>2053.7333171</v>
      </c>
      <c r="M74">
        <v>0</v>
      </c>
      <c r="N74" t="s">
        <v>48</v>
      </c>
      <c r="O74" s="5">
        <f t="shared" si="2"/>
        <v>1.4410000000000007</v>
      </c>
      <c r="P74" s="5">
        <f t="shared" si="3"/>
      </c>
    </row>
    <row r="75" spans="1:16" ht="12.75">
      <c r="A75" t="s">
        <v>10</v>
      </c>
      <c r="B75" t="s">
        <v>22</v>
      </c>
      <c r="C75" t="s">
        <v>10</v>
      </c>
      <c r="D75" t="s">
        <v>23</v>
      </c>
      <c r="E75" t="s">
        <v>44</v>
      </c>
      <c r="F75">
        <v>1351.69092</v>
      </c>
      <c r="G75">
        <v>3.754</v>
      </c>
      <c r="H75">
        <v>8.138</v>
      </c>
      <c r="I75">
        <v>17.642</v>
      </c>
      <c r="J75">
        <v>11</v>
      </c>
      <c r="K75">
        <v>8.138</v>
      </c>
      <c r="L75">
        <v>57.616565614</v>
      </c>
      <c r="M75" s="1">
        <v>3.18634E-14</v>
      </c>
      <c r="N75" t="s">
        <v>48</v>
      </c>
      <c r="O75" s="5">
        <f t="shared" si="2"/>
      </c>
      <c r="P75" s="5">
        <f t="shared" si="3"/>
      </c>
    </row>
    <row r="76" spans="1:16" ht="12.75">
      <c r="A76" t="s">
        <v>10</v>
      </c>
      <c r="B76" t="s">
        <v>24</v>
      </c>
      <c r="C76" t="s">
        <v>10</v>
      </c>
      <c r="D76" t="s">
        <v>25</v>
      </c>
      <c r="E76" t="s">
        <v>44</v>
      </c>
      <c r="F76">
        <v>32067.584849</v>
      </c>
      <c r="G76">
        <v>2.904</v>
      </c>
      <c r="H76">
        <v>3.68</v>
      </c>
      <c r="I76">
        <v>4.662</v>
      </c>
      <c r="J76">
        <v>118</v>
      </c>
      <c r="K76">
        <v>3.68</v>
      </c>
      <c r="L76">
        <v>6582.2237448</v>
      </c>
      <c r="M76">
        <v>0</v>
      </c>
      <c r="N76" t="s">
        <v>48</v>
      </c>
      <c r="O76" s="5">
        <f t="shared" si="2"/>
      </c>
      <c r="P76" s="5">
        <f t="shared" si="3"/>
        <v>1.3449999999999998</v>
      </c>
    </row>
    <row r="77" spans="1:16" ht="12.75">
      <c r="A77" t="s">
        <v>10</v>
      </c>
      <c r="B77" t="s">
        <v>26</v>
      </c>
      <c r="C77" t="s">
        <v>10</v>
      </c>
      <c r="D77" t="s">
        <v>27</v>
      </c>
      <c r="E77" t="s">
        <v>44</v>
      </c>
      <c r="F77">
        <v>62422.440377</v>
      </c>
      <c r="G77">
        <v>5.261</v>
      </c>
      <c r="H77">
        <v>6.007</v>
      </c>
      <c r="I77">
        <v>6.859</v>
      </c>
      <c r="J77">
        <v>375</v>
      </c>
      <c r="K77">
        <v>6.007</v>
      </c>
      <c r="L77">
        <v>7836.8807162</v>
      </c>
      <c r="M77">
        <v>0</v>
      </c>
      <c r="N77" t="s">
        <v>48</v>
      </c>
      <c r="O77" s="5">
        <f t="shared" si="2"/>
      </c>
      <c r="P77" s="5">
        <f t="shared" si="3"/>
      </c>
    </row>
    <row r="78" spans="1:14" ht="12.75">
      <c r="A78" t="s">
        <v>10</v>
      </c>
      <c r="M78" s="1"/>
      <c r="N78"/>
    </row>
    <row r="79" spans="1:14" ht="12.75">
      <c r="A79" t="s">
        <v>10</v>
      </c>
      <c r="M79" s="1"/>
      <c r="N79"/>
    </row>
    <row r="80" spans="1:14" ht="12.75">
      <c r="A80" t="s">
        <v>10</v>
      </c>
      <c r="N80"/>
    </row>
    <row r="81" spans="1:14" ht="12.75">
      <c r="A81" t="s">
        <v>10</v>
      </c>
      <c r="N81"/>
    </row>
    <row r="82" spans="1:14" ht="12.75">
      <c r="A82" t="s">
        <v>10</v>
      </c>
      <c r="N82"/>
    </row>
    <row r="83" spans="1:14" ht="12.75">
      <c r="A83" t="s">
        <v>10</v>
      </c>
      <c r="N83"/>
    </row>
    <row r="84" spans="1:14" ht="12.75">
      <c r="A84" t="s">
        <v>10</v>
      </c>
      <c r="N84"/>
    </row>
    <row r="85" spans="1:14" ht="12.75">
      <c r="A85" t="s">
        <v>10</v>
      </c>
      <c r="N85"/>
    </row>
    <row r="86" spans="1:14" ht="12.75">
      <c r="A86" t="s">
        <v>10</v>
      </c>
      <c r="N86"/>
    </row>
    <row r="87" spans="1:14" ht="12.75">
      <c r="A87" t="s">
        <v>10</v>
      </c>
      <c r="N87"/>
    </row>
    <row r="88" spans="1:14" ht="12.75">
      <c r="A88" t="s">
        <v>10</v>
      </c>
      <c r="M88" s="1"/>
      <c r="N88"/>
    </row>
    <row r="89" spans="1:14" ht="12.75">
      <c r="A89" t="s">
        <v>10</v>
      </c>
      <c r="N89"/>
    </row>
    <row r="90" spans="1:14" ht="12.75">
      <c r="A90" t="s">
        <v>10</v>
      </c>
      <c r="N90"/>
    </row>
    <row r="91" spans="1:14" ht="12.75">
      <c r="A91" t="s">
        <v>10</v>
      </c>
      <c r="N91"/>
    </row>
    <row r="92" spans="1:14" ht="12.75">
      <c r="A92" t="s">
        <v>10</v>
      </c>
      <c r="N92"/>
    </row>
    <row r="93" spans="13:14" ht="12.75">
      <c r="M93" s="1"/>
      <c r="N93"/>
    </row>
    <row r="94" spans="13:14" ht="12.75">
      <c r="M94" s="1"/>
      <c r="N94"/>
    </row>
    <row r="95" spans="1:14" ht="12.75">
      <c r="A95" t="s">
        <v>10</v>
      </c>
      <c r="C95" s="1"/>
      <c r="N95"/>
    </row>
    <row r="96" spans="1:14" ht="12.75">
      <c r="A96" t="s">
        <v>10</v>
      </c>
      <c r="C96" s="1"/>
      <c r="M96" s="1"/>
      <c r="N96"/>
    </row>
    <row r="97" spans="1:14" ht="12.75">
      <c r="A97" t="s">
        <v>10</v>
      </c>
      <c r="C97" s="1"/>
      <c r="N97"/>
    </row>
    <row r="98" spans="1:14" ht="12.75">
      <c r="A98" t="s">
        <v>10</v>
      </c>
      <c r="C98" s="1"/>
      <c r="N98"/>
    </row>
    <row r="99" spans="1:14" ht="12.75">
      <c r="A99" t="s">
        <v>10</v>
      </c>
      <c r="N99"/>
    </row>
    <row r="100" spans="1:14" ht="12.75">
      <c r="A100" t="s">
        <v>10</v>
      </c>
      <c r="M100" s="1"/>
      <c r="N100"/>
    </row>
    <row r="101" spans="1:14" ht="12.75">
      <c r="A101" t="s">
        <v>10</v>
      </c>
      <c r="N101"/>
    </row>
    <row r="102" spans="1:14" ht="12.75">
      <c r="A102" t="s">
        <v>10</v>
      </c>
      <c r="N102"/>
    </row>
    <row r="103" spans="1:14" ht="12.75">
      <c r="A103" t="s">
        <v>10</v>
      </c>
      <c r="N103"/>
    </row>
    <row r="104" spans="1:14" ht="12.75">
      <c r="A104" t="s">
        <v>10</v>
      </c>
      <c r="N104"/>
    </row>
    <row r="105" spans="1:14" ht="12.75">
      <c r="A105" t="s">
        <v>10</v>
      </c>
      <c r="N105"/>
    </row>
    <row r="106" spans="1:14" ht="12.75">
      <c r="A106" t="s">
        <v>10</v>
      </c>
      <c r="N106"/>
    </row>
    <row r="107" spans="1:14" ht="12.75">
      <c r="A107" t="s">
        <v>10</v>
      </c>
      <c r="N107"/>
    </row>
    <row r="108" spans="1:14" ht="12.75">
      <c r="A108" t="s">
        <v>10</v>
      </c>
      <c r="N108"/>
    </row>
    <row r="109" spans="1:14" ht="12.75">
      <c r="A109" t="s">
        <v>10</v>
      </c>
      <c r="N109"/>
    </row>
    <row r="110" spans="1:14" ht="12.75">
      <c r="A110" t="s">
        <v>10</v>
      </c>
      <c r="N110"/>
    </row>
    <row r="111" spans="1:14" ht="12.75">
      <c r="A111" t="s">
        <v>10</v>
      </c>
      <c r="N111"/>
    </row>
    <row r="112" spans="1:14" ht="12.75">
      <c r="A112" t="s">
        <v>10</v>
      </c>
      <c r="N112"/>
    </row>
    <row r="113" spans="1:14" ht="12.75">
      <c r="A113" t="s">
        <v>10</v>
      </c>
      <c r="N113"/>
    </row>
    <row r="114" spans="1:14" ht="12.75">
      <c r="A114" t="s">
        <v>10</v>
      </c>
      <c r="N114"/>
    </row>
    <row r="115" spans="1:14" ht="12.75">
      <c r="A115" t="s">
        <v>10</v>
      </c>
      <c r="N115"/>
    </row>
    <row r="116" spans="1:14" ht="12.75">
      <c r="A116" t="s">
        <v>10</v>
      </c>
      <c r="N116"/>
    </row>
    <row r="117" spans="1:14" ht="12.75">
      <c r="A117" t="s">
        <v>10</v>
      </c>
      <c r="N117"/>
    </row>
    <row r="118" spans="1:14" ht="12.75">
      <c r="A118" t="s">
        <v>10</v>
      </c>
      <c r="N118"/>
    </row>
    <row r="119" spans="1:14" ht="12.75">
      <c r="A119" t="s">
        <v>10</v>
      </c>
      <c r="N119"/>
    </row>
    <row r="120" spans="1:14" ht="12.75">
      <c r="A120" t="s">
        <v>10</v>
      </c>
      <c r="N120"/>
    </row>
    <row r="121" spans="1:14" ht="12.75">
      <c r="A121" t="s">
        <v>10</v>
      </c>
      <c r="M121" s="1"/>
      <c r="N121"/>
    </row>
    <row r="122" spans="1:14" ht="12.75">
      <c r="A122" t="s">
        <v>10</v>
      </c>
      <c r="M122" s="1"/>
      <c r="N122"/>
    </row>
    <row r="123" spans="1:14" ht="12.75">
      <c r="A123" t="s">
        <v>10</v>
      </c>
      <c r="N123"/>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2004-03-30T16:10:07Z</cp:lastPrinted>
  <dcterms:created xsi:type="dcterms:W3CDTF">2002-03-11T20:47:31Z</dcterms:created>
  <dcterms:modified xsi:type="dcterms:W3CDTF">2004-12-16T16:55:08Z</dcterms:modified>
  <cp:category/>
  <cp:version/>
  <cp:contentType/>
  <cp:contentStatus/>
</cp:coreProperties>
</file>