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cumulative_drugsperuser_income_" sheetId="3" r:id="rId3"/>
  </sheets>
  <definedNames>
    <definedName name="_xlnm.Print_Area" localSheetId="2">'cumulative_drugsperuser_income_'!$B$4:$B$63</definedName>
  </definedNames>
  <calcPr fullCalcOnLoad="1"/>
</workbook>
</file>

<file path=xl/sharedStrings.xml><?xml version="1.0" encoding="utf-8"?>
<sst xmlns="http://schemas.openxmlformats.org/spreadsheetml/2006/main" count="246" uniqueCount="54">
  <si>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</si>
  <si>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</si>
  <si>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</si>
  <si>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</si>
  <si>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</si>
  <si>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</si>
  <si>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</si>
  <si>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</si>
  <si>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</si>
  <si>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</si>
  <si>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</si>
  <si>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</si>
  <si>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</si>
  <si>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</si>
  <si>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</si>
  <si>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</si>
  <si>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</si>
  <si>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</si>
  <si>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</si>
  <si>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</si>
  <si>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</si>
  <si>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with</t>
  </si>
  <si>
    <t>without</t>
  </si>
  <si>
    <t>with condition</t>
  </si>
  <si>
    <t>without condition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</si>
  <si>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</si>
  <si>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</si>
  <si>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</si>
  <si>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</si>
  <si>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</si>
  <si>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</si>
  <si>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</si>
  <si>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</si>
  <si>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</si>
  <si>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</si>
  <si>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</si>
  <si>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</si>
  <si>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Totals</t>
  </si>
  <si>
    <t>Not found percent:</t>
  </si>
  <si>
    <t>Rural Lowest  R1</t>
  </si>
  <si>
    <t>Rural Highest  R5</t>
  </si>
  <si>
    <t>Urban Lowest  U1</t>
  </si>
  <si>
    <t>Urban Highest  U5</t>
  </si>
  <si>
    <t>ld_count</t>
  </si>
  <si>
    <t>d_count</t>
  </si>
  <si>
    <t>ud_count</t>
  </si>
  <si>
    <t>o_count</t>
  </si>
  <si>
    <t>c_count</t>
  </si>
  <si>
    <t xml:space="preserve">Number of different drugs/user for males with any of the 5 disorders </t>
  </si>
  <si>
    <t>w Cum M</t>
  </si>
  <si>
    <t>wo Cum M</t>
  </si>
  <si>
    <t>Income Not Found (1.5%)</t>
  </si>
  <si>
    <t>with disorder</t>
  </si>
  <si>
    <t>no disorder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</si>
</sst>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0.9965"/>
          <c:h val="0.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(1.5%)</c:v>
                </c:pt>
                <c:pt idx="2">
                  <c:v>Rural Lowest 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Rural Highest  R5</c:v>
                </c:pt>
                <c:pt idx="8">
                  <c:v>Urban Lowest 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Urban Highest 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3.6246737471</c:v>
                </c:pt>
                <c:pt idx="2">
                  <c:v>3.3589752512</c:v>
                </c:pt>
                <c:pt idx="3">
                  <c:v>2.9525055802</c:v>
                </c:pt>
                <c:pt idx="4">
                  <c:v>2.8265231652</c:v>
                </c:pt>
                <c:pt idx="5">
                  <c:v>2.7383746771</c:v>
                </c:pt>
                <c:pt idx="6">
                  <c:v>2.8338211419</c:v>
                </c:pt>
                <c:pt idx="8">
                  <c:v>3.1236434538</c:v>
                </c:pt>
                <c:pt idx="9">
                  <c:v>2.8496898197</c:v>
                </c:pt>
                <c:pt idx="10">
                  <c:v>2.7694460962</c:v>
                </c:pt>
                <c:pt idx="11">
                  <c:v>2.7430153051</c:v>
                </c:pt>
                <c:pt idx="12">
                  <c:v>2.6426808576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(1.5%)</c:v>
                </c:pt>
                <c:pt idx="2">
                  <c:v>Rural Lowest 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Rural Highest  R5</c:v>
                </c:pt>
                <c:pt idx="8">
                  <c:v>Urban Lowest 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Urban Highest 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5.1580323293</c:v>
                </c:pt>
                <c:pt idx="2">
                  <c:v>5.0197996691</c:v>
                </c:pt>
                <c:pt idx="3">
                  <c:v>4.3271122192</c:v>
                </c:pt>
                <c:pt idx="4">
                  <c:v>4.2983874653</c:v>
                </c:pt>
                <c:pt idx="5">
                  <c:v>3.9875368586</c:v>
                </c:pt>
                <c:pt idx="6">
                  <c:v>3.9774851229</c:v>
                </c:pt>
                <c:pt idx="8">
                  <c:v>4.9093387977</c:v>
                </c:pt>
                <c:pt idx="9">
                  <c:v>4.0958660023</c:v>
                </c:pt>
                <c:pt idx="10">
                  <c:v>3.8623009119</c:v>
                </c:pt>
                <c:pt idx="11">
                  <c:v>3.7394141703</c:v>
                </c:pt>
                <c:pt idx="12">
                  <c:v>3.6424441846</c:v>
                </c:pt>
              </c:numCache>
            </c:numRef>
          </c:val>
        </c:ser>
        <c:gapWidth val="200"/>
        <c:axId val="51038289"/>
        <c:axId val="56691418"/>
      </c:barChart>
      <c:catAx>
        <c:axId val="510382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0"/>
        <c:lblOffset val="100"/>
        <c:noMultiLvlLbl val="0"/>
      </c:catAx>
      <c:valAx>
        <c:axId val="56691418"/>
        <c:scaling>
          <c:orientation val="minMax"/>
          <c:max val="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145"/>
          <c:w val="0.183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0.9205</cdr:y>
    </cdr:from>
    <cdr:to>
      <cdr:x>0.9985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38125" y="4191000"/>
          <a:ext cx="544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With: Significant (p&lt;.001)     Urban No Disorders: Significant (p&lt;.001)
Rural With:  Significant (p&lt;.001)      Rural No Disorders: Significant (p&lt;.001)</a:t>
          </a:r>
        </a:p>
      </cdr:txBody>
    </cdr:sp>
  </cdr:relSizeAnchor>
  <cdr:relSizeAnchor xmlns:cdr="http://schemas.openxmlformats.org/drawingml/2006/chartDrawing">
    <cdr:from>
      <cdr:x>0</cdr:x>
      <cdr:y>0.0065</cdr:y>
    </cdr:from>
    <cdr:to>
      <cdr:x>0.99825</cdr:x>
      <cdr:y>0.13425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8575"/>
          <a:ext cx="56959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8.3.8: Number of Different Drugs per User for Males With and Without Cumulative Disorders by Income Quintile, 1997/98-2001/02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Average number of different drugs dispensed, per resident (age 10+) with 1+ prescriptions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3" width="9.140625" style="9" customWidth="1"/>
    <col min="4" max="4" width="9.57421875" style="7" customWidth="1"/>
    <col min="5" max="6" width="9.140625" style="5" customWidth="1"/>
    <col min="7" max="7" width="6.7109375" style="7" customWidth="1"/>
    <col min="8" max="10" width="9.140625" style="5" customWidth="1"/>
    <col min="11" max="12" width="9.140625" style="13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6.7109375" style="5" customWidth="1"/>
    <col min="18" max="18" width="9.140625" style="7" customWidth="1"/>
    <col min="19" max="21" width="9.140625" style="5" customWidth="1"/>
    <col min="22" max="22" width="9.00390625" style="13" customWidth="1"/>
    <col min="23" max="23" width="9.140625" style="14" customWidth="1"/>
  </cols>
  <sheetData>
    <row r="1" spans="2:24" ht="12.75">
      <c r="B1" s="9" t="s">
        <v>49</v>
      </c>
      <c r="C1" s="9" t="s">
        <v>50</v>
      </c>
      <c r="D1" s="6" t="s">
        <v>21</v>
      </c>
      <c r="E1" s="4" t="s">
        <v>21</v>
      </c>
      <c r="F1" s="4" t="s">
        <v>21</v>
      </c>
      <c r="G1" s="6" t="s">
        <v>21</v>
      </c>
      <c r="H1" s="4" t="s">
        <v>21</v>
      </c>
      <c r="I1" s="4" t="s">
        <v>21</v>
      </c>
      <c r="J1" s="4" t="s">
        <v>21</v>
      </c>
      <c r="K1" s="10" t="s">
        <v>21</v>
      </c>
      <c r="L1" s="11" t="s">
        <v>21</v>
      </c>
      <c r="M1" s="4" t="s">
        <v>21</v>
      </c>
      <c r="O1" s="6" t="s">
        <v>22</v>
      </c>
      <c r="P1" s="4" t="s">
        <v>22</v>
      </c>
      <c r="Q1" s="4" t="s">
        <v>22</v>
      </c>
      <c r="R1" s="6" t="s">
        <v>22</v>
      </c>
      <c r="S1" s="4" t="s">
        <v>22</v>
      </c>
      <c r="T1" s="4" t="s">
        <v>22</v>
      </c>
      <c r="U1" s="4" t="s">
        <v>22</v>
      </c>
      <c r="V1" s="10" t="s">
        <v>22</v>
      </c>
      <c r="W1" s="11" t="s">
        <v>22</v>
      </c>
      <c r="X1" s="6" t="s">
        <v>22</v>
      </c>
    </row>
    <row r="2" spans="2:24" ht="12.75">
      <c r="B2" s="8" t="str">
        <f>cumulative_drugsperuser_income_!F3</f>
        <v>d_count</v>
      </c>
      <c r="C2" s="8" t="s">
        <v>44</v>
      </c>
      <c r="D2" s="6" t="str">
        <f>cumulative_drugsperuser_income_!D3</f>
        <v>pop</v>
      </c>
      <c r="E2" s="4" t="str">
        <f>cumulative_drugsperuser_income_!E3</f>
        <v>ld_count</v>
      </c>
      <c r="F2" s="4" t="str">
        <f>cumulative_drugsperuser_income_!G3</f>
        <v>ud_count</v>
      </c>
      <c r="G2" s="6" t="str">
        <f>cumulative_drugsperuser_income_!H3</f>
        <v>o_count</v>
      </c>
      <c r="H2" s="4" t="str">
        <f>cumulative_drugsperuser_income_!I3</f>
        <v>c_count</v>
      </c>
      <c r="I2" s="4" t="str">
        <f>cumulative_drugsperuser_income_!J3</f>
        <v>t2</v>
      </c>
      <c r="J2" s="4" t="str">
        <f>cumulative_drugsperuser_income_!K3</f>
        <v>prob</v>
      </c>
      <c r="K2" s="12" t="str">
        <f>cumulative_drugsperuser_income_!L3</f>
        <v>signif</v>
      </c>
      <c r="L2" s="12" t="str">
        <f>cumulative_drugsperuser_income_!M3</f>
        <v>sig hi?</v>
      </c>
      <c r="M2" s="4" t="str">
        <f>cumulative_drugsperuser_income_!N3</f>
        <v>sig lo?</v>
      </c>
      <c r="N2" s="4"/>
      <c r="O2" s="2" t="s">
        <v>3</v>
      </c>
      <c r="P2" s="4" t="s">
        <v>43</v>
      </c>
      <c r="Q2" s="4" t="s">
        <v>45</v>
      </c>
      <c r="R2" s="6" t="s">
        <v>46</v>
      </c>
      <c r="S2" s="4" t="s">
        <v>47</v>
      </c>
      <c r="T2" s="4" t="s">
        <v>4</v>
      </c>
      <c r="U2" s="4" t="s">
        <v>5</v>
      </c>
      <c r="V2" s="12" t="s">
        <v>6</v>
      </c>
      <c r="W2" s="14" t="s">
        <v>18</v>
      </c>
      <c r="X2" t="s">
        <v>19</v>
      </c>
    </row>
    <row r="3" spans="2:3" ht="12.75">
      <c r="B3" s="9" t="s">
        <v>52</v>
      </c>
      <c r="C3" s="9" t="s">
        <v>53</v>
      </c>
    </row>
    <row r="4" spans="1:24" ht="12.75">
      <c r="A4" t="s">
        <v>51</v>
      </c>
      <c r="B4" s="9">
        <f>cumulative_drugsperuser_income_!F4</f>
        <v>5.1580323293</v>
      </c>
      <c r="C4" s="9">
        <f>cumulative_drugsperuser_income_!F64</f>
        <v>3.6246737471</v>
      </c>
      <c r="D4" s="7">
        <f>cumulative_drugsperuser_income_!D4</f>
        <v>7083</v>
      </c>
      <c r="E4" s="5">
        <f>cumulative_drugsperuser_income_!E4</f>
        <v>4.736054685</v>
      </c>
      <c r="F4" s="5">
        <f>cumulative_drugsperuser_income_!G4</f>
        <v>5.6176077516</v>
      </c>
      <c r="G4" s="19">
        <f>cumulative_drugsperuser_income_!H4</f>
        <v>44723</v>
      </c>
      <c r="H4" s="5">
        <f>cumulative_drugsperuser_income_!I4</f>
        <v>6.3141324298</v>
      </c>
      <c r="I4" s="5">
        <f>cumulative_drugsperuser_income_!J4</f>
        <v>71.419042031</v>
      </c>
      <c r="J4" s="5">
        <f>cumulative_drugsperuser_income_!K4</f>
        <v>0</v>
      </c>
      <c r="K4" s="13" t="str">
        <f>cumulative_drugsperuser_income_!L4</f>
        <v>*</v>
      </c>
      <c r="L4" s="13">
        <f>cumulative_drugsperuser_income_!M4</f>
        <v>4.736054685</v>
      </c>
      <c r="M4" s="5">
        <f>cumulative_drugsperuser_income_!N4</f>
      </c>
      <c r="O4" s="7">
        <f>cumulative_drugsperuser_income_!D64</f>
        <v>4551</v>
      </c>
      <c r="P4" s="5">
        <f>cumulative_drugsperuser_income_!E64</f>
        <v>3.3025356017</v>
      </c>
      <c r="Q4" s="5">
        <f>cumulative_drugsperuser_income_!G64</f>
        <v>3.9782341079</v>
      </c>
      <c r="R4" s="19">
        <f>cumulative_drugsperuser_income_!H64</f>
        <v>19737</v>
      </c>
      <c r="S4" s="5">
        <f>cumulative_drugsperuser_income_!I64</f>
        <v>4.3368490442</v>
      </c>
      <c r="T4" s="5">
        <f>cumulative_drugsperuser_income_!J64</f>
        <v>71.419042031</v>
      </c>
      <c r="U4" s="5">
        <f>cumulative_drugsperuser_income_!K64</f>
        <v>0</v>
      </c>
      <c r="V4" s="13" t="str">
        <f>cumulative_drugsperuser_income_!L64</f>
        <v>*</v>
      </c>
      <c r="W4" s="13">
        <f>cumulative_drugsperuser_income_!M64</f>
        <v>3.3025356017</v>
      </c>
      <c r="X4">
        <f>cumulative_drugsperuser_income_!N64</f>
      </c>
    </row>
    <row r="5" spans="1:23" ht="12.75">
      <c r="G5" s="19"/>
      <c r="O5" s="7"/>
      <c r="R5" s="19"/>
      <c r="W5" s="13"/>
    </row>
    <row r="6" spans="1:24" ht="12.75">
      <c r="A6" t="s">
        <v>39</v>
      </c>
      <c r="B6" s="9">
        <f>cumulative_drugsperuser_income_!F5</f>
        <v>5.0197996691</v>
      </c>
      <c r="C6" s="9">
        <f>cumulative_drugsperuser_income_!F65</f>
        <v>3.3589752512</v>
      </c>
      <c r="D6" s="7">
        <f>cumulative_drugsperuser_income_!D5</f>
        <v>24552</v>
      </c>
      <c r="E6" s="5">
        <f>cumulative_drugsperuser_income_!E5</f>
        <v>4.8138358924</v>
      </c>
      <c r="F6" s="5">
        <f>cumulative_drugsperuser_income_!G5</f>
        <v>5.2345757691</v>
      </c>
      <c r="G6" s="19">
        <f>cumulative_drugsperuser_income_!H5</f>
        <v>131580</v>
      </c>
      <c r="H6" s="5">
        <f>cumulative_drugsperuser_income_!I5</f>
        <v>5.3592375367</v>
      </c>
      <c r="I6" s="5">
        <f>cumulative_drugsperuser_income_!J5</f>
        <v>528.59215889</v>
      </c>
      <c r="J6" s="5">
        <f>cumulative_drugsperuser_income_!K5</f>
        <v>0</v>
      </c>
      <c r="K6" s="13" t="str">
        <f>cumulative_drugsperuser_income_!L5</f>
        <v>*</v>
      </c>
      <c r="L6" s="13">
        <f>cumulative_drugsperuser_income_!M5</f>
        <v>4.8138358924</v>
      </c>
      <c r="M6" s="5">
        <f>cumulative_drugsperuser_income_!N5</f>
      </c>
      <c r="O6" s="7">
        <f>cumulative_drugsperuser_income_!D65</f>
        <v>67983</v>
      </c>
      <c r="P6" s="5">
        <f>cumulative_drugsperuser_income_!E65</f>
        <v>3.2773889924</v>
      </c>
      <c r="Q6" s="5">
        <f>cumulative_drugsperuser_income_!G65</f>
        <v>3.442592492</v>
      </c>
      <c r="R6" s="19">
        <f>cumulative_drugsperuser_income_!H65</f>
        <v>242762</v>
      </c>
      <c r="S6" s="5">
        <f>cumulative_drugsperuser_income_!I65</f>
        <v>3.5709221423</v>
      </c>
      <c r="T6" s="5">
        <f>cumulative_drugsperuser_income_!J65</f>
        <v>528.59215889</v>
      </c>
      <c r="U6" s="5">
        <f>cumulative_drugsperuser_income_!K65</f>
        <v>0</v>
      </c>
      <c r="V6" s="13" t="str">
        <f>cumulative_drugsperuser_income_!L65</f>
        <v>*</v>
      </c>
      <c r="W6" s="13">
        <f>cumulative_drugsperuser_income_!M65</f>
        <v>3.2773889924</v>
      </c>
      <c r="X6">
        <f>cumulative_drugsperuser_income_!N65</f>
      </c>
    </row>
    <row r="7" spans="1:24" ht="12.75">
      <c r="A7" t="s">
        <v>27</v>
      </c>
      <c r="B7" s="9">
        <f>cumulative_drugsperuser_income_!F6</f>
        <v>4.3271122192</v>
      </c>
      <c r="C7" s="9">
        <f>cumulative_drugsperuser_income_!F66</f>
        <v>2.9525055802</v>
      </c>
      <c r="D7" s="7">
        <f>cumulative_drugsperuser_income_!D6</f>
        <v>24657</v>
      </c>
      <c r="E7" s="5">
        <f>cumulative_drugsperuser_income_!E6</f>
        <v>4.1551961769</v>
      </c>
      <c r="F7" s="5">
        <f>cumulative_drugsperuser_income_!G6</f>
        <v>4.5061410725</v>
      </c>
      <c r="G7" s="19">
        <f>cumulative_drugsperuser_income_!H6</f>
        <v>116158</v>
      </c>
      <c r="H7" s="5">
        <f>cumulative_drugsperuser_income_!I6</f>
        <v>4.7109542929</v>
      </c>
      <c r="I7" s="5">
        <f>cumulative_drugsperuser_income_!J6</f>
        <v>515.66487698</v>
      </c>
      <c r="J7" s="5">
        <f>cumulative_drugsperuser_income_!K6</f>
        <v>0</v>
      </c>
      <c r="K7" s="13" t="str">
        <f>cumulative_drugsperuser_income_!L6</f>
        <v>*</v>
      </c>
      <c r="L7" s="13">
        <f>cumulative_drugsperuser_income_!M6</f>
        <v>4.1551961769</v>
      </c>
      <c r="M7" s="5">
        <f>cumulative_drugsperuser_income_!N6</f>
      </c>
      <c r="O7" s="7">
        <f>cumulative_drugsperuser_income_!D66</f>
        <v>72278</v>
      </c>
      <c r="P7" s="5">
        <f>cumulative_drugsperuser_income_!E66</f>
        <v>2.8867152565</v>
      </c>
      <c r="Q7" s="5">
        <f>cumulative_drugsperuser_income_!G66</f>
        <v>3.0197953129</v>
      </c>
      <c r="R7" s="19">
        <f>cumulative_drugsperuser_income_!H66</f>
        <v>231037</v>
      </c>
      <c r="S7" s="5">
        <f>cumulative_drugsperuser_income_!I66</f>
        <v>3.1965051606</v>
      </c>
      <c r="T7" s="5">
        <f>cumulative_drugsperuser_income_!J66</f>
        <v>515.66487698</v>
      </c>
      <c r="U7" s="5">
        <f>cumulative_drugsperuser_income_!K66</f>
        <v>0</v>
      </c>
      <c r="V7" s="13" t="str">
        <f>cumulative_drugsperuser_income_!L66</f>
        <v>*</v>
      </c>
      <c r="W7" s="13">
        <f>cumulative_drugsperuser_income_!M66</f>
        <v>2.8867152565</v>
      </c>
      <c r="X7">
        <f>cumulative_drugsperuser_income_!N66</f>
      </c>
    </row>
    <row r="8" spans="1:24" ht="12.75">
      <c r="A8" t="s">
        <v>28</v>
      </c>
      <c r="B8" s="9">
        <f>cumulative_drugsperuser_income_!F7</f>
        <v>4.2983874653</v>
      </c>
      <c r="C8" s="9">
        <f>cumulative_drugsperuser_income_!F67</f>
        <v>2.8265231652</v>
      </c>
      <c r="D8" s="7">
        <f>cumulative_drugsperuser_income_!D7</f>
        <v>26152</v>
      </c>
      <c r="E8" s="5">
        <f>cumulative_drugsperuser_income_!E7</f>
        <v>4.12923588</v>
      </c>
      <c r="F8" s="5">
        <f>cumulative_drugsperuser_income_!G7</f>
        <v>4.4744682403</v>
      </c>
      <c r="G8" s="19">
        <f>cumulative_drugsperuser_income_!H7</f>
        <v>125199</v>
      </c>
      <c r="H8" s="5">
        <f>cumulative_drugsperuser_income_!I7</f>
        <v>4.7873585194</v>
      </c>
      <c r="I8" s="5">
        <f>cumulative_drugsperuser_income_!J7</f>
        <v>644.66332148</v>
      </c>
      <c r="J8" s="5">
        <f>cumulative_drugsperuser_income_!K7</f>
        <v>0</v>
      </c>
      <c r="K8" s="13" t="str">
        <f>cumulative_drugsperuser_income_!L7</f>
        <v>*</v>
      </c>
      <c r="L8" s="13">
        <f>cumulative_drugsperuser_income_!M7</f>
        <v>4.12923588</v>
      </c>
      <c r="M8" s="5">
        <f>cumulative_drugsperuser_income_!N7</f>
      </c>
      <c r="O8" s="7">
        <f>cumulative_drugsperuser_income_!D67</f>
        <v>78542</v>
      </c>
      <c r="P8" s="5">
        <f>cumulative_drugsperuser_income_!E67</f>
        <v>2.7668747173</v>
      </c>
      <c r="Q8" s="5">
        <f>cumulative_drugsperuser_income_!G67</f>
        <v>2.8874575179</v>
      </c>
      <c r="R8" s="19">
        <f>cumulative_drugsperuser_income_!H67</f>
        <v>242146</v>
      </c>
      <c r="S8" s="5">
        <f>cumulative_drugsperuser_income_!I67</f>
        <v>3.0830129103</v>
      </c>
      <c r="T8" s="5">
        <f>cumulative_drugsperuser_income_!J67</f>
        <v>644.66332148</v>
      </c>
      <c r="U8" s="5">
        <f>cumulative_drugsperuser_income_!K67</f>
        <v>0</v>
      </c>
      <c r="V8" s="13" t="str">
        <f>cumulative_drugsperuser_income_!L67</f>
        <v>*</v>
      </c>
      <c r="W8" s="13">
        <f>cumulative_drugsperuser_income_!M67</f>
        <v>2.7668747173</v>
      </c>
      <c r="X8">
        <f>cumulative_drugsperuser_income_!N67</f>
      </c>
    </row>
    <row r="9" spans="1:24" ht="12.75">
      <c r="A9" t="s">
        <v>29</v>
      </c>
      <c r="B9" s="9">
        <f>cumulative_drugsperuser_income_!F8</f>
        <v>3.9875368586</v>
      </c>
      <c r="C9" s="9">
        <f>cumulative_drugsperuser_income_!F68</f>
        <v>2.7383746771</v>
      </c>
      <c r="D9" s="7">
        <f>cumulative_drugsperuser_income_!D8</f>
        <v>23256</v>
      </c>
      <c r="E9" s="5">
        <f>cumulative_drugsperuser_income_!E8</f>
        <v>3.8226492007</v>
      </c>
      <c r="F9" s="5">
        <f>cumulative_drugsperuser_income_!G8</f>
        <v>4.1595368458</v>
      </c>
      <c r="G9" s="19">
        <f>cumulative_drugsperuser_income_!H8</f>
        <v>99096</v>
      </c>
      <c r="H9" s="5">
        <f>cumulative_drugsperuser_income_!I8</f>
        <v>4.2610939112</v>
      </c>
      <c r="I9" s="5">
        <f>cumulative_drugsperuser_income_!J8</f>
        <v>461.99156933</v>
      </c>
      <c r="J9" s="5">
        <f>cumulative_drugsperuser_income_!K8</f>
        <v>0</v>
      </c>
      <c r="K9" s="13" t="str">
        <f>cumulative_drugsperuser_income_!L8</f>
        <v>*</v>
      </c>
      <c r="L9" s="13">
        <f>cumulative_drugsperuser_income_!M8</f>
        <v>3.8226492007</v>
      </c>
      <c r="M9" s="5">
        <f>cumulative_drugsperuser_income_!N8</f>
      </c>
      <c r="O9" s="7">
        <f>cumulative_drugsperuser_income_!D68</f>
        <v>70312</v>
      </c>
      <c r="P9" s="5">
        <f>cumulative_drugsperuser_income_!E68</f>
        <v>2.676673557</v>
      </c>
      <c r="Q9" s="5">
        <f>cumulative_drugsperuser_income_!G68</f>
        <v>2.8014980955</v>
      </c>
      <c r="R9" s="19">
        <f>cumulative_drugsperuser_income_!H68</f>
        <v>198584</v>
      </c>
      <c r="S9" s="5">
        <f>cumulative_drugsperuser_income_!I68</f>
        <v>2.8243258619</v>
      </c>
      <c r="T9" s="5">
        <f>cumulative_drugsperuser_income_!J68</f>
        <v>461.99156933</v>
      </c>
      <c r="U9" s="5">
        <f>cumulative_drugsperuser_income_!K68</f>
        <v>0</v>
      </c>
      <c r="V9" s="13" t="str">
        <f>cumulative_drugsperuser_income_!L68</f>
        <v>*</v>
      </c>
      <c r="W9" s="13">
        <f>cumulative_drugsperuser_income_!M68</f>
        <v>2.676673557</v>
      </c>
      <c r="X9">
        <f>cumulative_drugsperuser_income_!N68</f>
      </c>
    </row>
    <row r="10" spans="1:24" ht="12.75">
      <c r="A10" t="s">
        <v>40</v>
      </c>
      <c r="B10" s="9">
        <f>cumulative_drugsperuser_income_!F9</f>
        <v>3.9774851229</v>
      </c>
      <c r="C10" s="9">
        <f>cumulative_drugsperuser_income_!F69</f>
        <v>2.8338211419</v>
      </c>
      <c r="D10" s="7">
        <f>cumulative_drugsperuser_income_!D9</f>
        <v>27621</v>
      </c>
      <c r="E10" s="5">
        <f>cumulative_drugsperuser_income_!E9</f>
        <v>3.82501836</v>
      </c>
      <c r="F10" s="5">
        <f>cumulative_drugsperuser_income_!G9</f>
        <v>4.1360292718</v>
      </c>
      <c r="G10" s="19">
        <f>cumulative_drugsperuser_income_!H9</f>
        <v>112700</v>
      </c>
      <c r="H10" s="5">
        <f>cumulative_drugsperuser_income_!I9</f>
        <v>4.0802288114</v>
      </c>
      <c r="I10" s="5">
        <f>cumulative_drugsperuser_income_!J9</f>
        <v>427.02263507</v>
      </c>
      <c r="J10" s="5">
        <f>cumulative_drugsperuser_income_!K9</f>
        <v>0</v>
      </c>
      <c r="K10" s="13" t="str">
        <f>cumulative_drugsperuser_income_!L9</f>
        <v>*</v>
      </c>
      <c r="L10" s="13">
        <f>cumulative_drugsperuser_income_!M9</f>
        <v>3.82501836</v>
      </c>
      <c r="M10" s="5">
        <f>cumulative_drugsperuser_income_!N9</f>
      </c>
      <c r="O10" s="7">
        <f>cumulative_drugsperuser_income_!D69</f>
        <v>75762</v>
      </c>
      <c r="P10" s="5">
        <f>cumulative_drugsperuser_income_!E69</f>
        <v>2.7706370246</v>
      </c>
      <c r="Q10" s="5">
        <f>cumulative_drugsperuser_income_!G69</f>
        <v>2.8984461671</v>
      </c>
      <c r="R10" s="19">
        <f>cumulative_drugsperuser_income_!H69</f>
        <v>216137</v>
      </c>
      <c r="S10" s="5">
        <f>cumulative_drugsperuser_income_!I69</f>
        <v>2.852841794</v>
      </c>
      <c r="T10" s="5">
        <f>cumulative_drugsperuser_income_!J69</f>
        <v>427.02263507</v>
      </c>
      <c r="U10" s="5">
        <f>cumulative_drugsperuser_income_!K69</f>
        <v>0</v>
      </c>
      <c r="V10" s="13" t="str">
        <f>cumulative_drugsperuser_income_!L69</f>
        <v>*</v>
      </c>
      <c r="W10" s="13">
        <f>cumulative_drugsperuser_income_!M69</f>
        <v>2.7706370246</v>
      </c>
      <c r="X10">
        <f>cumulative_drugsperuser_income_!N69</f>
      </c>
    </row>
    <row r="11" spans="1:23" ht="12.75">
      <c r="G11" s="19"/>
      <c r="O11" s="7"/>
      <c r="R11" s="19"/>
      <c r="W11" s="13"/>
    </row>
    <row r="12" spans="1:24" ht="12.75">
      <c r="A12" t="s">
        <v>41</v>
      </c>
      <c r="B12" s="9">
        <f>cumulative_drugsperuser_income_!F10</f>
        <v>4.9093387977</v>
      </c>
      <c r="C12" s="9">
        <f>cumulative_drugsperuser_income_!F70</f>
        <v>3.1236434538</v>
      </c>
      <c r="D12" s="7">
        <f>cumulative_drugsperuser_income_!D10</f>
        <v>63415</v>
      </c>
      <c r="E12" s="5">
        <f>cumulative_drugsperuser_income_!E10</f>
        <v>4.776761519</v>
      </c>
      <c r="F12" s="5">
        <f>cumulative_drugsperuser_income_!G10</f>
        <v>5.0455957106</v>
      </c>
      <c r="G12" s="19">
        <f>cumulative_drugsperuser_income_!H10</f>
        <v>325528</v>
      </c>
      <c r="H12" s="5">
        <f>cumulative_drugsperuser_income_!I10</f>
        <v>5.1332965387</v>
      </c>
      <c r="I12" s="5">
        <f>cumulative_drugsperuser_income_!J10</f>
        <v>1454.4129496</v>
      </c>
      <c r="J12" s="5">
        <f>cumulative_drugsperuser_income_!K10</f>
        <v>0</v>
      </c>
      <c r="K12" s="13" t="str">
        <f>cumulative_drugsperuser_income_!L10</f>
        <v>*</v>
      </c>
      <c r="L12" s="13">
        <f>cumulative_drugsperuser_income_!M10</f>
        <v>4.776761519</v>
      </c>
      <c r="M12" s="5">
        <f>cumulative_drugsperuser_income_!N10</f>
      </c>
      <c r="O12" s="7">
        <f>cumulative_drugsperuser_income_!D70</f>
        <v>91631</v>
      </c>
      <c r="P12" s="5">
        <f>cumulative_drugsperuser_income_!E70</f>
        <v>3.0579109615</v>
      </c>
      <c r="Q12" s="5">
        <f>cumulative_drugsperuser_income_!G70</f>
        <v>3.1907889239</v>
      </c>
      <c r="R12" s="19">
        <f>cumulative_drugsperuser_income_!H70</f>
        <v>291940</v>
      </c>
      <c r="S12" s="5">
        <f>cumulative_drugsperuser_income_!I70</f>
        <v>3.1860396591</v>
      </c>
      <c r="T12" s="5">
        <f>cumulative_drugsperuser_income_!J70</f>
        <v>1454.4129496</v>
      </c>
      <c r="U12" s="5">
        <f>cumulative_drugsperuser_income_!K70</f>
        <v>0</v>
      </c>
      <c r="V12" s="13" t="str">
        <f>cumulative_drugsperuser_income_!L70</f>
        <v>*</v>
      </c>
      <c r="W12" s="13">
        <f>cumulative_drugsperuser_income_!M70</f>
        <v>3.0579109615</v>
      </c>
      <c r="X12">
        <f>cumulative_drugsperuser_income_!N70</f>
      </c>
    </row>
    <row r="13" spans="1:24" ht="12.75">
      <c r="A13" t="s">
        <v>32</v>
      </c>
      <c r="B13" s="9">
        <f>cumulative_drugsperuser_income_!F11</f>
        <v>4.0958660023</v>
      </c>
      <c r="C13" s="9">
        <f>cumulative_drugsperuser_income_!F71</f>
        <v>2.8496898197</v>
      </c>
      <c r="D13" s="7">
        <f>cumulative_drugsperuser_income_!D11</f>
        <v>49458</v>
      </c>
      <c r="E13" s="5">
        <f>cumulative_drugsperuser_income_!E11</f>
        <v>3.9749779965</v>
      </c>
      <c r="F13" s="5">
        <f>cumulative_drugsperuser_income_!G11</f>
        <v>4.2204304837</v>
      </c>
      <c r="G13" s="19">
        <f>cumulative_drugsperuser_income_!H11</f>
        <v>211996</v>
      </c>
      <c r="H13" s="5">
        <f>cumulative_drugsperuser_income_!I11</f>
        <v>4.286384407</v>
      </c>
      <c r="I13" s="5">
        <f>cumulative_drugsperuser_income_!J11</f>
        <v>808.21309187</v>
      </c>
      <c r="J13" s="5">
        <f>cumulative_drugsperuser_income_!K11</f>
        <v>0</v>
      </c>
      <c r="K13" s="13" t="str">
        <f>cumulative_drugsperuser_income_!L11</f>
        <v>*</v>
      </c>
      <c r="L13" s="13">
        <f>cumulative_drugsperuser_income_!M11</f>
        <v>3.9749779965</v>
      </c>
      <c r="M13" s="5">
        <f>cumulative_drugsperuser_income_!N11</f>
      </c>
      <c r="O13" s="7">
        <f>cumulative_drugsperuser_income_!D71</f>
        <v>100414</v>
      </c>
      <c r="P13" s="5">
        <f>cumulative_drugsperuser_income_!E71</f>
        <v>2.7948446093</v>
      </c>
      <c r="Q13" s="5">
        <f>cumulative_drugsperuser_income_!G71</f>
        <v>2.9056112964</v>
      </c>
      <c r="R13" s="19">
        <f>cumulative_drugsperuser_income_!H71</f>
        <v>300414</v>
      </c>
      <c r="S13" s="5">
        <f>cumulative_drugsperuser_income_!I71</f>
        <v>2.9917541379</v>
      </c>
      <c r="T13" s="5">
        <f>cumulative_drugsperuser_income_!J71</f>
        <v>808.21309187</v>
      </c>
      <c r="U13" s="5">
        <f>cumulative_drugsperuser_income_!K71</f>
        <v>0</v>
      </c>
      <c r="V13" s="13" t="str">
        <f>cumulative_drugsperuser_income_!L71</f>
        <v>*</v>
      </c>
      <c r="W13" s="13">
        <f>cumulative_drugsperuser_income_!M71</f>
        <v>2.7948446093</v>
      </c>
      <c r="X13">
        <f>cumulative_drugsperuser_income_!N71</f>
      </c>
    </row>
    <row r="14" spans="1:24" ht="12.75">
      <c r="A14" t="s">
        <v>33</v>
      </c>
      <c r="B14" s="9">
        <f>cumulative_drugsperuser_income_!F12</f>
        <v>3.8623009119</v>
      </c>
      <c r="C14" s="9">
        <f>cumulative_drugsperuser_income_!F72</f>
        <v>2.7694460962</v>
      </c>
      <c r="D14" s="7">
        <f>cumulative_drugsperuser_income_!D12</f>
        <v>45097</v>
      </c>
      <c r="E14" s="5">
        <f>cumulative_drugsperuser_income_!E12</f>
        <v>3.7475582374</v>
      </c>
      <c r="F14" s="5">
        <f>cumulative_drugsperuser_income_!G12</f>
        <v>3.9805567758</v>
      </c>
      <c r="G14" s="19">
        <f>cumulative_drugsperuser_income_!H12</f>
        <v>184512</v>
      </c>
      <c r="H14" s="5">
        <f>cumulative_drugsperuser_income_!I12</f>
        <v>4.0914473247</v>
      </c>
      <c r="I14" s="5">
        <f>cumulative_drugsperuser_income_!J12</f>
        <v>673.75506094</v>
      </c>
      <c r="J14" s="5">
        <f>cumulative_drugsperuser_income_!K12</f>
        <v>0</v>
      </c>
      <c r="K14" s="13" t="str">
        <f>cumulative_drugsperuser_income_!L12</f>
        <v>*</v>
      </c>
      <c r="L14" s="15">
        <f>cumulative_drugsperuser_income_!M12</f>
        <v>3.7475582374</v>
      </c>
      <c r="M14" s="5">
        <f>cumulative_drugsperuser_income_!N12</f>
      </c>
      <c r="O14" s="7">
        <f>cumulative_drugsperuser_income_!D72</f>
        <v>104681</v>
      </c>
      <c r="P14" s="5">
        <f>cumulative_drugsperuser_income_!E72</f>
        <v>2.718118878</v>
      </c>
      <c r="Q14" s="5">
        <f>cumulative_drugsperuser_income_!G72</f>
        <v>2.8217425448</v>
      </c>
      <c r="R14" s="19">
        <f>cumulative_drugsperuser_income_!H72</f>
        <v>305605</v>
      </c>
      <c r="S14" s="5">
        <f>cumulative_drugsperuser_income_!I72</f>
        <v>2.9193932041</v>
      </c>
      <c r="T14" s="5">
        <f>cumulative_drugsperuser_income_!J72</f>
        <v>673.75506094</v>
      </c>
      <c r="U14" s="5">
        <f>cumulative_drugsperuser_income_!K72</f>
        <v>0</v>
      </c>
      <c r="V14" s="13" t="str">
        <f>cumulative_drugsperuser_income_!L72</f>
        <v>*</v>
      </c>
      <c r="W14" s="15">
        <f>cumulative_drugsperuser_income_!M72</f>
        <v>2.718118878</v>
      </c>
      <c r="X14" s="5">
        <f>cumulative_drugsperuser_income_!N72</f>
      </c>
    </row>
    <row r="15" spans="1:24" ht="12.75">
      <c r="A15" t="s">
        <v>34</v>
      </c>
      <c r="B15" s="9">
        <f>cumulative_drugsperuser_income_!F13</f>
        <v>3.7394141703</v>
      </c>
      <c r="C15" s="9">
        <f>cumulative_drugsperuser_income_!F73</f>
        <v>2.7430153051</v>
      </c>
      <c r="D15" s="7">
        <f>cumulative_drugsperuser_income_!D13</f>
        <v>39899</v>
      </c>
      <c r="E15" s="5">
        <f>cumulative_drugsperuser_income_!E13</f>
        <v>3.6198990498</v>
      </c>
      <c r="F15" s="5">
        <f>cumulative_drugsperuser_income_!G13</f>
        <v>3.8628752197</v>
      </c>
      <c r="G15" s="19">
        <f>cumulative_drugsperuser_income_!H13</f>
        <v>156124</v>
      </c>
      <c r="H15" s="5">
        <f>cumulative_drugsperuser_income_!I13</f>
        <v>3.9129802752</v>
      </c>
      <c r="I15" s="5">
        <f>cumulative_drugsperuser_income_!J13</f>
        <v>512.4556209</v>
      </c>
      <c r="J15" s="5">
        <f>cumulative_drugsperuser_income_!K13</f>
        <v>0</v>
      </c>
      <c r="K15" s="13" t="str">
        <f>cumulative_drugsperuser_income_!L13</f>
        <v>*</v>
      </c>
      <c r="L15" s="15">
        <f>cumulative_drugsperuser_income_!M13</f>
        <v>3.6198990498</v>
      </c>
      <c r="M15" s="5">
        <f>cumulative_drugsperuser_income_!N13</f>
      </c>
      <c r="O15" s="7">
        <f>cumulative_drugsperuser_income_!D73</f>
        <v>108263</v>
      </c>
      <c r="P15" s="5">
        <f>cumulative_drugsperuser_income_!E73</f>
        <v>2.6922106777</v>
      </c>
      <c r="Q15" s="5">
        <f>cumulative_drugsperuser_income_!G73</f>
        <v>2.7947786652</v>
      </c>
      <c r="R15" s="19">
        <f>cumulative_drugsperuser_income_!H73</f>
        <v>302764</v>
      </c>
      <c r="S15" s="5">
        <f>cumulative_drugsperuser_income_!I73</f>
        <v>2.7965602283</v>
      </c>
      <c r="T15" s="5">
        <f>cumulative_drugsperuser_income_!J73</f>
        <v>512.4556209</v>
      </c>
      <c r="U15" s="5">
        <f>cumulative_drugsperuser_income_!K73</f>
        <v>0</v>
      </c>
      <c r="V15" s="13" t="str">
        <f>cumulative_drugsperuser_income_!L73</f>
        <v>*</v>
      </c>
      <c r="W15" s="15">
        <f>cumulative_drugsperuser_income_!M73</f>
        <v>2.6922106777</v>
      </c>
      <c r="X15" s="5">
        <f>cumulative_drugsperuser_income_!N73</f>
      </c>
    </row>
    <row r="16" spans="1:24" ht="12.75">
      <c r="A16" t="s">
        <v>42</v>
      </c>
      <c r="B16" s="9">
        <f>cumulative_drugsperuser_income_!F14</f>
        <v>3.6424441846</v>
      </c>
      <c r="C16" s="9">
        <f>cumulative_drugsperuser_income_!F74</f>
        <v>2.6426808576</v>
      </c>
      <c r="D16" s="7">
        <f>cumulative_drugsperuser_income_!D14</f>
        <v>36179</v>
      </c>
      <c r="E16" s="5">
        <f>cumulative_drugsperuser_income_!E14</f>
        <v>3.521911748</v>
      </c>
      <c r="F16" s="5">
        <f>cumulative_drugsperuser_income_!G14</f>
        <v>3.767101673</v>
      </c>
      <c r="G16" s="19">
        <f>cumulative_drugsperuser_income_!H14</f>
        <v>137682</v>
      </c>
      <c r="H16" s="5">
        <f>cumulative_drugsperuser_income_!I14</f>
        <v>3.8055778214</v>
      </c>
      <c r="I16" s="5">
        <f>cumulative_drugsperuser_income_!J14</f>
        <v>520.98021521</v>
      </c>
      <c r="J16" s="5">
        <f>cumulative_drugsperuser_income_!K14</f>
        <v>0</v>
      </c>
      <c r="K16" s="13" t="str">
        <f>cumulative_drugsperuser_income_!L14</f>
        <v>*</v>
      </c>
      <c r="L16" s="15">
        <f>cumulative_drugsperuser_income_!M14</f>
        <v>3.521911748</v>
      </c>
      <c r="M16" s="5">
        <f>cumulative_drugsperuser_income_!N14</f>
      </c>
      <c r="O16" s="7">
        <f>cumulative_drugsperuser_income_!D74</f>
        <v>108414</v>
      </c>
      <c r="P16" s="5">
        <f>cumulative_drugsperuser_income_!E74</f>
        <v>2.5944289536</v>
      </c>
      <c r="Q16" s="5">
        <f>cumulative_drugsperuser_income_!G74</f>
        <v>2.6918301638</v>
      </c>
      <c r="R16" s="19">
        <f>cumulative_drugsperuser_income_!H74</f>
        <v>293341</v>
      </c>
      <c r="S16" s="5">
        <f>cumulative_drugsperuser_income_!I74</f>
        <v>2.7057483351</v>
      </c>
      <c r="T16" s="5">
        <f>cumulative_drugsperuser_income_!J74</f>
        <v>520.98021521</v>
      </c>
      <c r="U16" s="5">
        <f>cumulative_drugsperuser_income_!K74</f>
        <v>0</v>
      </c>
      <c r="V16" s="13" t="str">
        <f>cumulative_drugsperuser_income_!L74</f>
        <v>*</v>
      </c>
      <c r="W16" s="15">
        <f>cumulative_drugsperuser_income_!M74</f>
        <v>2.5944289536</v>
      </c>
      <c r="X16" s="5">
        <f>cumulative_drugsperuser_income_!N74</f>
      </c>
    </row>
    <row r="17" spans="15:23" ht="12.75">
      <c r="O17" s="7"/>
      <c r="W17" s="13"/>
    </row>
    <row r="18" spans="15:23" ht="12.75">
      <c r="O18" s="7"/>
      <c r="W18" s="13"/>
    </row>
    <row r="19" spans="15:23" ht="12.75">
      <c r="O19" s="7"/>
      <c r="W19" s="13"/>
    </row>
    <row r="20" spans="1:23" ht="12.75">
      <c r="A20" t="s">
        <v>37</v>
      </c>
      <c r="G20" s="7">
        <f>SUM(G4:G16)</f>
        <v>1645298</v>
      </c>
      <c r="O20" s="7"/>
      <c r="R20" s="7">
        <f>SUM(R4:R16)</f>
        <v>2644467</v>
      </c>
      <c r="W20" s="13"/>
    </row>
    <row r="21" spans="4:23" ht="12.75">
      <c r="D21" s="20"/>
      <c r="G21" s="20">
        <f>G4/G20</f>
        <v>0.02718230983080269</v>
      </c>
      <c r="O21" s="20"/>
      <c r="R21" s="20">
        <f>R4/R20</f>
        <v>0.0074635077692404555</v>
      </c>
      <c r="W21" s="13"/>
    </row>
    <row r="22" spans="1:23" ht="12.75">
      <c r="A22" t="s">
        <v>38</v>
      </c>
      <c r="B22" s="20">
        <f>(G4+R4)/(G20+R20)</f>
        <v>0.015026464153630794</v>
      </c>
      <c r="O22" s="7"/>
      <c r="W22" s="13"/>
    </row>
    <row r="23" spans="2:23" ht="12.75">
      <c r="B23" s="8"/>
      <c r="O23" s="7"/>
      <c r="W23" s="13"/>
    </row>
    <row r="24" spans="15:23" ht="12.75">
      <c r="O24" s="7"/>
      <c r="W24" s="13"/>
    </row>
    <row r="25" spans="15:23" ht="12.75">
      <c r="O25" s="7"/>
      <c r="W25" s="13"/>
    </row>
    <row r="26" spans="15:23" ht="12.75">
      <c r="O26" s="7"/>
      <c r="W26" s="13"/>
    </row>
    <row r="27" spans="15:23" ht="12.75">
      <c r="O27" s="7"/>
      <c r="W27" s="13"/>
    </row>
    <row r="28" spans="15:23" ht="12.75">
      <c r="O28" s="7"/>
      <c r="W28" s="13"/>
    </row>
    <row r="29" spans="15:23" ht="12.75">
      <c r="O29" s="7"/>
      <c r="W29" s="13"/>
    </row>
    <row r="30" spans="15:23" ht="12.75">
      <c r="O30" s="7"/>
      <c r="W30" s="13"/>
    </row>
    <row r="31" spans="15:23" ht="12.75">
      <c r="O31" s="7"/>
      <c r="W31" s="13"/>
    </row>
    <row r="32" spans="15:23" ht="12.75">
      <c r="O32" s="7"/>
      <c r="W32" s="13"/>
    </row>
    <row r="33" spans="15:24" ht="12.75">
      <c r="O33" s="7"/>
      <c r="W33" s="15"/>
      <c r="X33" s="5"/>
    </row>
    <row r="34" spans="15:24" ht="12.75">
      <c r="O34" s="7"/>
      <c r="W34" s="15"/>
      <c r="X34" s="5"/>
    </row>
    <row r="35" spans="15:24" ht="12.75">
      <c r="O35" s="7"/>
      <c r="W35" s="15"/>
      <c r="X35" s="5"/>
    </row>
    <row r="36" spans="15:24" ht="12.75">
      <c r="O36" s="7"/>
      <c r="W36" s="15"/>
      <c r="X36" s="5"/>
    </row>
    <row r="37" spans="15:23" ht="12.75">
      <c r="O37" s="7"/>
      <c r="W37" s="13"/>
    </row>
    <row r="38" spans="15:23" ht="12.75">
      <c r="O38" s="7"/>
      <c r="W38" s="13"/>
    </row>
    <row r="39" spans="15:23" ht="12.75">
      <c r="O39" s="7"/>
      <c r="W39" s="13"/>
    </row>
    <row r="40" spans="15:23" ht="12.75">
      <c r="O40" s="7"/>
      <c r="W40" s="13"/>
    </row>
    <row r="41" spans="15:23" ht="12.75">
      <c r="O41" s="7"/>
      <c r="W41" s="13"/>
    </row>
    <row r="42" spans="12:24" ht="12.75">
      <c r="L42" s="16"/>
      <c r="M42" s="17"/>
      <c r="N42" s="17"/>
      <c r="O42" s="7"/>
      <c r="V42" s="18"/>
      <c r="W42" s="16"/>
      <c r="X42" s="17"/>
    </row>
    <row r="43" spans="12:24" ht="12.75">
      <c r="L43" s="16"/>
      <c r="M43" s="17"/>
      <c r="N43" s="17"/>
      <c r="O43" s="7"/>
      <c r="V43" s="18"/>
      <c r="W43" s="16"/>
      <c r="X43" s="17"/>
    </row>
    <row r="44" spans="15:23" ht="12.75">
      <c r="O44" s="7"/>
      <c r="W44" s="13"/>
    </row>
    <row r="45" spans="15:23" ht="12.75">
      <c r="O45" s="7"/>
      <c r="W45" s="13"/>
    </row>
    <row r="46" spans="15:23" ht="12.75">
      <c r="O46" s="7"/>
      <c r="W46" s="13"/>
    </row>
    <row r="47" spans="15:23" ht="12.75">
      <c r="O47" s="7"/>
      <c r="W47" s="13"/>
    </row>
    <row r="48" spans="15:23" ht="12.75">
      <c r="O48" s="7"/>
      <c r="W48" s="13"/>
    </row>
    <row r="49" spans="15:23" ht="12.75">
      <c r="O49" s="7"/>
      <c r="W49" s="13"/>
    </row>
    <row r="50" spans="15:23" ht="12.75">
      <c r="O50" s="7"/>
      <c r="W50" s="13"/>
    </row>
    <row r="51" spans="15:23" ht="12.75">
      <c r="O51" s="7"/>
      <c r="W51" s="13"/>
    </row>
    <row r="52" spans="15:23" ht="12.75">
      <c r="O52" s="7"/>
      <c r="W52" s="13"/>
    </row>
    <row r="53" spans="15:23" ht="12.75">
      <c r="O53" s="7"/>
      <c r="W53" s="13"/>
    </row>
    <row r="54" spans="15:23" ht="12.75">
      <c r="O54" s="7"/>
      <c r="W54" s="13"/>
    </row>
    <row r="55" spans="15:23" ht="12.75">
      <c r="O55" s="7"/>
      <c r="W55" s="13"/>
    </row>
    <row r="56" spans="15:23" ht="12.75">
      <c r="O56" s="7"/>
      <c r="W56" s="13"/>
    </row>
    <row r="57" spans="15:23" ht="12.75">
      <c r="O57" s="7"/>
      <c r="W57" s="13"/>
    </row>
    <row r="58" spans="15:23" ht="12.75">
      <c r="O58" s="7"/>
      <c r="W58" s="13"/>
    </row>
    <row r="59" spans="15:23" ht="12.75">
      <c r="O59" s="7"/>
      <c r="W59" s="13"/>
    </row>
    <row r="60" spans="15:23" ht="12.75">
      <c r="O60" s="7"/>
      <c r="W60" s="13"/>
    </row>
    <row r="61" spans="15:23" ht="12.75">
      <c r="O61" s="7"/>
      <c r="W61" s="13"/>
    </row>
    <row r="62" spans="15:23" ht="12.75">
      <c r="O62" s="7"/>
      <c r="W62" s="13"/>
    </row>
    <row r="63" spans="15:23" ht="12.75">
      <c r="O63" s="7"/>
      <c r="W63" s="13"/>
    </row>
    <row r="64" spans="15:23" ht="12.75">
      <c r="O64" s="7"/>
      <c r="W64" s="13"/>
    </row>
    <row r="65" spans="15:23" ht="12.75">
      <c r="O65" s="7"/>
      <c r="W65" s="13"/>
    </row>
    <row r="66" spans="15:23" ht="12.75">
      <c r="O66" s="7"/>
      <c r="W66" s="13"/>
    </row>
    <row r="67" spans="15:23" ht="12.75">
      <c r="O67" s="7"/>
      <c r="W67" s="13"/>
    </row>
    <row r="68" spans="15:23" ht="12.75">
      <c r="O68" s="7"/>
      <c r="W68" s="13"/>
    </row>
    <row r="69" spans="15:23" ht="12.75">
      <c r="O69" s="7"/>
      <c r="W69" s="13"/>
    </row>
    <row r="70" spans="15:23" ht="12.75">
      <c r="O70" s="7"/>
      <c r="W70" s="13"/>
    </row>
    <row r="71" spans="15:23" ht="12.75">
      <c r="O71" s="7"/>
      <c r="W71" s="13"/>
    </row>
    <row r="72" spans="15:23" ht="12.75">
      <c r="O72" s="7"/>
      <c r="W72" s="13"/>
    </row>
    <row r="73" spans="15:23" ht="12.75">
      <c r="O73" s="7"/>
      <c r="W73" s="13"/>
    </row>
    <row r="74" spans="12:24" ht="12.75">
      <c r="L74" s="15"/>
      <c r="O74" s="7"/>
      <c r="W74" s="15"/>
      <c r="X74" s="5"/>
    </row>
    <row r="75" spans="15:23" ht="12.75">
      <c r="O75" s="7"/>
      <c r="W75" s="13"/>
    </row>
    <row r="76" spans="12:24" ht="12.75">
      <c r="L76" s="15"/>
      <c r="O76" s="7"/>
      <c r="W76" s="15"/>
      <c r="X76" s="5"/>
    </row>
    <row r="77" spans="12:24" ht="12.75">
      <c r="L77" s="15"/>
      <c r="O77" s="7"/>
      <c r="W77" s="15"/>
      <c r="X77" s="5"/>
    </row>
    <row r="78" spans="12:24" ht="12.75">
      <c r="L78" s="15"/>
      <c r="O78" s="7"/>
      <c r="W78" s="15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A2:IV2"/>
    </sheetView>
  </sheetViews>
  <sheetFormatPr defaultColWidth="9.140625" defaultRowHeight="12.75"/>
  <cols>
    <col min="2" max="2" width="20.57421875" style="0" customWidth="1"/>
    <col min="3" max="3" width="16.7109375" style="0" customWidth="1"/>
    <col min="12" max="12" width="9.140625" style="3" customWidth="1"/>
    <col min="13" max="14" width="9.140625" style="5" customWidth="1"/>
  </cols>
  <sheetData>
    <row r="1" spans="1:12" ht="12.75">
      <c r="A1" t="s">
        <v>0</v>
      </c>
      <c r="B1" t="s">
        <v>48</v>
      </c>
      <c r="L1"/>
    </row>
    <row r="2" ht="12.75">
      <c r="L2"/>
    </row>
    <row r="3" spans="1:14" ht="12.75">
      <c r="A3" t="s">
        <v>1</v>
      </c>
      <c r="B3" t="s">
        <v>2</v>
      </c>
      <c r="C3" t="s">
        <v>20</v>
      </c>
      <c r="D3" t="s">
        <v>3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</v>
      </c>
      <c r="K3" t="s">
        <v>5</v>
      </c>
      <c r="L3" t="s">
        <v>6</v>
      </c>
      <c r="M3" s="5" t="s">
        <v>18</v>
      </c>
      <c r="N3" s="5" t="s">
        <v>19</v>
      </c>
    </row>
    <row r="4" spans="1:14" ht="12.75">
      <c r="A4" t="s">
        <v>7</v>
      </c>
      <c r="B4" t="s">
        <v>25</v>
      </c>
      <c r="C4" t="s">
        <v>23</v>
      </c>
      <c r="D4">
        <v>7083</v>
      </c>
      <c r="E4">
        <v>4.736054685</v>
      </c>
      <c r="F4">
        <v>5.1580323293</v>
      </c>
      <c r="G4">
        <v>5.6176077516</v>
      </c>
      <c r="H4">
        <v>44723</v>
      </c>
      <c r="I4">
        <v>6.3141324298</v>
      </c>
      <c r="J4">
        <v>71.419042031</v>
      </c>
      <c r="K4">
        <v>0</v>
      </c>
      <c r="L4" t="s">
        <v>36</v>
      </c>
      <c r="M4" s="5">
        <f aca="true" t="shared" si="0" ref="M4:M32">IF(E4&gt;F$17,E4-F$17,"")</f>
        <v>4.736054685</v>
      </c>
      <c r="N4" s="5">
        <f aca="true" t="shared" si="1" ref="N4:N32">IF(G4&lt;F$17,F$17-G4,"")</f>
      </c>
    </row>
    <row r="5" spans="1:14" ht="12.75">
      <c r="A5" t="s">
        <v>9</v>
      </c>
      <c r="B5" t="s">
        <v>26</v>
      </c>
      <c r="C5" t="s">
        <v>23</v>
      </c>
      <c r="D5">
        <v>24552</v>
      </c>
      <c r="E5">
        <v>4.8138358924</v>
      </c>
      <c r="F5">
        <v>5.0197996691</v>
      </c>
      <c r="G5">
        <v>5.2345757691</v>
      </c>
      <c r="H5">
        <v>131580</v>
      </c>
      <c r="I5">
        <v>5.3592375367</v>
      </c>
      <c r="J5">
        <v>528.59215889</v>
      </c>
      <c r="K5">
        <v>0</v>
      </c>
      <c r="L5" t="s">
        <v>36</v>
      </c>
      <c r="M5" s="5">
        <f t="shared" si="0"/>
        <v>4.8138358924</v>
      </c>
      <c r="N5" s="5">
        <f t="shared" si="1"/>
      </c>
    </row>
    <row r="6" spans="1:14" ht="12.75">
      <c r="A6" t="s">
        <v>10</v>
      </c>
      <c r="B6" t="s">
        <v>27</v>
      </c>
      <c r="C6" t="s">
        <v>23</v>
      </c>
      <c r="D6">
        <v>24657</v>
      </c>
      <c r="E6">
        <v>4.1551961769</v>
      </c>
      <c r="F6">
        <v>4.3271122192</v>
      </c>
      <c r="G6">
        <v>4.5061410725</v>
      </c>
      <c r="H6">
        <v>116158</v>
      </c>
      <c r="I6">
        <v>4.7109542929</v>
      </c>
      <c r="J6">
        <v>515.66487698</v>
      </c>
      <c r="K6">
        <v>0</v>
      </c>
      <c r="L6" t="s">
        <v>36</v>
      </c>
      <c r="M6" s="5">
        <f t="shared" si="0"/>
        <v>4.1551961769</v>
      </c>
      <c r="N6" s="5">
        <f t="shared" si="1"/>
      </c>
    </row>
    <row r="7" spans="1:14" ht="12.75">
      <c r="A7" t="s">
        <v>11</v>
      </c>
      <c r="B7" t="s">
        <v>28</v>
      </c>
      <c r="C7" t="s">
        <v>23</v>
      </c>
      <c r="D7">
        <v>26152</v>
      </c>
      <c r="E7">
        <v>4.12923588</v>
      </c>
      <c r="F7">
        <v>4.2983874653</v>
      </c>
      <c r="G7">
        <v>4.4744682403</v>
      </c>
      <c r="H7">
        <v>125199</v>
      </c>
      <c r="I7">
        <v>4.7873585194</v>
      </c>
      <c r="J7">
        <v>644.66332148</v>
      </c>
      <c r="K7">
        <v>0</v>
      </c>
      <c r="L7" t="s">
        <v>36</v>
      </c>
      <c r="M7" s="5">
        <f t="shared" si="0"/>
        <v>4.12923588</v>
      </c>
      <c r="N7" s="5">
        <f t="shared" si="1"/>
      </c>
    </row>
    <row r="8" spans="1:14" ht="12.75">
      <c r="A8" t="s">
        <v>12</v>
      </c>
      <c r="B8" t="s">
        <v>29</v>
      </c>
      <c r="C8" t="s">
        <v>23</v>
      </c>
      <c r="D8">
        <v>23256</v>
      </c>
      <c r="E8">
        <v>3.8226492007</v>
      </c>
      <c r="F8">
        <v>3.9875368586</v>
      </c>
      <c r="G8">
        <v>4.1595368458</v>
      </c>
      <c r="H8">
        <v>99096</v>
      </c>
      <c r="I8">
        <v>4.2610939112</v>
      </c>
      <c r="J8">
        <v>461.99156933</v>
      </c>
      <c r="K8">
        <v>0</v>
      </c>
      <c r="L8" t="s">
        <v>36</v>
      </c>
      <c r="M8" s="5">
        <f t="shared" si="0"/>
        <v>3.8226492007</v>
      </c>
      <c r="N8" s="5">
        <f t="shared" si="1"/>
      </c>
    </row>
    <row r="9" spans="1:14" ht="12.75">
      <c r="A9" t="s">
        <v>13</v>
      </c>
      <c r="B9" t="s">
        <v>30</v>
      </c>
      <c r="C9" t="s">
        <v>23</v>
      </c>
      <c r="D9">
        <v>27621</v>
      </c>
      <c r="E9">
        <v>3.82501836</v>
      </c>
      <c r="F9">
        <v>3.9774851229</v>
      </c>
      <c r="G9">
        <v>4.1360292718</v>
      </c>
      <c r="H9">
        <v>112700</v>
      </c>
      <c r="I9">
        <v>4.0802288114</v>
      </c>
      <c r="J9">
        <v>427.02263507</v>
      </c>
      <c r="K9">
        <v>0</v>
      </c>
      <c r="L9" t="s">
        <v>36</v>
      </c>
      <c r="M9" s="5">
        <f t="shared" si="0"/>
        <v>3.82501836</v>
      </c>
      <c r="N9" s="5">
        <f t="shared" si="1"/>
      </c>
    </row>
    <row r="10" spans="1:14" ht="12.75">
      <c r="A10" t="s">
        <v>14</v>
      </c>
      <c r="B10" t="s">
        <v>31</v>
      </c>
      <c r="C10" t="s">
        <v>23</v>
      </c>
      <c r="D10">
        <v>63415</v>
      </c>
      <c r="E10">
        <v>4.776761519</v>
      </c>
      <c r="F10">
        <v>4.9093387977</v>
      </c>
      <c r="G10">
        <v>5.0455957106</v>
      </c>
      <c r="H10">
        <v>325528</v>
      </c>
      <c r="I10">
        <v>5.1332965387</v>
      </c>
      <c r="J10">
        <v>1454.4129496</v>
      </c>
      <c r="K10">
        <v>0</v>
      </c>
      <c r="L10" t="s">
        <v>36</v>
      </c>
      <c r="M10" s="5">
        <f t="shared" si="0"/>
        <v>4.776761519</v>
      </c>
      <c r="N10" s="5">
        <f t="shared" si="1"/>
      </c>
    </row>
    <row r="11" spans="1:14" ht="12.75">
      <c r="A11" t="s">
        <v>15</v>
      </c>
      <c r="B11" t="s">
        <v>32</v>
      </c>
      <c r="C11" t="s">
        <v>23</v>
      </c>
      <c r="D11">
        <v>49458</v>
      </c>
      <c r="E11">
        <v>3.9749779965</v>
      </c>
      <c r="F11">
        <v>4.0958660023</v>
      </c>
      <c r="G11">
        <v>4.2204304837</v>
      </c>
      <c r="H11">
        <v>211996</v>
      </c>
      <c r="I11">
        <v>4.286384407</v>
      </c>
      <c r="J11">
        <v>808.21309187</v>
      </c>
      <c r="K11">
        <v>0</v>
      </c>
      <c r="L11" t="s">
        <v>36</v>
      </c>
      <c r="M11" s="5">
        <f t="shared" si="0"/>
        <v>3.9749779965</v>
      </c>
      <c r="N11" s="5">
        <f t="shared" si="1"/>
      </c>
    </row>
    <row r="12" spans="1:14" ht="12.75">
      <c r="A12" t="s">
        <v>16</v>
      </c>
      <c r="B12" t="s">
        <v>33</v>
      </c>
      <c r="C12" t="s">
        <v>23</v>
      </c>
      <c r="D12">
        <v>45097</v>
      </c>
      <c r="E12">
        <v>3.7475582374</v>
      </c>
      <c r="F12">
        <v>3.8623009119</v>
      </c>
      <c r="G12">
        <v>3.9805567758</v>
      </c>
      <c r="H12">
        <v>184512</v>
      </c>
      <c r="I12">
        <v>4.0914473247</v>
      </c>
      <c r="J12">
        <v>673.75506094</v>
      </c>
      <c r="K12">
        <v>0</v>
      </c>
      <c r="L12" t="s">
        <v>36</v>
      </c>
      <c r="M12" s="5">
        <f t="shared" si="0"/>
        <v>3.7475582374</v>
      </c>
      <c r="N12" s="5">
        <f t="shared" si="1"/>
      </c>
    </row>
    <row r="13" spans="1:14" ht="12.75">
      <c r="A13" t="s">
        <v>17</v>
      </c>
      <c r="B13" t="s">
        <v>34</v>
      </c>
      <c r="C13" t="s">
        <v>23</v>
      </c>
      <c r="D13">
        <v>39899</v>
      </c>
      <c r="E13">
        <v>3.6198990498</v>
      </c>
      <c r="F13">
        <v>3.7394141703</v>
      </c>
      <c r="G13">
        <v>3.8628752197</v>
      </c>
      <c r="H13">
        <v>156124</v>
      </c>
      <c r="I13">
        <v>3.9129802752</v>
      </c>
      <c r="J13">
        <v>512.4556209</v>
      </c>
      <c r="K13">
        <v>0</v>
      </c>
      <c r="L13" t="s">
        <v>36</v>
      </c>
      <c r="M13" s="5">
        <f t="shared" si="0"/>
        <v>3.6198990498</v>
      </c>
      <c r="N13" s="5">
        <f t="shared" si="1"/>
      </c>
    </row>
    <row r="14" spans="1:14" ht="12.75">
      <c r="A14" t="s">
        <v>8</v>
      </c>
      <c r="B14" t="s">
        <v>35</v>
      </c>
      <c r="C14" t="s">
        <v>23</v>
      </c>
      <c r="D14">
        <v>36179</v>
      </c>
      <c r="E14">
        <v>3.521911748</v>
      </c>
      <c r="F14">
        <v>3.6424441846</v>
      </c>
      <c r="G14">
        <v>3.767101673</v>
      </c>
      <c r="H14">
        <v>137682</v>
      </c>
      <c r="I14">
        <v>3.8055778214</v>
      </c>
      <c r="J14">
        <v>520.98021521</v>
      </c>
      <c r="K14">
        <v>0</v>
      </c>
      <c r="L14" t="s">
        <v>36</v>
      </c>
      <c r="M14" s="5">
        <f t="shared" si="0"/>
        <v>3.521911748</v>
      </c>
      <c r="N14" s="5">
        <f t="shared" si="1"/>
      </c>
    </row>
    <row r="15" spans="1:14" ht="12.75">
      <c r="A15" t="s">
        <v>8</v>
      </c>
      <c r="L15"/>
      <c r="M15" s="5">
        <f t="shared" si="0"/>
      </c>
      <c r="N15" s="5">
        <f t="shared" si="1"/>
      </c>
    </row>
    <row r="16" spans="1:14" ht="12.75">
      <c r="A16" t="s">
        <v>8</v>
      </c>
      <c r="L16"/>
      <c r="M16" s="5">
        <f t="shared" si="0"/>
      </c>
      <c r="N16" s="5">
        <f t="shared" si="1"/>
      </c>
    </row>
    <row r="17" spans="1:14" ht="12.75">
      <c r="A17" t="s">
        <v>8</v>
      </c>
      <c r="L17"/>
      <c r="M17" s="5">
        <f t="shared" si="0"/>
      </c>
      <c r="N17" s="5">
        <f t="shared" si="1"/>
      </c>
    </row>
    <row r="18" spans="1:14" ht="12.75">
      <c r="A18" t="s">
        <v>8</v>
      </c>
      <c r="L18"/>
      <c r="M18" s="5">
        <f t="shared" si="0"/>
      </c>
      <c r="N18" s="5">
        <f t="shared" si="1"/>
      </c>
    </row>
    <row r="19" spans="1:14" ht="12.75">
      <c r="A19" t="s">
        <v>8</v>
      </c>
      <c r="L19"/>
      <c r="M19" s="5">
        <f t="shared" si="0"/>
      </c>
      <c r="N19" s="5">
        <f t="shared" si="1"/>
      </c>
    </row>
    <row r="20" spans="1:14" ht="12.75">
      <c r="A20" t="s">
        <v>8</v>
      </c>
      <c r="L20"/>
      <c r="M20" s="5">
        <f t="shared" si="0"/>
      </c>
      <c r="N20" s="5">
        <f t="shared" si="1"/>
      </c>
    </row>
    <row r="21" spans="1:14" ht="12.75">
      <c r="A21" t="s">
        <v>8</v>
      </c>
      <c r="L21"/>
      <c r="M21" s="5">
        <f t="shared" si="0"/>
      </c>
      <c r="N21" s="5">
        <f t="shared" si="1"/>
      </c>
    </row>
    <row r="22" spans="1:14" ht="12.75">
      <c r="A22" t="s">
        <v>8</v>
      </c>
      <c r="L22"/>
      <c r="M22" s="5">
        <f t="shared" si="0"/>
      </c>
      <c r="N22" s="5">
        <f t="shared" si="1"/>
      </c>
    </row>
    <row r="23" spans="1:14" ht="12.75">
      <c r="A23" t="s">
        <v>8</v>
      </c>
      <c r="J23" s="1"/>
      <c r="L23"/>
      <c r="M23" s="5">
        <f t="shared" si="0"/>
      </c>
      <c r="N23" s="5">
        <f t="shared" si="1"/>
      </c>
    </row>
    <row r="24" spans="1:14" ht="12.75">
      <c r="A24" t="s">
        <v>8</v>
      </c>
      <c r="L24"/>
      <c r="M24" s="5">
        <f t="shared" si="0"/>
      </c>
      <c r="N24" s="5">
        <f t="shared" si="1"/>
      </c>
    </row>
    <row r="25" spans="1:14" ht="12.75">
      <c r="A25" t="s">
        <v>8</v>
      </c>
      <c r="L25"/>
      <c r="M25" s="5">
        <f>IF(E25&gt;F$17,E25-F$17,"")</f>
      </c>
      <c r="N25" s="5">
        <f>IF(G25&lt;F$17,F$17-G25,"")</f>
      </c>
    </row>
    <row r="26" spans="1:14" ht="12.75">
      <c r="A26" t="s">
        <v>8</v>
      </c>
      <c r="L26"/>
      <c r="M26" s="5">
        <f>IF(E26&gt;F$17,E26-F$17,"")</f>
      </c>
      <c r="N26" s="5">
        <f>IF(G26&lt;F$17,F$17-G26,"")</f>
      </c>
    </row>
    <row r="27" spans="1:14" ht="12.75">
      <c r="A27" t="s">
        <v>8</v>
      </c>
      <c r="L27"/>
      <c r="M27" s="5">
        <f>IF(E27&gt;F$17,E27-F$17,"")</f>
      </c>
      <c r="N27" s="5">
        <f>IF(G27&lt;F$17,F$17-G27,"")</f>
      </c>
    </row>
    <row r="28" spans="1:14" ht="12.75">
      <c r="A28" t="s">
        <v>8</v>
      </c>
      <c r="L28"/>
      <c r="M28" s="5">
        <f>IF(E28&gt;F$17,E28-F$17,"")</f>
      </c>
      <c r="N28" s="5">
        <f>IF(G28&lt;F$17,F$17-G28,"")</f>
      </c>
    </row>
    <row r="29" spans="1:14" ht="12.75">
      <c r="A29" t="s">
        <v>8</v>
      </c>
      <c r="L29"/>
      <c r="M29" s="5">
        <f t="shared" si="0"/>
      </c>
      <c r="N29" s="5">
        <f t="shared" si="1"/>
      </c>
    </row>
    <row r="30" spans="1:14" ht="12.75">
      <c r="A30" t="s">
        <v>8</v>
      </c>
      <c r="L30"/>
      <c r="M30" s="5">
        <f>IF(E30&gt;F$17,E30-F$17,"")</f>
      </c>
      <c r="N30" s="5">
        <f>IF(G30&lt;F$17,F$17-G30,"")</f>
      </c>
    </row>
    <row r="31" spans="1:14" ht="12.75">
      <c r="A31" t="s">
        <v>8</v>
      </c>
      <c r="L31"/>
      <c r="M31" s="5">
        <f t="shared" si="0"/>
      </c>
      <c r="N31" s="5">
        <f t="shared" si="1"/>
      </c>
    </row>
    <row r="32" spans="1:14" ht="12.75">
      <c r="A32" t="s">
        <v>8</v>
      </c>
      <c r="L32"/>
      <c r="M32" s="5">
        <f t="shared" si="0"/>
      </c>
      <c r="N32" s="5">
        <f t="shared" si="1"/>
      </c>
    </row>
    <row r="33" ht="12.75">
      <c r="L33"/>
    </row>
    <row r="34" ht="12.75">
      <c r="L34"/>
    </row>
    <row r="35" spans="1:14" ht="12.75">
      <c r="A35" t="s">
        <v>8</v>
      </c>
      <c r="L35"/>
      <c r="M35" s="5">
        <f aca="true" t="shared" si="2" ref="M35:M63">IF(E35&gt;F$17,E35-F$17,"")</f>
      </c>
      <c r="N35" s="5">
        <f aca="true" t="shared" si="3" ref="N35:N63">IF(G35&lt;F$17,F$17-G35,"")</f>
      </c>
    </row>
    <row r="36" spans="1:14" ht="12.75">
      <c r="A36" t="s">
        <v>8</v>
      </c>
      <c r="L36"/>
      <c r="M36" s="5">
        <f t="shared" si="2"/>
      </c>
      <c r="N36" s="5">
        <f t="shared" si="3"/>
      </c>
    </row>
    <row r="37" spans="1:14" ht="12.75">
      <c r="A37" t="s">
        <v>8</v>
      </c>
      <c r="L37"/>
      <c r="M37" s="5">
        <f t="shared" si="2"/>
      </c>
      <c r="N37" s="5">
        <f t="shared" si="3"/>
      </c>
    </row>
    <row r="38" spans="1:14" ht="12.75">
      <c r="A38" t="s">
        <v>8</v>
      </c>
      <c r="L38"/>
      <c r="M38" s="5">
        <f t="shared" si="2"/>
      </c>
      <c r="N38" s="5">
        <f t="shared" si="3"/>
      </c>
    </row>
    <row r="39" spans="1:14" ht="12.75">
      <c r="A39" t="s">
        <v>8</v>
      </c>
      <c r="L39"/>
      <c r="M39" s="5">
        <f t="shared" si="2"/>
      </c>
      <c r="N39" s="5">
        <f t="shared" si="3"/>
      </c>
    </row>
    <row r="40" spans="1:14" ht="12.75">
      <c r="A40" t="s">
        <v>8</v>
      </c>
      <c r="L40"/>
      <c r="M40" s="5">
        <f t="shared" si="2"/>
      </c>
      <c r="N40" s="5">
        <f t="shared" si="3"/>
      </c>
    </row>
    <row r="41" spans="1:14" ht="12.75">
      <c r="A41" t="s">
        <v>8</v>
      </c>
      <c r="L41"/>
      <c r="M41" s="5">
        <f t="shared" si="2"/>
      </c>
      <c r="N41" s="5">
        <f t="shared" si="3"/>
      </c>
    </row>
    <row r="42" spans="1:14" ht="12.75">
      <c r="A42" t="s">
        <v>8</v>
      </c>
      <c r="L42"/>
      <c r="M42" s="5">
        <f t="shared" si="2"/>
      </c>
      <c r="N42" s="5">
        <f t="shared" si="3"/>
      </c>
    </row>
    <row r="43" spans="1:14" ht="12.75">
      <c r="A43" t="s">
        <v>8</v>
      </c>
      <c r="L43"/>
      <c r="M43" s="5">
        <f t="shared" si="2"/>
      </c>
      <c r="N43" s="5">
        <f t="shared" si="3"/>
      </c>
    </row>
    <row r="44" spans="1:14" ht="12.75">
      <c r="A44" t="s">
        <v>8</v>
      </c>
      <c r="L44"/>
      <c r="M44" s="5">
        <f t="shared" si="2"/>
      </c>
      <c r="N44" s="5">
        <f t="shared" si="3"/>
      </c>
    </row>
    <row r="45" spans="1:14" ht="12.75">
      <c r="A45" t="s">
        <v>8</v>
      </c>
      <c r="L45"/>
      <c r="M45" s="5">
        <f t="shared" si="2"/>
      </c>
      <c r="N45" s="5">
        <f t="shared" si="3"/>
      </c>
    </row>
    <row r="46" spans="1:14" ht="12.75">
      <c r="A46" t="s">
        <v>8</v>
      </c>
      <c r="L46"/>
      <c r="M46" s="5">
        <f t="shared" si="2"/>
      </c>
      <c r="N46" s="5">
        <f t="shared" si="3"/>
      </c>
    </row>
    <row r="47" spans="1:14" ht="12.75">
      <c r="A47" t="s">
        <v>8</v>
      </c>
      <c r="L47"/>
      <c r="M47" s="5">
        <f t="shared" si="2"/>
      </c>
      <c r="N47" s="5">
        <f t="shared" si="3"/>
      </c>
    </row>
    <row r="48" spans="1:14" ht="12.75">
      <c r="A48" t="s">
        <v>8</v>
      </c>
      <c r="L48"/>
      <c r="M48" s="5">
        <f t="shared" si="2"/>
      </c>
      <c r="N48" s="5">
        <f t="shared" si="3"/>
      </c>
    </row>
    <row r="49" spans="1:14" ht="12.75">
      <c r="A49" t="s">
        <v>8</v>
      </c>
      <c r="L49"/>
      <c r="M49" s="5">
        <f t="shared" si="2"/>
      </c>
      <c r="N49" s="5">
        <f t="shared" si="3"/>
      </c>
    </row>
    <row r="50" spans="1:14" ht="12.75">
      <c r="A50" t="s">
        <v>8</v>
      </c>
      <c r="L50"/>
      <c r="M50" s="5">
        <f t="shared" si="2"/>
      </c>
      <c r="N50" s="5">
        <f t="shared" si="3"/>
      </c>
    </row>
    <row r="51" spans="1:14" ht="12.75">
      <c r="A51" t="s">
        <v>8</v>
      </c>
      <c r="L51"/>
      <c r="M51" s="5">
        <f t="shared" si="2"/>
      </c>
      <c r="N51" s="5">
        <f t="shared" si="3"/>
      </c>
    </row>
    <row r="52" spans="1:14" ht="12.75">
      <c r="A52" t="s">
        <v>8</v>
      </c>
      <c r="L52"/>
      <c r="M52" s="5">
        <f t="shared" si="2"/>
      </c>
      <c r="N52" s="5">
        <f t="shared" si="3"/>
      </c>
    </row>
    <row r="53" spans="1:14" ht="12.75">
      <c r="A53" t="s">
        <v>8</v>
      </c>
      <c r="L53"/>
      <c r="M53" s="5">
        <f t="shared" si="2"/>
      </c>
      <c r="N53" s="5">
        <f t="shared" si="3"/>
      </c>
    </row>
    <row r="54" spans="1:14" ht="12.75">
      <c r="A54" t="s">
        <v>8</v>
      </c>
      <c r="L54"/>
      <c r="M54" s="5">
        <f t="shared" si="2"/>
      </c>
      <c r="N54" s="5">
        <f t="shared" si="3"/>
      </c>
    </row>
    <row r="55" spans="1:14" ht="12.75">
      <c r="A55" t="s">
        <v>8</v>
      </c>
      <c r="L55"/>
      <c r="M55" s="5">
        <f t="shared" si="2"/>
      </c>
      <c r="N55" s="5">
        <f t="shared" si="3"/>
      </c>
    </row>
    <row r="56" spans="1:14" ht="12.75">
      <c r="A56" t="s">
        <v>8</v>
      </c>
      <c r="L56"/>
      <c r="M56" s="5">
        <f t="shared" si="2"/>
      </c>
      <c r="N56" s="5">
        <f t="shared" si="3"/>
      </c>
    </row>
    <row r="57" spans="1:14" ht="12.75">
      <c r="A57" t="s">
        <v>8</v>
      </c>
      <c r="L57"/>
      <c r="M57" s="5">
        <f t="shared" si="2"/>
      </c>
      <c r="N57" s="5">
        <f t="shared" si="3"/>
      </c>
    </row>
    <row r="58" spans="1:14" ht="12.75">
      <c r="A58" t="s">
        <v>8</v>
      </c>
      <c r="L58"/>
      <c r="M58" s="5">
        <f t="shared" si="2"/>
      </c>
      <c r="N58" s="5">
        <f t="shared" si="3"/>
      </c>
    </row>
    <row r="59" spans="1:14" ht="12.75">
      <c r="A59" t="s">
        <v>8</v>
      </c>
      <c r="J59" s="1"/>
      <c r="L59"/>
      <c r="M59" s="5">
        <f t="shared" si="2"/>
      </c>
      <c r="N59" s="5">
        <f t="shared" si="3"/>
      </c>
    </row>
    <row r="60" spans="1:14" ht="12.75">
      <c r="A60" t="s">
        <v>8</v>
      </c>
      <c r="L60"/>
      <c r="M60" s="5">
        <f t="shared" si="2"/>
      </c>
      <c r="N60" s="5">
        <f t="shared" si="3"/>
      </c>
    </row>
    <row r="61" spans="1:14" ht="12.75">
      <c r="A61" t="s">
        <v>8</v>
      </c>
      <c r="L61"/>
      <c r="M61" s="5">
        <f t="shared" si="2"/>
      </c>
      <c r="N61" s="5">
        <f t="shared" si="3"/>
      </c>
    </row>
    <row r="62" spans="1:14" ht="12.75">
      <c r="A62" t="s">
        <v>8</v>
      </c>
      <c r="L62"/>
      <c r="M62" s="5">
        <f t="shared" si="2"/>
      </c>
      <c r="N62" s="5">
        <f t="shared" si="3"/>
      </c>
    </row>
    <row r="63" spans="1:14" ht="12.75">
      <c r="A63" t="s">
        <v>8</v>
      </c>
      <c r="L63"/>
      <c r="M63" s="5">
        <f t="shared" si="2"/>
      </c>
      <c r="N63" s="5">
        <f t="shared" si="3"/>
      </c>
    </row>
    <row r="64" spans="1:14" ht="12.75">
      <c r="A64" t="s">
        <v>7</v>
      </c>
      <c r="B64" t="s">
        <v>25</v>
      </c>
      <c r="C64" t="s">
        <v>24</v>
      </c>
      <c r="D64">
        <v>4551</v>
      </c>
      <c r="E64">
        <v>3.3025356017</v>
      </c>
      <c r="F64">
        <v>3.6246737471</v>
      </c>
      <c r="G64">
        <v>3.9782341079</v>
      </c>
      <c r="H64">
        <v>19737</v>
      </c>
      <c r="I64">
        <v>4.3368490442</v>
      </c>
      <c r="J64">
        <v>71.419042031</v>
      </c>
      <c r="K64">
        <v>0</v>
      </c>
      <c r="L64" t="s">
        <v>36</v>
      </c>
      <c r="M64" s="5">
        <f aca="true" t="shared" si="4" ref="M64:M92">IF(E64&gt;F$77,E64-F$77,"")</f>
        <v>3.3025356017</v>
      </c>
      <c r="N64" s="5">
        <f aca="true" t="shared" si="5" ref="N64:N92">IF(G64&lt;F$77,F$77-G64,"")</f>
      </c>
    </row>
    <row r="65" spans="1:14" ht="12.75">
      <c r="A65" t="s">
        <v>9</v>
      </c>
      <c r="B65" t="s">
        <v>26</v>
      </c>
      <c r="C65" t="s">
        <v>24</v>
      </c>
      <c r="D65">
        <v>67983</v>
      </c>
      <c r="E65">
        <v>3.2773889924</v>
      </c>
      <c r="F65">
        <v>3.3589752512</v>
      </c>
      <c r="G65">
        <v>3.442592492</v>
      </c>
      <c r="H65">
        <v>242762</v>
      </c>
      <c r="I65">
        <v>3.5709221423</v>
      </c>
      <c r="J65">
        <v>528.59215889</v>
      </c>
      <c r="K65">
        <v>0</v>
      </c>
      <c r="L65" t="s">
        <v>36</v>
      </c>
      <c r="M65" s="5">
        <f t="shared" si="4"/>
        <v>3.2773889924</v>
      </c>
      <c r="N65" s="5">
        <f t="shared" si="5"/>
      </c>
    </row>
    <row r="66" spans="1:14" ht="12.75">
      <c r="A66" t="s">
        <v>10</v>
      </c>
      <c r="B66" t="s">
        <v>27</v>
      </c>
      <c r="C66" t="s">
        <v>24</v>
      </c>
      <c r="D66">
        <v>72278</v>
      </c>
      <c r="E66">
        <v>2.8867152565</v>
      </c>
      <c r="F66">
        <v>2.9525055802</v>
      </c>
      <c r="G66">
        <v>3.0197953129</v>
      </c>
      <c r="H66">
        <v>231037</v>
      </c>
      <c r="I66">
        <v>3.1965051606</v>
      </c>
      <c r="J66">
        <v>515.66487698</v>
      </c>
      <c r="K66">
        <v>0</v>
      </c>
      <c r="L66" t="s">
        <v>36</v>
      </c>
      <c r="M66" s="5">
        <f t="shared" si="4"/>
        <v>2.8867152565</v>
      </c>
      <c r="N66" s="5">
        <f t="shared" si="5"/>
      </c>
    </row>
    <row r="67" spans="1:14" ht="12.75">
      <c r="A67" t="s">
        <v>11</v>
      </c>
      <c r="B67" t="s">
        <v>28</v>
      </c>
      <c r="C67" t="s">
        <v>24</v>
      </c>
      <c r="D67">
        <v>78542</v>
      </c>
      <c r="E67">
        <v>2.7668747173</v>
      </c>
      <c r="F67">
        <v>2.8265231652</v>
      </c>
      <c r="G67">
        <v>2.8874575179</v>
      </c>
      <c r="H67">
        <v>242146</v>
      </c>
      <c r="I67">
        <v>3.0830129103</v>
      </c>
      <c r="J67">
        <v>644.66332148</v>
      </c>
      <c r="K67">
        <v>0</v>
      </c>
      <c r="L67" t="s">
        <v>36</v>
      </c>
      <c r="M67" s="5">
        <f t="shared" si="4"/>
        <v>2.7668747173</v>
      </c>
      <c r="N67" s="5">
        <f t="shared" si="5"/>
      </c>
    </row>
    <row r="68" spans="1:14" ht="12.75">
      <c r="A68" t="s">
        <v>12</v>
      </c>
      <c r="B68" t="s">
        <v>29</v>
      </c>
      <c r="C68" t="s">
        <v>24</v>
      </c>
      <c r="D68">
        <v>70312</v>
      </c>
      <c r="E68">
        <v>2.676673557</v>
      </c>
      <c r="F68">
        <v>2.7383746771</v>
      </c>
      <c r="G68">
        <v>2.8014980955</v>
      </c>
      <c r="H68">
        <v>198584</v>
      </c>
      <c r="I68">
        <v>2.8243258619</v>
      </c>
      <c r="J68">
        <v>461.99156933</v>
      </c>
      <c r="K68">
        <v>0</v>
      </c>
      <c r="L68" t="s">
        <v>36</v>
      </c>
      <c r="M68" s="5">
        <f t="shared" si="4"/>
        <v>2.676673557</v>
      </c>
      <c r="N68" s="5">
        <f t="shared" si="5"/>
      </c>
    </row>
    <row r="69" spans="1:14" ht="12.75">
      <c r="A69" t="s">
        <v>13</v>
      </c>
      <c r="B69" t="s">
        <v>30</v>
      </c>
      <c r="C69" t="s">
        <v>24</v>
      </c>
      <c r="D69">
        <v>75762</v>
      </c>
      <c r="E69">
        <v>2.7706370246</v>
      </c>
      <c r="F69">
        <v>2.8338211419</v>
      </c>
      <c r="G69">
        <v>2.8984461671</v>
      </c>
      <c r="H69">
        <v>216137</v>
      </c>
      <c r="I69">
        <v>2.852841794</v>
      </c>
      <c r="J69">
        <v>427.02263507</v>
      </c>
      <c r="K69">
        <v>0</v>
      </c>
      <c r="L69" t="s">
        <v>36</v>
      </c>
      <c r="M69" s="5">
        <f t="shared" si="4"/>
        <v>2.7706370246</v>
      </c>
      <c r="N69" s="5">
        <f t="shared" si="5"/>
      </c>
    </row>
    <row r="70" spans="1:14" ht="12.75">
      <c r="A70" t="s">
        <v>14</v>
      </c>
      <c r="B70" t="s">
        <v>31</v>
      </c>
      <c r="C70" t="s">
        <v>24</v>
      </c>
      <c r="D70">
        <v>91631</v>
      </c>
      <c r="E70">
        <v>3.0579109615</v>
      </c>
      <c r="F70">
        <v>3.1236434538</v>
      </c>
      <c r="G70">
        <v>3.1907889239</v>
      </c>
      <c r="H70">
        <v>291940</v>
      </c>
      <c r="I70">
        <v>3.1860396591</v>
      </c>
      <c r="J70">
        <v>1454.4129496</v>
      </c>
      <c r="K70">
        <v>0</v>
      </c>
      <c r="L70" t="s">
        <v>36</v>
      </c>
      <c r="M70" s="5">
        <f t="shared" si="4"/>
        <v>3.0579109615</v>
      </c>
      <c r="N70" s="5">
        <f t="shared" si="5"/>
      </c>
    </row>
    <row r="71" spans="1:14" ht="12.75">
      <c r="A71" t="s">
        <v>15</v>
      </c>
      <c r="B71" t="s">
        <v>32</v>
      </c>
      <c r="C71" t="s">
        <v>24</v>
      </c>
      <c r="D71">
        <v>100414</v>
      </c>
      <c r="E71">
        <v>2.7948446093</v>
      </c>
      <c r="F71">
        <v>2.8496898197</v>
      </c>
      <c r="G71">
        <v>2.9056112964</v>
      </c>
      <c r="H71">
        <v>300414</v>
      </c>
      <c r="I71">
        <v>2.9917541379</v>
      </c>
      <c r="J71">
        <v>808.21309187</v>
      </c>
      <c r="K71">
        <v>0</v>
      </c>
      <c r="L71" t="s">
        <v>36</v>
      </c>
      <c r="M71" s="5">
        <f t="shared" si="4"/>
        <v>2.7948446093</v>
      </c>
      <c r="N71" s="5">
        <f t="shared" si="5"/>
      </c>
    </row>
    <row r="72" spans="1:14" ht="12.75">
      <c r="A72" t="s">
        <v>17</v>
      </c>
      <c r="B72" t="s">
        <v>33</v>
      </c>
      <c r="C72" t="s">
        <v>24</v>
      </c>
      <c r="D72">
        <v>104681</v>
      </c>
      <c r="E72">
        <v>2.718118878</v>
      </c>
      <c r="F72">
        <v>2.7694460962</v>
      </c>
      <c r="G72">
        <v>2.8217425448</v>
      </c>
      <c r="H72">
        <v>305605</v>
      </c>
      <c r="I72">
        <v>2.9193932041</v>
      </c>
      <c r="J72">
        <v>673.75506094</v>
      </c>
      <c r="K72">
        <v>0</v>
      </c>
      <c r="L72" t="s">
        <v>36</v>
      </c>
      <c r="M72" s="5">
        <f t="shared" si="4"/>
        <v>2.718118878</v>
      </c>
      <c r="N72" s="5">
        <f t="shared" si="5"/>
      </c>
    </row>
    <row r="73" spans="1:14" ht="12.75">
      <c r="A73" t="s">
        <v>16</v>
      </c>
      <c r="B73" t="s">
        <v>34</v>
      </c>
      <c r="C73" t="s">
        <v>24</v>
      </c>
      <c r="D73">
        <v>108263</v>
      </c>
      <c r="E73">
        <v>2.6922106777</v>
      </c>
      <c r="F73">
        <v>2.7430153051</v>
      </c>
      <c r="G73">
        <v>2.7947786652</v>
      </c>
      <c r="H73">
        <v>302764</v>
      </c>
      <c r="I73">
        <v>2.7965602283</v>
      </c>
      <c r="J73">
        <v>512.4556209</v>
      </c>
      <c r="K73">
        <v>0</v>
      </c>
      <c r="L73" t="s">
        <v>36</v>
      </c>
      <c r="M73" s="5">
        <f t="shared" si="4"/>
        <v>2.6922106777</v>
      </c>
      <c r="N73" s="5">
        <f t="shared" si="5"/>
      </c>
    </row>
    <row r="74" spans="1:14" ht="12.75">
      <c r="A74" t="s">
        <v>8</v>
      </c>
      <c r="B74" t="s">
        <v>35</v>
      </c>
      <c r="C74" t="s">
        <v>24</v>
      </c>
      <c r="D74">
        <v>108414</v>
      </c>
      <c r="E74">
        <v>2.5944289536</v>
      </c>
      <c r="F74">
        <v>2.6426808576</v>
      </c>
      <c r="G74">
        <v>2.6918301638</v>
      </c>
      <c r="H74">
        <v>293341</v>
      </c>
      <c r="I74">
        <v>2.7057483351</v>
      </c>
      <c r="J74">
        <v>520.98021521</v>
      </c>
      <c r="K74">
        <v>0</v>
      </c>
      <c r="L74" t="s">
        <v>36</v>
      </c>
      <c r="M74" s="5">
        <f t="shared" si="4"/>
        <v>2.5944289536</v>
      </c>
      <c r="N74" s="5">
        <f t="shared" si="5"/>
      </c>
    </row>
    <row r="75" spans="1:14" ht="12.75">
      <c r="A75" t="s">
        <v>8</v>
      </c>
      <c r="L75"/>
      <c r="M75" s="5">
        <f t="shared" si="4"/>
      </c>
      <c r="N75" s="5">
        <f t="shared" si="5"/>
      </c>
    </row>
    <row r="76" spans="1:14" ht="12.75">
      <c r="A76" t="s">
        <v>8</v>
      </c>
      <c r="L76"/>
      <c r="M76" s="5">
        <f t="shared" si="4"/>
      </c>
      <c r="N76" s="5">
        <f t="shared" si="5"/>
      </c>
    </row>
    <row r="77" spans="1:14" ht="12.75">
      <c r="A77" t="s">
        <v>8</v>
      </c>
      <c r="L77"/>
      <c r="M77" s="5">
        <f t="shared" si="4"/>
      </c>
      <c r="N77" s="5">
        <f t="shared" si="5"/>
      </c>
    </row>
    <row r="78" spans="1:14" ht="12.75">
      <c r="A78" t="s">
        <v>8</v>
      </c>
      <c r="L78"/>
      <c r="M78" s="5">
        <f t="shared" si="4"/>
      </c>
      <c r="N78" s="5">
        <f t="shared" si="5"/>
      </c>
    </row>
    <row r="79" spans="1:14" ht="12.75">
      <c r="A79" t="s">
        <v>8</v>
      </c>
      <c r="L79"/>
      <c r="M79" s="5">
        <f t="shared" si="4"/>
      </c>
      <c r="N79" s="5">
        <f t="shared" si="5"/>
      </c>
    </row>
    <row r="80" spans="1:14" ht="12.75">
      <c r="A80" t="s">
        <v>8</v>
      </c>
      <c r="L80"/>
      <c r="M80" s="5">
        <f t="shared" si="4"/>
      </c>
      <c r="N80" s="5">
        <f t="shared" si="5"/>
      </c>
    </row>
    <row r="81" spans="1:14" ht="12.75">
      <c r="A81" t="s">
        <v>8</v>
      </c>
      <c r="L81"/>
      <c r="M81" s="5">
        <f t="shared" si="4"/>
      </c>
      <c r="N81" s="5">
        <f t="shared" si="5"/>
      </c>
    </row>
    <row r="82" spans="1:14" ht="12.75">
      <c r="A82" t="s">
        <v>8</v>
      </c>
      <c r="L82"/>
      <c r="M82" s="5">
        <f t="shared" si="4"/>
      </c>
      <c r="N82" s="5">
        <f t="shared" si="5"/>
      </c>
    </row>
    <row r="83" spans="1:14" ht="12.75">
      <c r="A83" t="s">
        <v>8</v>
      </c>
      <c r="J83" s="1"/>
      <c r="L83"/>
      <c r="M83" s="5">
        <f t="shared" si="4"/>
      </c>
      <c r="N83" s="5">
        <f t="shared" si="5"/>
      </c>
    </row>
    <row r="84" spans="1:14" ht="12.75">
      <c r="A84" t="s">
        <v>8</v>
      </c>
      <c r="L84"/>
      <c r="M84" s="5">
        <f t="shared" si="4"/>
      </c>
      <c r="N84" s="5">
        <f t="shared" si="5"/>
      </c>
    </row>
    <row r="85" spans="1:14" ht="12.75">
      <c r="A85" t="s">
        <v>8</v>
      </c>
      <c r="L85"/>
      <c r="M85" s="5">
        <f>IF(E85&gt;F$77,E85-F$77,"")</f>
      </c>
      <c r="N85" s="5">
        <f>IF(G85&lt;F$77,F$77-G85,"")</f>
      </c>
    </row>
    <row r="86" spans="1:14" ht="12.75">
      <c r="A86" t="s">
        <v>8</v>
      </c>
      <c r="L86"/>
      <c r="M86" s="5">
        <f>IF(E86&gt;F$77,E86-F$77,"")</f>
      </c>
      <c r="N86" s="5">
        <f>IF(G86&lt;F$77,F$77-G86,"")</f>
      </c>
    </row>
    <row r="87" spans="1:14" ht="12.75">
      <c r="A87" t="s">
        <v>8</v>
      </c>
      <c r="L87"/>
      <c r="M87" s="5">
        <f>IF(E87&gt;F$77,E87-F$77,"")</f>
      </c>
      <c r="N87" s="5">
        <f>IF(G87&lt;F$77,F$77-G87,"")</f>
      </c>
    </row>
    <row r="88" spans="1:14" ht="12.75">
      <c r="A88" t="s">
        <v>8</v>
      </c>
      <c r="L88"/>
      <c r="M88" s="5">
        <f>IF(E88&gt;F$77,E88-F$77,"")</f>
      </c>
      <c r="N88" s="5">
        <f>IF(G88&lt;F$77,F$77-G88,"")</f>
      </c>
    </row>
    <row r="89" spans="1:14" ht="12.75">
      <c r="A89" t="s">
        <v>8</v>
      </c>
      <c r="L89"/>
      <c r="M89" s="5">
        <f t="shared" si="4"/>
      </c>
      <c r="N89" s="5">
        <f t="shared" si="5"/>
      </c>
    </row>
    <row r="90" spans="1:14" ht="12.75">
      <c r="A90" t="s">
        <v>8</v>
      </c>
      <c r="L90"/>
      <c r="M90" s="5">
        <f>IF(E90&gt;F$77,E90-F$77,"")</f>
      </c>
      <c r="N90" s="5">
        <f>IF(G90&lt;F$77,F$77-G90,"")</f>
      </c>
    </row>
    <row r="91" spans="1:14" ht="12.75">
      <c r="A91" t="s">
        <v>8</v>
      </c>
      <c r="L91"/>
      <c r="M91" s="5">
        <f t="shared" si="4"/>
      </c>
      <c r="N91" s="5">
        <f t="shared" si="5"/>
      </c>
    </row>
    <row r="92" spans="1:14" ht="12.75">
      <c r="A92" t="s">
        <v>8</v>
      </c>
      <c r="L92"/>
      <c r="M92" s="5">
        <f t="shared" si="4"/>
      </c>
      <c r="N92" s="5">
        <f t="shared" si="5"/>
      </c>
    </row>
    <row r="93" ht="12.75">
      <c r="L93"/>
    </row>
    <row r="94" ht="12.75">
      <c r="L94"/>
    </row>
    <row r="95" spans="1:14" ht="12.75">
      <c r="A95" t="s">
        <v>8</v>
      </c>
      <c r="L95"/>
      <c r="M95" s="5">
        <f aca="true" t="shared" si="6" ref="M95:M122">IF(E95&gt;F$77,E95-F$77,"")</f>
      </c>
      <c r="N95" s="5">
        <f aca="true" t="shared" si="7" ref="N95:N122">IF(G95&lt;F$77,F$77-G95,"")</f>
      </c>
    </row>
    <row r="96" spans="1:14" ht="12.75">
      <c r="A96" t="s">
        <v>8</v>
      </c>
      <c r="L96"/>
      <c r="M96" s="5">
        <f t="shared" si="6"/>
      </c>
      <c r="N96" s="5">
        <f t="shared" si="7"/>
      </c>
    </row>
    <row r="97" spans="1:14" ht="12.75">
      <c r="A97" t="s">
        <v>8</v>
      </c>
      <c r="L97"/>
      <c r="M97" s="5">
        <f t="shared" si="6"/>
      </c>
      <c r="N97" s="5">
        <f t="shared" si="7"/>
      </c>
    </row>
    <row r="98" spans="1:14" ht="12.75">
      <c r="A98" t="s">
        <v>8</v>
      </c>
      <c r="L98"/>
      <c r="M98" s="5">
        <f t="shared" si="6"/>
      </c>
      <c r="N98" s="5">
        <f t="shared" si="7"/>
      </c>
    </row>
    <row r="99" spans="1:14" ht="12.75">
      <c r="A99" t="s">
        <v>8</v>
      </c>
      <c r="L99"/>
      <c r="M99" s="5">
        <f t="shared" si="6"/>
      </c>
      <c r="N99" s="5">
        <f t="shared" si="7"/>
      </c>
    </row>
    <row r="100" spans="1:14" ht="12.75">
      <c r="A100" t="s">
        <v>8</v>
      </c>
      <c r="L100"/>
      <c r="M100" s="5">
        <f t="shared" si="6"/>
      </c>
      <c r="N100" s="5">
        <f t="shared" si="7"/>
      </c>
    </row>
    <row r="101" spans="1:14" ht="12.75">
      <c r="A101" t="s">
        <v>8</v>
      </c>
      <c r="L101"/>
      <c r="M101" s="5">
        <f t="shared" si="6"/>
      </c>
      <c r="N101" s="5">
        <f t="shared" si="7"/>
      </c>
    </row>
    <row r="102" spans="1:14" ht="12.75">
      <c r="A102" t="s">
        <v>8</v>
      </c>
      <c r="L102"/>
      <c r="M102" s="5">
        <f t="shared" si="6"/>
      </c>
      <c r="N102" s="5">
        <f t="shared" si="7"/>
      </c>
    </row>
    <row r="103" spans="1:14" ht="12.75">
      <c r="A103" t="s">
        <v>8</v>
      </c>
      <c r="L103"/>
      <c r="M103" s="5">
        <f t="shared" si="6"/>
      </c>
      <c r="N103" s="5">
        <f t="shared" si="7"/>
      </c>
    </row>
    <row r="104" spans="1:14" ht="12.75">
      <c r="A104" t="s">
        <v>8</v>
      </c>
      <c r="L104"/>
      <c r="M104" s="5">
        <f t="shared" si="6"/>
      </c>
      <c r="N104" s="5">
        <f t="shared" si="7"/>
      </c>
    </row>
    <row r="105" spans="1:14" ht="12.75">
      <c r="A105" t="s">
        <v>8</v>
      </c>
      <c r="L105"/>
      <c r="M105" s="5">
        <f t="shared" si="6"/>
      </c>
      <c r="N105" s="5">
        <f t="shared" si="7"/>
      </c>
    </row>
    <row r="106" spans="1:14" ht="12.75">
      <c r="A106" t="s">
        <v>8</v>
      </c>
      <c r="L106"/>
      <c r="M106" s="5">
        <f t="shared" si="6"/>
      </c>
      <c r="N106" s="5">
        <f t="shared" si="7"/>
      </c>
    </row>
    <row r="107" spans="1:14" ht="12.75">
      <c r="A107" t="s">
        <v>8</v>
      </c>
      <c r="L107"/>
      <c r="M107" s="5">
        <f t="shared" si="6"/>
      </c>
      <c r="N107" s="5">
        <f t="shared" si="7"/>
      </c>
    </row>
    <row r="108" spans="1:14" ht="12.75">
      <c r="A108" t="s">
        <v>8</v>
      </c>
      <c r="L108"/>
      <c r="M108" s="5">
        <f t="shared" si="6"/>
      </c>
      <c r="N108" s="5">
        <f t="shared" si="7"/>
      </c>
    </row>
    <row r="109" spans="1:14" ht="12.75">
      <c r="A109" t="s">
        <v>8</v>
      </c>
      <c r="L109"/>
      <c r="M109" s="5">
        <f t="shared" si="6"/>
      </c>
      <c r="N109" s="5">
        <f t="shared" si="7"/>
      </c>
    </row>
    <row r="110" spans="1:14" ht="12.75">
      <c r="A110" t="s">
        <v>8</v>
      </c>
      <c r="L110"/>
      <c r="M110" s="5">
        <f t="shared" si="6"/>
      </c>
      <c r="N110" s="5">
        <f t="shared" si="7"/>
      </c>
    </row>
    <row r="111" spans="1:14" ht="12.75">
      <c r="A111" t="s">
        <v>8</v>
      </c>
      <c r="L111"/>
      <c r="M111" s="5">
        <f t="shared" si="6"/>
      </c>
      <c r="N111" s="5">
        <f t="shared" si="7"/>
      </c>
    </row>
    <row r="112" spans="1:14" ht="12.75">
      <c r="A112" t="s">
        <v>8</v>
      </c>
      <c r="L112"/>
      <c r="M112" s="5">
        <f t="shared" si="6"/>
      </c>
      <c r="N112" s="5">
        <f t="shared" si="7"/>
      </c>
    </row>
    <row r="113" spans="1:14" ht="12.75">
      <c r="A113" t="s">
        <v>8</v>
      </c>
      <c r="L113"/>
      <c r="M113" s="5">
        <f t="shared" si="6"/>
      </c>
      <c r="N113" s="5">
        <f t="shared" si="7"/>
      </c>
    </row>
    <row r="114" spans="1:14" ht="12.75">
      <c r="A114" t="s">
        <v>8</v>
      </c>
      <c r="L114"/>
      <c r="M114" s="5">
        <f t="shared" si="6"/>
      </c>
      <c r="N114" s="5">
        <f t="shared" si="7"/>
      </c>
    </row>
    <row r="115" spans="1:14" ht="12.75">
      <c r="A115" t="s">
        <v>8</v>
      </c>
      <c r="L115"/>
      <c r="M115" s="5">
        <f t="shared" si="6"/>
      </c>
      <c r="N115" s="5">
        <f t="shared" si="7"/>
      </c>
    </row>
    <row r="116" spans="1:14" ht="12.75">
      <c r="A116" t="s">
        <v>8</v>
      </c>
      <c r="L116"/>
      <c r="M116" s="5">
        <f t="shared" si="6"/>
      </c>
      <c r="N116" s="5">
        <f t="shared" si="7"/>
      </c>
    </row>
    <row r="117" spans="1:14" ht="12.75">
      <c r="A117" t="s">
        <v>8</v>
      </c>
      <c r="L117"/>
      <c r="M117" s="5">
        <f t="shared" si="6"/>
      </c>
      <c r="N117" s="5">
        <f t="shared" si="7"/>
      </c>
    </row>
    <row r="118" spans="1:14" ht="12.75">
      <c r="A118" t="s">
        <v>8</v>
      </c>
      <c r="L118"/>
      <c r="M118" s="5">
        <f t="shared" si="6"/>
      </c>
      <c r="N118" s="5">
        <f t="shared" si="7"/>
      </c>
    </row>
    <row r="119" spans="1:14" ht="12.75">
      <c r="A119" t="s">
        <v>8</v>
      </c>
      <c r="J119" s="1"/>
      <c r="L119"/>
      <c r="M119" s="5">
        <f t="shared" si="6"/>
      </c>
      <c r="N119" s="5">
        <f t="shared" si="7"/>
      </c>
    </row>
    <row r="120" spans="1:14" ht="12.75">
      <c r="A120" t="s">
        <v>8</v>
      </c>
      <c r="L120"/>
      <c r="M120" s="5">
        <f t="shared" si="6"/>
      </c>
      <c r="N120" s="5">
        <f t="shared" si="7"/>
      </c>
    </row>
    <row r="121" spans="1:14" ht="12.75">
      <c r="A121" t="s">
        <v>8</v>
      </c>
      <c r="L121"/>
      <c r="M121" s="5">
        <f t="shared" si="6"/>
      </c>
      <c r="N121" s="5">
        <f t="shared" si="7"/>
      </c>
    </row>
    <row r="122" spans="1:14" ht="12.75">
      <c r="A122" t="s">
        <v>8</v>
      </c>
      <c r="L122"/>
      <c r="M122" s="5">
        <f t="shared" si="6"/>
      </c>
      <c r="N122" s="5">
        <f t="shared" si="7"/>
      </c>
    </row>
    <row r="123" spans="1:14" ht="12.75">
      <c r="A123" t="s">
        <v>8</v>
      </c>
      <c r="L123"/>
      <c r="M123" s="5">
        <f>IF(E123&gt;F$77,E123-F$77,"")</f>
      </c>
      <c r="N123" s="5">
        <f>IF(G123&lt;F$77,F$77-G123,"")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2004-08-27T01:43:26Z</cp:lastPrinted>
  <dcterms:created xsi:type="dcterms:W3CDTF">2002-03-11T20:47:31Z</dcterms:created>
  <dcterms:modified xsi:type="dcterms:W3CDTF">2004-12-16T16:58:56Z</dcterms:modified>
  <cp:category/>
  <cp:version/>
  <cp:contentType/>
  <cp:contentStatus/>
</cp:coreProperties>
</file>