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5"/>
  </bookViews>
  <sheets>
    <sheet name="GP_Spec" sheetId="1" r:id="rId1"/>
    <sheet name="Loc_All" sheetId="2" r:id="rId2"/>
    <sheet name="Loc_GP" sheetId="3" r:id="rId3"/>
    <sheet name="Loc_Spec" sheetId="4" r:id="rId4"/>
    <sheet name="Loc_GP_PSA" sheetId="5" r:id="rId5"/>
    <sheet name="data" sheetId="6" r:id="rId6"/>
  </sheets>
  <definedNames/>
  <calcPr fullCalcOnLoad="1"/>
</workbook>
</file>

<file path=xl/sharedStrings.xml><?xml version="1.0" encoding="utf-8"?>
<sst xmlns="http://schemas.openxmlformats.org/spreadsheetml/2006/main" count="81" uniqueCount="38">
  <si>
    <r>
      <t xml:space="preserve">GP </t>
    </r>
    <r>
      <rPr>
        <sz val="12"/>
        <rFont val="Arial"/>
        <family val="0"/>
      </rPr>
      <t>Vis Locn: w/i PSA, RHA, Other RHA, Wpg</t>
    </r>
  </si>
  <si>
    <r>
      <t xml:space="preserve">Spec </t>
    </r>
    <r>
      <rPr>
        <sz val="12"/>
        <rFont val="Arial"/>
        <family val="0"/>
      </rPr>
      <t>Vis Locn: w/i PSA, RHA, Other RHA, Wpg</t>
    </r>
  </si>
  <si>
    <t>GP + Spec Combined</t>
  </si>
  <si>
    <t>95/96 Observed Ambulatory Visits</t>
  </si>
  <si>
    <t>PM</t>
  </si>
  <si>
    <t>CS</t>
  </si>
  <si>
    <t>REGION</t>
  </si>
  <si>
    <t>pop95</t>
  </si>
  <si>
    <t>GP</t>
  </si>
  <si>
    <t>SPEC</t>
  </si>
  <si>
    <t>w/i PSA</t>
  </si>
  <si>
    <t>elsin RHA</t>
  </si>
  <si>
    <t>in RHA</t>
  </si>
  <si>
    <t>Oth RHA</t>
  </si>
  <si>
    <t>to Wpg</t>
  </si>
  <si>
    <t>Tot</t>
  </si>
  <si>
    <t>South Eastman</t>
  </si>
  <si>
    <t>South Westman</t>
  </si>
  <si>
    <t>Brandon</t>
  </si>
  <si>
    <t>Central</t>
  </si>
  <si>
    <t>Marquette</t>
  </si>
  <si>
    <t>Parkland</t>
  </si>
  <si>
    <t>Winnipeg</t>
  </si>
  <si>
    <t>North Eastman</t>
  </si>
  <si>
    <t>Interlake</t>
  </si>
  <si>
    <t>Burntwood</t>
  </si>
  <si>
    <t>Norman</t>
  </si>
  <si>
    <t>Churchill ‡</t>
  </si>
  <si>
    <t>Non-Winnipeg</t>
  </si>
  <si>
    <t>Manitoba</t>
  </si>
  <si>
    <t>Percentages: GPs</t>
  </si>
  <si>
    <t>Specs</t>
  </si>
  <si>
    <t>95/96 0bserved Ambulatory Visits by Location and Type of Physician</t>
  </si>
  <si>
    <t>Total</t>
  </si>
  <si>
    <t>%GP</t>
  </si>
  <si>
    <t>%SPEC</t>
  </si>
  <si>
    <t>Percentages:</t>
  </si>
  <si>
    <t>MD Visits: GP vs Spec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</si>
</sst>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53: Ambulatory Visit Providers, 1995/96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745"/>
        </c:manualLayout>
      </c:layout>
      <c:barChart>
        <c:barDir val="bar"/>
        <c:grouping val="percentStacked"/>
        <c:varyColors val="0"/>
        <c:ser>
          <c:idx val="0"/>
          <c:order val="0"/>
          <c:tx>
            <c:v>GPs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data!$C$5:$C$20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data!$E$25:$E$40</c:f>
              <c:numCache>
                <c:ptCount val="16"/>
                <c:pt idx="0">
                  <c:v>84.106362312</c:v>
                </c:pt>
                <c:pt idx="1">
                  <c:v>86.569330982</c:v>
                </c:pt>
                <c:pt idx="2">
                  <c:v>76.085512624</c:v>
                </c:pt>
                <c:pt idx="3">
                  <c:v>86.796128807</c:v>
                </c:pt>
                <c:pt idx="4">
                  <c:v>89.96322746</c:v>
                </c:pt>
                <c:pt idx="5">
                  <c:v>93.158966621</c:v>
                </c:pt>
                <c:pt idx="6">
                  <c:v>70.287912312</c:v>
                </c:pt>
                <c:pt idx="7">
                  <c:v>83.612645039</c:v>
                </c:pt>
                <c:pt idx="8">
                  <c:v>79.453205605</c:v>
                </c:pt>
                <c:pt idx="9">
                  <c:v>90.521543099</c:v>
                </c:pt>
                <c:pt idx="10">
                  <c:v>95.410083479</c:v>
                </c:pt>
                <c:pt idx="11">
                  <c:v>82.503770739</c:v>
                </c:pt>
                <c:pt idx="13">
                  <c:v>70.287912312</c:v>
                </c:pt>
                <c:pt idx="14">
                  <c:v>85.624322335</c:v>
                </c:pt>
                <c:pt idx="15">
                  <c:v>76.291143344</c:v>
                </c:pt>
              </c:numCache>
            </c:numRef>
          </c:val>
        </c:ser>
        <c:ser>
          <c:idx val="1"/>
          <c:order val="1"/>
          <c:tx>
            <c:v>Specialists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data!$C$5:$C$20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data!$F$25:$F$40</c:f>
              <c:numCache>
                <c:ptCount val="16"/>
                <c:pt idx="0">
                  <c:v>15.893637688</c:v>
                </c:pt>
                <c:pt idx="1">
                  <c:v>13.430669018</c:v>
                </c:pt>
                <c:pt idx="2">
                  <c:v>23.914487376</c:v>
                </c:pt>
                <c:pt idx="3">
                  <c:v>13.203871193</c:v>
                </c:pt>
                <c:pt idx="4">
                  <c:v>10.03677254</c:v>
                </c:pt>
                <c:pt idx="5">
                  <c:v>6.8410333792</c:v>
                </c:pt>
                <c:pt idx="6">
                  <c:v>29.712087688</c:v>
                </c:pt>
                <c:pt idx="7">
                  <c:v>16.387354961</c:v>
                </c:pt>
                <c:pt idx="8">
                  <c:v>20.546794395</c:v>
                </c:pt>
                <c:pt idx="9">
                  <c:v>9.4784569011</c:v>
                </c:pt>
                <c:pt idx="10">
                  <c:v>4.5899165212</c:v>
                </c:pt>
                <c:pt idx="11">
                  <c:v>17.496229261</c:v>
                </c:pt>
                <c:pt idx="13">
                  <c:v>29.712087688</c:v>
                </c:pt>
                <c:pt idx="14">
                  <c:v>14.375677665</c:v>
                </c:pt>
                <c:pt idx="15">
                  <c:v>23.708856656</c:v>
                </c:pt>
              </c:numCache>
            </c:numRef>
          </c:val>
        </c:ser>
        <c:overlap val="100"/>
        <c:gapWidth val="50"/>
        <c:axId val="31471672"/>
        <c:axId val="15270137"/>
      </c:barChart>
      <c:catAx>
        <c:axId val="314716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270137"/>
        <c:crosses val="autoZero"/>
        <c:auto val="0"/>
        <c:lblOffset val="100"/>
        <c:noMultiLvlLbl val="0"/>
      </c:catAx>
      <c:valAx>
        <c:axId val="1527013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71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285"/>
          <c:y val="0.05075"/>
          <c:w val="0.21475"/>
          <c:h val="0.0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of Ambulatory Visits to All Physicians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1"/>
          <c:h val="0.87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Within RHA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data!$X$25:$X$40</c:f>
              <c:numCache>
                <c:ptCount val="16"/>
                <c:pt idx="0">
                  <c:v>0.6003877420857082</c:v>
                </c:pt>
                <c:pt idx="1">
                  <c:v>0.719129964013885</c:v>
                </c:pt>
                <c:pt idx="2">
                  <c:v>0.9277932595818584</c:v>
                </c:pt>
                <c:pt idx="3">
                  <c:v>0.7152780529033451</c:v>
                </c:pt>
                <c:pt idx="4">
                  <c:v>0.7721520369500889</c:v>
                </c:pt>
                <c:pt idx="5">
                  <c:v>0.885917783911672</c:v>
                </c:pt>
                <c:pt idx="6">
                  <c:v>0.9807934010998577</c:v>
                </c:pt>
                <c:pt idx="7">
                  <c:v>0.5766931253492606</c:v>
                </c:pt>
                <c:pt idx="8">
                  <c:v>0.6094482280598001</c:v>
                </c:pt>
                <c:pt idx="9">
                  <c:v>0.7989930685047775</c:v>
                </c:pt>
                <c:pt idx="10">
                  <c:v>0.8850061322740669</c:v>
                </c:pt>
                <c:pt idx="11">
                  <c:v>0.4351781652767248</c:v>
                </c:pt>
                <c:pt idx="13">
                  <c:v>0.9807934010998577</c:v>
                </c:pt>
                <c:pt idx="14">
                  <c:v>0.7371509807267699</c:v>
                </c:pt>
                <c:pt idx="15">
                  <c:v>0.8853978197376535</c:v>
                </c:pt>
              </c:numCache>
            </c:numRef>
          </c:val>
        </c:ser>
        <c:ser>
          <c:idx val="1"/>
          <c:order val="1"/>
          <c:tx>
            <c:v>Other RHAs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data!$Y$25:$Y$40</c:f>
              <c:numCache>
                <c:ptCount val="16"/>
                <c:pt idx="0">
                  <c:v>0.02724824604918149</c:v>
                </c:pt>
                <c:pt idx="1">
                  <c:v>0.2397885417661858</c:v>
                </c:pt>
                <c:pt idx="2">
                  <c:v>0.04022364684355797</c:v>
                </c:pt>
                <c:pt idx="3">
                  <c:v>0.05086169327681154</c:v>
                </c:pt>
                <c:pt idx="4">
                  <c:v>0.1876112378934955</c:v>
                </c:pt>
                <c:pt idx="5">
                  <c:v>0.055219834384858044</c:v>
                </c:pt>
                <c:pt idx="6">
                  <c:v>0.019206598900142296</c:v>
                </c:pt>
                <c:pt idx="7">
                  <c:v>0.06149390408777633</c:v>
                </c:pt>
                <c:pt idx="8">
                  <c:v>0.02280661592170778</c:v>
                </c:pt>
                <c:pt idx="9">
                  <c:v>0.05491184526947956</c:v>
                </c:pt>
                <c:pt idx="10">
                  <c:v>0.03996961320910139</c:v>
                </c:pt>
                <c:pt idx="11">
                  <c:v>0.23199393479909022</c:v>
                </c:pt>
                <c:pt idx="13">
                  <c:v>0.019206598900142296</c:v>
                </c:pt>
                <c:pt idx="14">
                  <c:v>0.07053354997134278</c:v>
                </c:pt>
                <c:pt idx="15">
                  <c:v>0.03930311710698334</c:v>
                </c:pt>
              </c:numCache>
            </c:numRef>
          </c:val>
        </c:ser>
        <c:ser>
          <c:idx val="2"/>
          <c:order val="2"/>
          <c:tx>
            <c:v>To Wpg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data!$Z$25:$Z$40</c:f>
              <c:numCache>
                <c:ptCount val="16"/>
                <c:pt idx="0">
                  <c:v>0.3723640118651103</c:v>
                </c:pt>
                <c:pt idx="1">
                  <c:v>0.0410814942199293</c:v>
                </c:pt>
                <c:pt idx="2">
                  <c:v>0.031983093574583656</c:v>
                </c:pt>
                <c:pt idx="3">
                  <c:v>0.23386025381984338</c:v>
                </c:pt>
                <c:pt idx="4">
                  <c:v>0.04023672515641549</c:v>
                </c:pt>
                <c:pt idx="5">
                  <c:v>0.05886238170347003</c:v>
                </c:pt>
                <c:pt idx="6">
                  <c:v>0</c:v>
                </c:pt>
                <c:pt idx="7">
                  <c:v>0.3618129705629631</c:v>
                </c:pt>
                <c:pt idx="8">
                  <c:v>0.367745156018492</c:v>
                </c:pt>
                <c:pt idx="9">
                  <c:v>0.146095086225743</c:v>
                </c:pt>
                <c:pt idx="10">
                  <c:v>0.07502425451683171</c:v>
                </c:pt>
                <c:pt idx="11">
                  <c:v>0.332827899924185</c:v>
                </c:pt>
                <c:pt idx="13">
                  <c:v>0</c:v>
                </c:pt>
                <c:pt idx="14">
                  <c:v>0.19231546930188737</c:v>
                </c:pt>
                <c:pt idx="15">
                  <c:v>0.07529906315536311</c:v>
                </c:pt>
              </c:numCache>
            </c:numRef>
          </c:val>
        </c:ser>
        <c:overlap val="100"/>
        <c:gapWidth val="50"/>
        <c:axId val="22095842"/>
        <c:axId val="33514291"/>
      </c:barChart>
      <c:catAx>
        <c:axId val="220958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514291"/>
        <c:crosses val="autoZero"/>
        <c:auto val="0"/>
        <c:lblOffset val="100"/>
        <c:noMultiLvlLbl val="0"/>
      </c:catAx>
      <c:valAx>
        <c:axId val="3351429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095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15"/>
          <c:y val="0.0635"/>
          <c:w val="0.34625"/>
          <c:h val="0.03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of Ambulatory Visits to GPs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1"/>
          <c:h val="0.85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Within RHA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data!$J$25:$J$40</c:f>
              <c:numCache>
                <c:ptCount val="16"/>
                <c:pt idx="0">
                  <c:v>0.7007033771739654</c:v>
                </c:pt>
                <c:pt idx="1">
                  <c:v>0.8155723527809876</c:v>
                </c:pt>
                <c:pt idx="2">
                  <c:v>0.9268375112167722</c:v>
                </c:pt>
                <c:pt idx="3">
                  <c:v>0.7912416713085139</c:v>
                </c:pt>
                <c:pt idx="4">
                  <c:v>0.8583801697034439</c:v>
                </c:pt>
                <c:pt idx="5">
                  <c:v>0.9293443464365274</c:v>
                </c:pt>
                <c:pt idx="6">
                  <c:v>0.9756238518131939</c:v>
                </c:pt>
                <c:pt idx="7">
                  <c:v>0.6875575175428505</c:v>
                </c:pt>
                <c:pt idx="8">
                  <c:v>0.7195941757745172</c:v>
                </c:pt>
                <c:pt idx="9">
                  <c:v>0.8725805649669358</c:v>
                </c:pt>
                <c:pt idx="10">
                  <c:v>0.9270625096109488</c:v>
                </c:pt>
                <c:pt idx="11">
                  <c:v>0.5285451197053407</c:v>
                </c:pt>
                <c:pt idx="13">
                  <c:v>0.9756238518131939</c:v>
                </c:pt>
                <c:pt idx="14">
                  <c:v>0.8145060916673228</c:v>
                </c:pt>
                <c:pt idx="15">
                  <c:v>0.904814199034338</c:v>
                </c:pt>
              </c:numCache>
            </c:numRef>
          </c:val>
        </c:ser>
        <c:ser>
          <c:idx val="1"/>
          <c:order val="1"/>
          <c:tx>
            <c:v>Other RHAs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data!$K$25:$K$40</c:f>
              <c:numCache>
                <c:ptCount val="16"/>
                <c:pt idx="0">
                  <c:v>0.028508454979043214</c:v>
                </c:pt>
                <c:pt idx="1">
                  <c:v>0.16505604663315399</c:v>
                </c:pt>
                <c:pt idx="2">
                  <c:v>0.05190015033388106</c:v>
                </c:pt>
                <c:pt idx="3">
                  <c:v>0.05286531337795594</c:v>
                </c:pt>
                <c:pt idx="4">
                  <c:v>0.12268296531883126</c:v>
                </c:pt>
                <c:pt idx="5">
                  <c:v>0.043071745675628485</c:v>
                </c:pt>
                <c:pt idx="6">
                  <c:v>0.02437614818680616</c:v>
                </c:pt>
                <c:pt idx="7">
                  <c:v>0.05691360865063844</c:v>
                </c:pt>
                <c:pt idx="8">
                  <c:v>0.02459419576979833</c:v>
                </c:pt>
                <c:pt idx="9">
                  <c:v>0.05734904501125814</c:v>
                </c:pt>
                <c:pt idx="10">
                  <c:v>0.03944333384591727</c:v>
                </c:pt>
                <c:pt idx="11">
                  <c:v>0.27624309392265195</c:v>
                </c:pt>
                <c:pt idx="13">
                  <c:v>0.02437614818680616</c:v>
                </c:pt>
                <c:pt idx="14">
                  <c:v>0.06049062783902297</c:v>
                </c:pt>
                <c:pt idx="15">
                  <c:v>0.04024810272581704</c:v>
                </c:pt>
              </c:numCache>
            </c:numRef>
          </c:val>
        </c:ser>
        <c:ser>
          <c:idx val="2"/>
          <c:order val="2"/>
          <c:tx>
            <c:v>To Wpg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data!$L$25:$L$40</c:f>
              <c:numCache>
                <c:ptCount val="16"/>
                <c:pt idx="0">
                  <c:v>0.2707881678469914</c:v>
                </c:pt>
                <c:pt idx="1">
                  <c:v>0.019371600585858437</c:v>
                </c:pt>
                <c:pt idx="2">
                  <c:v>0.021262338449346805</c:v>
                </c:pt>
                <c:pt idx="3">
                  <c:v>0.15589301531353014</c:v>
                </c:pt>
                <c:pt idx="4">
                  <c:v>0.018936864977724906</c:v>
                </c:pt>
                <c:pt idx="5">
                  <c:v>0.027583907887844136</c:v>
                </c:pt>
                <c:pt idx="6">
                  <c:v>0</c:v>
                </c:pt>
                <c:pt idx="7">
                  <c:v>0.25552887380651096</c:v>
                </c:pt>
                <c:pt idx="8">
                  <c:v>0.25581162845568445</c:v>
                </c:pt>
                <c:pt idx="9">
                  <c:v>0.07007039002180598</c:v>
                </c:pt>
                <c:pt idx="10">
                  <c:v>0.03349415654313394</c:v>
                </c:pt>
                <c:pt idx="11">
                  <c:v>0.19521178637200737</c:v>
                </c:pt>
                <c:pt idx="13">
                  <c:v>0</c:v>
                </c:pt>
                <c:pt idx="14">
                  <c:v>0.12500328049365428</c:v>
                </c:pt>
                <c:pt idx="15">
                  <c:v>0.05493769823984491</c:v>
                </c:pt>
              </c:numCache>
            </c:numRef>
          </c:val>
        </c:ser>
        <c:overlap val="100"/>
        <c:gapWidth val="50"/>
        <c:axId val="31908652"/>
        <c:axId val="33186317"/>
      </c:barChart>
      <c:catAx>
        <c:axId val="319086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186317"/>
        <c:crosses val="autoZero"/>
        <c:auto val="0"/>
        <c:lblOffset val="100"/>
        <c:noMultiLvlLbl val="0"/>
      </c:catAx>
      <c:valAx>
        <c:axId val="3318631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08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425"/>
          <c:y val="0.06875"/>
          <c:w val="0.34725"/>
          <c:h val="0.0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57: Location of Visits to Specialists, 1995/96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873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Within RHA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data!$Q$25:$Q$40</c:f>
              <c:numCache>
                <c:ptCount val="16"/>
                <c:pt idx="0">
                  <c:v>0.07152835100641311</c:v>
                </c:pt>
                <c:pt idx="1">
                  <c:v>0.0991672975018925</c:v>
                </c:pt>
                <c:pt idx="2">
                  <c:v>0.930825399759682</c:v>
                </c:pt>
                <c:pt idx="3">
                  <c:v>0.21696417874685517</c:v>
                </c:pt>
                <c:pt idx="4">
                  <c:v>0.00038026944806605824</c:v>
                </c:pt>
                <c:pt idx="5">
                  <c:v>0.2951846253508961</c:v>
                </c:pt>
                <c:pt idx="6">
                  <c:v>0.9930046642466362</c:v>
                </c:pt>
                <c:pt idx="7">
                  <c:v>0.012584598500091458</c:v>
                </c:pt>
                <c:pt idx="8">
                  <c:v>0.18212706539446125</c:v>
                </c:pt>
                <c:pt idx="9">
                  <c:v>0.09589412962334577</c:v>
                </c:pt>
                <c:pt idx="10">
                  <c:v>0.045105566218809984</c:v>
                </c:pt>
                <c:pt idx="11">
                  <c:v>0</c:v>
                </c:pt>
                <c:pt idx="13">
                  <c:v>0.9930046642466362</c:v>
                </c:pt>
                <c:pt idx="14">
                  <c:v>0.2770260395908064</c:v>
                </c:pt>
                <c:pt idx="15">
                  <c:v>0.8230006072507314</c:v>
                </c:pt>
              </c:numCache>
            </c:numRef>
          </c:val>
        </c:ser>
        <c:ser>
          <c:idx val="1"/>
          <c:order val="1"/>
          <c:tx>
            <c:v>Other RHAs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data!$R$25:$R$40</c:f>
              <c:numCache>
                <c:ptCount val="16"/>
                <c:pt idx="0">
                  <c:v>0.020604482824306304</c:v>
                </c:pt>
                <c:pt idx="1">
                  <c:v>0.7201930355791067</c:v>
                </c:pt>
                <c:pt idx="2">
                  <c:v>0.003179591459469452</c:v>
                </c:pt>
                <c:pt idx="3">
                  <c:v>0.03771814224671539</c:v>
                </c:pt>
                <c:pt idx="4">
                  <c:v>0.76874185136897</c:v>
                </c:pt>
                <c:pt idx="5">
                  <c:v>0.2204707406607644</c:v>
                </c:pt>
                <c:pt idx="6">
                  <c:v>0.006995335753363739</c:v>
                </c:pt>
                <c:pt idx="7">
                  <c:v>0.08479970733491861</c:v>
                </c:pt>
                <c:pt idx="8">
                  <c:v>0.01587153828252269</c:v>
                </c:pt>
                <c:pt idx="9">
                  <c:v>0.03162538174414659</c:v>
                </c:pt>
                <c:pt idx="10">
                  <c:v>0.05047984644913628</c:v>
                </c:pt>
                <c:pt idx="11">
                  <c:v>0.02575107296137339</c:v>
                </c:pt>
                <c:pt idx="13">
                  <c:v>0.006995335753363739</c:v>
                </c:pt>
                <c:pt idx="14">
                  <c:v>0.1302710243124751</c:v>
                </c:pt>
                <c:pt idx="15">
                  <c:v>0.03626627550255913</c:v>
                </c:pt>
              </c:numCache>
            </c:numRef>
          </c:val>
        </c:ser>
        <c:ser>
          <c:idx val="2"/>
          <c:order val="2"/>
          <c:tx>
            <c:v>To Wpg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data!$S$25:$S$40</c:f>
              <c:numCache>
                <c:ptCount val="16"/>
                <c:pt idx="0">
                  <c:v>0.9078671661692805</c:v>
                </c:pt>
                <c:pt idx="1">
                  <c:v>0.18063966691900077</c:v>
                </c:pt>
                <c:pt idx="2">
                  <c:v>0.0659950087808485</c:v>
                </c:pt>
                <c:pt idx="3">
                  <c:v>0.7453176790064294</c:v>
                </c:pt>
                <c:pt idx="4">
                  <c:v>0.23087787918296393</c:v>
                </c:pt>
                <c:pt idx="5">
                  <c:v>0.48434463398833943</c:v>
                </c:pt>
                <c:pt idx="6">
                  <c:v>0</c:v>
                </c:pt>
                <c:pt idx="7">
                  <c:v>0.90261569416499</c:v>
                </c:pt>
                <c:pt idx="8">
                  <c:v>0.802001396323016</c:v>
                </c:pt>
                <c:pt idx="9">
                  <c:v>0.8724804886325076</c:v>
                </c:pt>
                <c:pt idx="10">
                  <c:v>0.9044145873320537</c:v>
                </c:pt>
                <c:pt idx="11">
                  <c:v>0.9742489270386266</c:v>
                </c:pt>
                <c:pt idx="13">
                  <c:v>0</c:v>
                </c:pt>
                <c:pt idx="14">
                  <c:v>0.5927029360967184</c:v>
                </c:pt>
                <c:pt idx="15">
                  <c:v>0.14073311724670942</c:v>
                </c:pt>
              </c:numCache>
            </c:numRef>
          </c:val>
        </c:ser>
        <c:overlap val="100"/>
        <c:gapWidth val="50"/>
        <c:axId val="18461718"/>
        <c:axId val="18732935"/>
      </c:barChart>
      <c:catAx>
        <c:axId val="184617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732935"/>
        <c:crosses val="autoZero"/>
        <c:auto val="0"/>
        <c:lblOffset val="100"/>
        <c:noMultiLvlLbl val="0"/>
      </c:catAx>
      <c:valAx>
        <c:axId val="1873293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461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"/>
          <c:y val="0.0595"/>
          <c:w val="0.347"/>
          <c:h val="0.03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55: Location of Ambulatory Visits to GP/FPs, 1995/96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1"/>
          <c:h val="0.86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Within PSA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data!$H$25:$H$40</c:f>
              <c:numCache>
                <c:ptCount val="16"/>
                <c:pt idx="0">
                  <c:v>0.5627198053668642</c:v>
                </c:pt>
                <c:pt idx="1">
                  <c:v>0.747882151189749</c:v>
                </c:pt>
                <c:pt idx="2">
                  <c:v>0.9268375112167722</c:v>
                </c:pt>
                <c:pt idx="3">
                  <c:v>0.6836573494900056</c:v>
                </c:pt>
                <c:pt idx="4">
                  <c:v>0.7974847958824458</c:v>
                </c:pt>
                <c:pt idx="5">
                  <c:v>0.7467127368549159</c:v>
                </c:pt>
                <c:pt idx="6">
                  <c:v>0.9756238518131939</c:v>
                </c:pt>
                <c:pt idx="7">
                  <c:v>0.6688643161164155</c:v>
                </c:pt>
                <c:pt idx="8">
                  <c:v>0.6502865323783588</c:v>
                </c:pt>
                <c:pt idx="9">
                  <c:v>0.7229360665402346</c:v>
                </c:pt>
                <c:pt idx="10">
                  <c:v>0.6463266953713671</c:v>
                </c:pt>
                <c:pt idx="11">
                  <c:v>0.5285451197053407</c:v>
                </c:pt>
                <c:pt idx="13">
                  <c:v>0.9756238518131939</c:v>
                </c:pt>
                <c:pt idx="14">
                  <c:v>0.7127622091598084</c:v>
                </c:pt>
                <c:pt idx="15">
                  <c:v>0.8600987748240765</c:v>
                </c:pt>
              </c:numCache>
            </c:numRef>
          </c:val>
        </c:ser>
        <c:ser>
          <c:idx val="1"/>
          <c:order val="1"/>
          <c:tx>
            <c:v>Elsewhere in RHA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data!$I$25:$I$40</c:f>
              <c:numCache>
                <c:ptCount val="16"/>
                <c:pt idx="0">
                  <c:v>0.13798357180710122</c:v>
                </c:pt>
                <c:pt idx="1">
                  <c:v>0.06769020159123862</c:v>
                </c:pt>
                <c:pt idx="2">
                  <c:v>0</c:v>
                </c:pt>
                <c:pt idx="3">
                  <c:v>0.10758432181850834</c:v>
                </c:pt>
                <c:pt idx="4">
                  <c:v>0.06089537382099807</c:v>
                </c:pt>
                <c:pt idx="5">
                  <c:v>0.18263160958161143</c:v>
                </c:pt>
                <c:pt idx="6">
                  <c:v>0</c:v>
                </c:pt>
                <c:pt idx="7">
                  <c:v>0.018693201426435064</c:v>
                </c:pt>
                <c:pt idx="8">
                  <c:v>0.06930764339615851</c:v>
                </c:pt>
                <c:pt idx="9">
                  <c:v>0.14964449842670133</c:v>
                </c:pt>
                <c:pt idx="10">
                  <c:v>0.2807358142395817</c:v>
                </c:pt>
                <c:pt idx="11">
                  <c:v>0</c:v>
                </c:pt>
                <c:pt idx="13">
                  <c:v>0</c:v>
                </c:pt>
                <c:pt idx="14">
                  <c:v>0.10174388250751443</c:v>
                </c:pt>
                <c:pt idx="15">
                  <c:v>0.04471542421026154</c:v>
                </c:pt>
              </c:numCache>
            </c:numRef>
          </c:val>
        </c:ser>
        <c:ser>
          <c:idx val="2"/>
          <c:order val="2"/>
          <c:tx>
            <c:v>Other RHAs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data!$K$25:$K$40</c:f>
              <c:numCache>
                <c:ptCount val="16"/>
                <c:pt idx="0">
                  <c:v>0.028508454979043214</c:v>
                </c:pt>
                <c:pt idx="1">
                  <c:v>0.16505604663315399</c:v>
                </c:pt>
                <c:pt idx="2">
                  <c:v>0.05190015033388106</c:v>
                </c:pt>
                <c:pt idx="3">
                  <c:v>0.05286531337795594</c:v>
                </c:pt>
                <c:pt idx="4">
                  <c:v>0.12268296531883126</c:v>
                </c:pt>
                <c:pt idx="5">
                  <c:v>0.043071745675628485</c:v>
                </c:pt>
                <c:pt idx="6">
                  <c:v>0.02437614818680616</c:v>
                </c:pt>
                <c:pt idx="7">
                  <c:v>0.05691360865063844</c:v>
                </c:pt>
                <c:pt idx="8">
                  <c:v>0.02459419576979833</c:v>
                </c:pt>
                <c:pt idx="9">
                  <c:v>0.05734904501125814</c:v>
                </c:pt>
                <c:pt idx="10">
                  <c:v>0.03944333384591727</c:v>
                </c:pt>
                <c:pt idx="11">
                  <c:v>0.27624309392265195</c:v>
                </c:pt>
                <c:pt idx="13">
                  <c:v>0.02437614818680616</c:v>
                </c:pt>
                <c:pt idx="14">
                  <c:v>0.06049062783902297</c:v>
                </c:pt>
                <c:pt idx="15">
                  <c:v>0.04024810272581704</c:v>
                </c:pt>
              </c:numCache>
            </c:numRef>
          </c:val>
        </c:ser>
        <c:ser>
          <c:idx val="3"/>
          <c:order val="3"/>
          <c:tx>
            <c:v>To Wpg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data!$C$25:$C$40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 ‡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data!$L$25:$L$40</c:f>
              <c:numCache>
                <c:ptCount val="16"/>
                <c:pt idx="0">
                  <c:v>0.2707881678469914</c:v>
                </c:pt>
                <c:pt idx="1">
                  <c:v>0.019371600585858437</c:v>
                </c:pt>
                <c:pt idx="2">
                  <c:v>0.021262338449346805</c:v>
                </c:pt>
                <c:pt idx="3">
                  <c:v>0.15589301531353014</c:v>
                </c:pt>
                <c:pt idx="4">
                  <c:v>0.018936864977724906</c:v>
                </c:pt>
                <c:pt idx="5">
                  <c:v>0.027583907887844136</c:v>
                </c:pt>
                <c:pt idx="6">
                  <c:v>0</c:v>
                </c:pt>
                <c:pt idx="7">
                  <c:v>0.25552887380651096</c:v>
                </c:pt>
                <c:pt idx="8">
                  <c:v>0.25581162845568445</c:v>
                </c:pt>
                <c:pt idx="9">
                  <c:v>0.07007039002180598</c:v>
                </c:pt>
                <c:pt idx="10">
                  <c:v>0.03349415654313394</c:v>
                </c:pt>
                <c:pt idx="11">
                  <c:v>0.19521178637200737</c:v>
                </c:pt>
                <c:pt idx="13">
                  <c:v>0</c:v>
                </c:pt>
                <c:pt idx="14">
                  <c:v>0.12500328049365428</c:v>
                </c:pt>
                <c:pt idx="15">
                  <c:v>0.05493769823984491</c:v>
                </c:pt>
              </c:numCache>
            </c:numRef>
          </c:val>
        </c:ser>
        <c:overlap val="100"/>
        <c:gapWidth val="50"/>
        <c:axId val="29852832"/>
        <c:axId val="16006561"/>
      </c:barChart>
      <c:catAx>
        <c:axId val="298528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006561"/>
        <c:crosses val="autoZero"/>
        <c:auto val="0"/>
        <c:lblOffset val="100"/>
        <c:noMultiLvlLbl val="0"/>
      </c:catAx>
      <c:valAx>
        <c:axId val="1600656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852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7875"/>
          <c:y val="0.06325"/>
          <c:w val="0.65275"/>
          <c:h val="0.0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1.125" right="1.125" top="1" bottom="5" header="0.5" footer="0.5"/>
  <pageSetup horizontalDpi="300" verticalDpi="300" orientation="portrait"/>
  <headerFooter>
    <oddHeader>&amp;A</oddHeader>
    <oddFooter>&amp;C&amp;f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1.125" right="1.125" top="1" bottom="5.4" header="0.5" footer="0.5"/>
  <pageSetup horizontalDpi="300" verticalDpi="300" orientation="portrait"/>
  <headerFooter>
    <oddHeader>&amp;A</oddHeader>
    <oddFooter>&amp;C&amp;f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1.125" right="1.125" top="1" bottom="5" header="0.5" footer="0.5"/>
  <pageSetup horizontalDpi="300" verticalDpi="300" orientation="portrait"/>
  <headerFooter>
    <oddHeader>&amp;A</oddHeader>
    <oddFooter>&amp;C&amp;f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1.125" right="1.125" top="1" bottom="5.4" header="0.5" footer="0.5"/>
  <pageSetup horizontalDpi="300" verticalDpi="300" orientation="portrait"/>
  <headerFooter>
    <oddHeader>&amp;A</oddHeader>
    <oddFooter>&amp;C&amp;f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1.125" right="1.125" top="1" bottom="5" header="0.5" footer="0.5"/>
  <pageSetup horizontalDpi="300" verticalDpi="300" orientation="portrait"/>
  <headerFooter>
    <oddHeader>&amp;A</oddHeader>
    <oddFooter>&amp;C&amp;f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0.9585</cdr:y>
    </cdr:from>
    <cdr:to>
      <cdr:x>0.749</cdr:x>
      <cdr:y>0.997</cdr:y>
    </cdr:to>
    <cdr:sp>
      <cdr:nvSpPr>
        <cdr:cNvPr id="1" name="Text 2"/>
        <cdr:cNvSpPr txBox="1">
          <a:spLocks noChangeArrowheads="1"/>
        </cdr:cNvSpPr>
      </cdr:nvSpPr>
      <cdr:spPr>
        <a:xfrm>
          <a:off x="981075" y="4371975"/>
          <a:ext cx="3295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‡ Physician claims for Churchill residents are not complete.</a:t>
          </a:r>
        </a:p>
      </cdr:txBody>
    </cdr:sp>
  </cdr:relSizeAnchor>
  <cdr:relSizeAnchor xmlns:cdr="http://schemas.openxmlformats.org/drawingml/2006/chartDrawing">
    <cdr:from>
      <cdr:x>0.1715</cdr:x>
      <cdr:y>0.05025</cdr:y>
    </cdr:from>
    <cdr:to>
      <cdr:x>0.3525</cdr:x>
      <cdr:y>0.08225</cdr:y>
    </cdr:to>
    <cdr:sp>
      <cdr:nvSpPr>
        <cdr:cNvPr id="2" name="TextBox 3"/>
        <cdr:cNvSpPr txBox="1">
          <a:spLocks noChangeArrowheads="1"/>
        </cdr:cNvSpPr>
      </cdr:nvSpPr>
      <cdr:spPr>
        <a:xfrm>
          <a:off x="971550" y="228600"/>
          <a:ext cx="1028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of visits to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0.9785</cdr:y>
    </cdr:from>
    <cdr:to>
      <cdr:x>0.73475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895350" y="4095750"/>
          <a:ext cx="3295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‡ Physician claims for Churchill residents are not complete.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0.9655</cdr:y>
    </cdr:from>
    <cdr:to>
      <cdr:x>0.738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904875" y="4400550"/>
          <a:ext cx="3295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‡ Physician claims for Churchill residents are not complete.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0.17425</cdr:x>
      <cdr:y>0.95775</cdr:y>
    </cdr:from>
    <cdr:to>
      <cdr:x>0.7515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990600" y="4010025"/>
          <a:ext cx="3295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‡ Physician claims for Churchill residents are not complete.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</cdr:x>
      <cdr:y>0.9615</cdr:y>
    </cdr:from>
    <cdr:to>
      <cdr:x>0.74025</cdr:x>
      <cdr:y>0.9995</cdr:y>
    </cdr:to>
    <cdr:sp>
      <cdr:nvSpPr>
        <cdr:cNvPr id="1" name="Text 1"/>
        <cdr:cNvSpPr txBox="1">
          <a:spLocks noChangeArrowheads="1"/>
        </cdr:cNvSpPr>
      </cdr:nvSpPr>
      <cdr:spPr>
        <a:xfrm>
          <a:off x="933450" y="4381500"/>
          <a:ext cx="3286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‡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Physician claims for Churchill residents are not complete.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5" sqref="C5"/>
      <selection pane="bottomRight" activeCell="C1" sqref="C1"/>
    </sheetView>
  </sheetViews>
  <sheetFormatPr defaultColWidth="9.140625" defaultRowHeight="12.75"/>
  <cols>
    <col min="1" max="2" width="2.57421875" style="0" hidden="1" customWidth="1"/>
    <col min="3" max="3" width="9.28125" style="0" customWidth="1"/>
    <col min="7" max="7" width="4.28125" style="0" customWidth="1"/>
    <col min="14" max="14" width="4.421875" style="0" customWidth="1"/>
  </cols>
  <sheetData>
    <row r="1" spans="3:22" s="6" customFormat="1" ht="15.75">
      <c r="C1" s="6" t="s">
        <v>37</v>
      </c>
      <c r="H1" s="6" t="s">
        <v>0</v>
      </c>
      <c r="O1" s="6" t="s">
        <v>1</v>
      </c>
      <c r="V1" s="6" t="s">
        <v>2</v>
      </c>
    </row>
    <row r="2" ht="12.75">
      <c r="H2" t="s">
        <v>32</v>
      </c>
    </row>
    <row r="3" ht="12.75">
      <c r="C3" s="12" t="s">
        <v>3</v>
      </c>
    </row>
    <row r="4" spans="1:27" ht="12.75">
      <c r="A4" s="2" t="s">
        <v>4</v>
      </c>
      <c r="B4" s="3" t="s">
        <v>5</v>
      </c>
      <c r="C4" t="s">
        <v>6</v>
      </c>
      <c r="D4" t="s">
        <v>7</v>
      </c>
      <c r="E4" s="13" t="s">
        <v>8</v>
      </c>
      <c r="F4" s="13" t="s">
        <v>9</v>
      </c>
      <c r="H4" s="8" t="s">
        <v>10</v>
      </c>
      <c r="I4" s="11" t="s">
        <v>11</v>
      </c>
      <c r="J4" s="8" t="s">
        <v>12</v>
      </c>
      <c r="K4" s="8" t="s">
        <v>13</v>
      </c>
      <c r="L4" s="8" t="s">
        <v>14</v>
      </c>
      <c r="M4" t="s">
        <v>33</v>
      </c>
      <c r="O4" s="12" t="s">
        <v>10</v>
      </c>
      <c r="P4" s="9" t="s">
        <v>11</v>
      </c>
      <c r="Q4" s="8" t="s">
        <v>12</v>
      </c>
      <c r="R4" s="8" t="s">
        <v>13</v>
      </c>
      <c r="S4" s="8" t="s">
        <v>14</v>
      </c>
      <c r="T4" t="s">
        <v>33</v>
      </c>
      <c r="V4" s="12" t="s">
        <v>10</v>
      </c>
      <c r="W4" s="9" t="s">
        <v>11</v>
      </c>
      <c r="X4" s="8" t="s">
        <v>12</v>
      </c>
      <c r="Y4" s="8" t="s">
        <v>13</v>
      </c>
      <c r="Z4" s="8" t="s">
        <v>14</v>
      </c>
      <c r="AA4" t="s">
        <v>15</v>
      </c>
    </row>
    <row r="5" spans="1:27" ht="12.75">
      <c r="A5" s="4">
        <v>1</v>
      </c>
      <c r="B5">
        <v>2</v>
      </c>
      <c r="C5" s="5" t="s">
        <v>16</v>
      </c>
      <c r="D5">
        <v>51202</v>
      </c>
      <c r="E5">
        <v>166248</v>
      </c>
      <c r="F5">
        <v>31416</v>
      </c>
      <c r="H5">
        <v>93443</v>
      </c>
      <c r="I5">
        <v>22913</v>
      </c>
      <c r="J5">
        <v>116356</v>
      </c>
      <c r="K5">
        <v>4734</v>
      </c>
      <c r="L5">
        <v>44966</v>
      </c>
      <c r="M5">
        <v>166056</v>
      </c>
      <c r="O5">
        <v>1561</v>
      </c>
      <c r="P5">
        <v>692</v>
      </c>
      <c r="Q5">
        <v>2253</v>
      </c>
      <c r="R5">
        <v>649</v>
      </c>
      <c r="S5">
        <v>28596</v>
      </c>
      <c r="T5">
        <v>31498</v>
      </c>
      <c r="V5">
        <f>O5+H5</f>
        <v>95004</v>
      </c>
      <c r="W5">
        <f aca="true" t="shared" si="0" ref="W5:Z20">P5+I5</f>
        <v>23605</v>
      </c>
      <c r="X5">
        <f t="shared" si="0"/>
        <v>118609</v>
      </c>
      <c r="Y5">
        <f t="shared" si="0"/>
        <v>5383</v>
      </c>
      <c r="Z5">
        <f t="shared" si="0"/>
        <v>73562</v>
      </c>
      <c r="AA5">
        <f aca="true" t="shared" si="1" ref="AA5:AA16">SUM(V5:Z5)-X5</f>
        <v>197554</v>
      </c>
    </row>
    <row r="6" spans="1:27" ht="12.75">
      <c r="A6" s="4">
        <v>2</v>
      </c>
      <c r="B6">
        <v>1</v>
      </c>
      <c r="C6" s="5" t="s">
        <v>17</v>
      </c>
      <c r="D6">
        <v>36196</v>
      </c>
      <c r="E6">
        <v>135958</v>
      </c>
      <c r="F6">
        <v>21093</v>
      </c>
      <c r="H6">
        <v>101614</v>
      </c>
      <c r="I6">
        <v>9197</v>
      </c>
      <c r="J6">
        <v>110811</v>
      </c>
      <c r="K6">
        <v>22426</v>
      </c>
      <c r="L6">
        <v>2632</v>
      </c>
      <c r="M6">
        <v>135869</v>
      </c>
      <c r="O6">
        <v>1705</v>
      </c>
      <c r="P6">
        <v>391</v>
      </c>
      <c r="Q6">
        <v>2096</v>
      </c>
      <c r="R6">
        <v>15222</v>
      </c>
      <c r="S6">
        <v>3818</v>
      </c>
      <c r="T6">
        <v>21136</v>
      </c>
      <c r="V6">
        <f aca="true" t="shared" si="2" ref="V6:V20">O6+H6</f>
        <v>103319</v>
      </c>
      <c r="W6">
        <f t="shared" si="0"/>
        <v>9588</v>
      </c>
      <c r="X6">
        <f t="shared" si="0"/>
        <v>112907</v>
      </c>
      <c r="Y6">
        <f t="shared" si="0"/>
        <v>37648</v>
      </c>
      <c r="Z6">
        <f t="shared" si="0"/>
        <v>6450</v>
      </c>
      <c r="AA6">
        <f t="shared" si="1"/>
        <v>157005</v>
      </c>
    </row>
    <row r="7" spans="1:27" ht="12.75">
      <c r="A7" s="4">
        <v>3</v>
      </c>
      <c r="B7">
        <v>3</v>
      </c>
      <c r="C7" s="5" t="s">
        <v>18</v>
      </c>
      <c r="D7">
        <v>45935</v>
      </c>
      <c r="E7">
        <v>171830</v>
      </c>
      <c r="F7">
        <v>54008</v>
      </c>
      <c r="H7">
        <v>159062</v>
      </c>
      <c r="I7">
        <v>0</v>
      </c>
      <c r="J7">
        <v>159062</v>
      </c>
      <c r="K7">
        <v>8907</v>
      </c>
      <c r="L7">
        <v>3649</v>
      </c>
      <c r="M7">
        <v>171618</v>
      </c>
      <c r="O7">
        <v>50353</v>
      </c>
      <c r="P7">
        <v>0</v>
      </c>
      <c r="Q7">
        <v>50353</v>
      </c>
      <c r="R7">
        <v>172</v>
      </c>
      <c r="S7">
        <v>3570</v>
      </c>
      <c r="T7">
        <v>54095</v>
      </c>
      <c r="V7">
        <f t="shared" si="2"/>
        <v>209415</v>
      </c>
      <c r="W7">
        <f t="shared" si="0"/>
        <v>0</v>
      </c>
      <c r="X7">
        <f t="shared" si="0"/>
        <v>209415</v>
      </c>
      <c r="Y7">
        <f t="shared" si="0"/>
        <v>9079</v>
      </c>
      <c r="Z7">
        <f t="shared" si="0"/>
        <v>7219</v>
      </c>
      <c r="AA7">
        <f t="shared" si="1"/>
        <v>225713</v>
      </c>
    </row>
    <row r="8" spans="1:27" ht="12.75">
      <c r="A8" s="4">
        <v>4</v>
      </c>
      <c r="B8">
        <v>5</v>
      </c>
      <c r="C8" s="5" t="s">
        <v>19</v>
      </c>
      <c r="D8">
        <v>95960</v>
      </c>
      <c r="E8">
        <v>328782</v>
      </c>
      <c r="F8">
        <v>50016</v>
      </c>
      <c r="H8">
        <v>224604</v>
      </c>
      <c r="I8">
        <v>35345</v>
      </c>
      <c r="J8">
        <v>259949</v>
      </c>
      <c r="K8">
        <v>17368</v>
      </c>
      <c r="L8">
        <v>51216</v>
      </c>
      <c r="M8">
        <v>328533</v>
      </c>
      <c r="O8">
        <v>8875</v>
      </c>
      <c r="P8">
        <v>1991</v>
      </c>
      <c r="Q8">
        <v>10866</v>
      </c>
      <c r="R8">
        <v>1889</v>
      </c>
      <c r="S8">
        <v>37327</v>
      </c>
      <c r="T8">
        <v>50082</v>
      </c>
      <c r="V8">
        <f t="shared" si="2"/>
        <v>233479</v>
      </c>
      <c r="W8">
        <f t="shared" si="0"/>
        <v>37336</v>
      </c>
      <c r="X8">
        <f t="shared" si="0"/>
        <v>270815</v>
      </c>
      <c r="Y8">
        <f t="shared" si="0"/>
        <v>19257</v>
      </c>
      <c r="Z8">
        <f t="shared" si="0"/>
        <v>88543</v>
      </c>
      <c r="AA8">
        <f t="shared" si="1"/>
        <v>378615</v>
      </c>
    </row>
    <row r="9" spans="1:27" ht="12.75">
      <c r="A9" s="4">
        <v>5</v>
      </c>
      <c r="B9">
        <v>4</v>
      </c>
      <c r="C9" s="5" t="s">
        <v>20</v>
      </c>
      <c r="D9">
        <v>37781</v>
      </c>
      <c r="E9">
        <v>164648</v>
      </c>
      <c r="F9">
        <v>18369</v>
      </c>
      <c r="H9">
        <v>131392</v>
      </c>
      <c r="I9">
        <v>10033</v>
      </c>
      <c r="J9">
        <v>141425</v>
      </c>
      <c r="K9">
        <v>20213</v>
      </c>
      <c r="L9">
        <v>3120</v>
      </c>
      <c r="M9">
        <v>164758</v>
      </c>
      <c r="O9">
        <v>4</v>
      </c>
      <c r="P9">
        <v>3</v>
      </c>
      <c r="Q9">
        <v>7</v>
      </c>
      <c r="R9">
        <v>14151</v>
      </c>
      <c r="S9">
        <v>4250</v>
      </c>
      <c r="T9">
        <v>18408</v>
      </c>
      <c r="V9">
        <f t="shared" si="2"/>
        <v>131396</v>
      </c>
      <c r="W9">
        <f t="shared" si="0"/>
        <v>10036</v>
      </c>
      <c r="X9">
        <f t="shared" si="0"/>
        <v>141432</v>
      </c>
      <c r="Y9">
        <f t="shared" si="0"/>
        <v>34364</v>
      </c>
      <c r="Z9">
        <f t="shared" si="0"/>
        <v>7370</v>
      </c>
      <c r="AA9">
        <f t="shared" si="1"/>
        <v>183166</v>
      </c>
    </row>
    <row r="10" spans="1:27" ht="12.75">
      <c r="A10" s="4">
        <v>6</v>
      </c>
      <c r="B10">
        <v>9</v>
      </c>
      <c r="C10" s="5" t="s">
        <v>21</v>
      </c>
      <c r="D10">
        <v>43889</v>
      </c>
      <c r="E10">
        <v>188918</v>
      </c>
      <c r="F10">
        <v>13873</v>
      </c>
      <c r="H10">
        <v>141119</v>
      </c>
      <c r="I10">
        <v>34515</v>
      </c>
      <c r="J10">
        <v>175634</v>
      </c>
      <c r="K10">
        <v>8140</v>
      </c>
      <c r="L10">
        <v>5213</v>
      </c>
      <c r="M10">
        <v>188987</v>
      </c>
      <c r="O10">
        <v>2073</v>
      </c>
      <c r="P10">
        <v>2028</v>
      </c>
      <c r="Q10">
        <v>4101</v>
      </c>
      <c r="R10">
        <v>3063</v>
      </c>
      <c r="S10">
        <v>6729</v>
      </c>
      <c r="T10">
        <v>13893</v>
      </c>
      <c r="V10">
        <f t="shared" si="2"/>
        <v>143192</v>
      </c>
      <c r="W10">
        <f t="shared" si="0"/>
        <v>36543</v>
      </c>
      <c r="X10">
        <f t="shared" si="0"/>
        <v>179735</v>
      </c>
      <c r="Y10">
        <f t="shared" si="0"/>
        <v>11203</v>
      </c>
      <c r="Z10">
        <f t="shared" si="0"/>
        <v>11942</v>
      </c>
      <c r="AA10">
        <f t="shared" si="1"/>
        <v>202880</v>
      </c>
    </row>
    <row r="11" spans="1:27" ht="12.75">
      <c r="A11" s="4">
        <v>7</v>
      </c>
      <c r="B11">
        <v>6</v>
      </c>
      <c r="C11" s="5" t="s">
        <v>22</v>
      </c>
      <c r="D11">
        <v>645189</v>
      </c>
      <c r="E11">
        <v>2283759</v>
      </c>
      <c r="F11">
        <v>965390</v>
      </c>
      <c r="H11">
        <v>2228360</v>
      </c>
      <c r="I11">
        <v>0</v>
      </c>
      <c r="J11">
        <v>2228360</v>
      </c>
      <c r="K11">
        <v>55676</v>
      </c>
      <c r="L11">
        <v>0</v>
      </c>
      <c r="M11">
        <v>2284036</v>
      </c>
      <c r="O11">
        <v>960166</v>
      </c>
      <c r="P11">
        <v>0</v>
      </c>
      <c r="Q11">
        <v>960166</v>
      </c>
      <c r="R11">
        <v>6764</v>
      </c>
      <c r="S11">
        <v>0</v>
      </c>
      <c r="T11">
        <v>966930</v>
      </c>
      <c r="V11">
        <f t="shared" si="2"/>
        <v>3188526</v>
      </c>
      <c r="W11">
        <f t="shared" si="0"/>
        <v>0</v>
      </c>
      <c r="X11">
        <f t="shared" si="0"/>
        <v>3188526</v>
      </c>
      <c r="Y11">
        <f t="shared" si="0"/>
        <v>62440</v>
      </c>
      <c r="Z11">
        <f t="shared" si="0"/>
        <v>0</v>
      </c>
      <c r="AA11">
        <f t="shared" si="1"/>
        <v>3250966</v>
      </c>
    </row>
    <row r="12" spans="1:27" ht="12.75">
      <c r="A12" s="4">
        <v>8</v>
      </c>
      <c r="B12">
        <v>7</v>
      </c>
      <c r="C12" s="5" t="s">
        <v>23</v>
      </c>
      <c r="D12">
        <v>37545</v>
      </c>
      <c r="E12">
        <v>139149</v>
      </c>
      <c r="F12">
        <v>27272</v>
      </c>
      <c r="H12">
        <v>93031</v>
      </c>
      <c r="I12">
        <v>2600</v>
      </c>
      <c r="J12">
        <v>95631</v>
      </c>
      <c r="K12">
        <v>7916</v>
      </c>
      <c r="L12">
        <v>35541</v>
      </c>
      <c r="M12">
        <v>139088</v>
      </c>
      <c r="O12">
        <v>334</v>
      </c>
      <c r="P12">
        <v>10</v>
      </c>
      <c r="Q12">
        <v>344</v>
      </c>
      <c r="R12">
        <v>2318</v>
      </c>
      <c r="S12">
        <v>24673</v>
      </c>
      <c r="T12">
        <v>27335</v>
      </c>
      <c r="V12">
        <f t="shared" si="2"/>
        <v>93365</v>
      </c>
      <c r="W12">
        <f t="shared" si="0"/>
        <v>2610</v>
      </c>
      <c r="X12">
        <f t="shared" si="0"/>
        <v>95975</v>
      </c>
      <c r="Y12">
        <f t="shared" si="0"/>
        <v>10234</v>
      </c>
      <c r="Z12">
        <f t="shared" si="0"/>
        <v>60214</v>
      </c>
      <c r="AA12">
        <f t="shared" si="1"/>
        <v>166423</v>
      </c>
    </row>
    <row r="13" spans="1:27" ht="12.75">
      <c r="A13" s="4">
        <v>9</v>
      </c>
      <c r="B13">
        <v>8</v>
      </c>
      <c r="C13" s="5" t="s">
        <v>24</v>
      </c>
      <c r="D13">
        <v>73074</v>
      </c>
      <c r="E13">
        <v>248737</v>
      </c>
      <c r="F13">
        <v>64324</v>
      </c>
      <c r="H13">
        <v>162610</v>
      </c>
      <c r="I13">
        <v>17331</v>
      </c>
      <c r="J13">
        <v>179941</v>
      </c>
      <c r="K13">
        <v>6150</v>
      </c>
      <c r="L13">
        <v>63968</v>
      </c>
      <c r="M13">
        <v>250059</v>
      </c>
      <c r="O13">
        <v>10863</v>
      </c>
      <c r="P13">
        <v>876</v>
      </c>
      <c r="Q13">
        <v>11739</v>
      </c>
      <c r="R13">
        <v>1023</v>
      </c>
      <c r="S13">
        <v>51693</v>
      </c>
      <c r="T13">
        <v>64455</v>
      </c>
      <c r="V13">
        <f t="shared" si="2"/>
        <v>173473</v>
      </c>
      <c r="W13">
        <f t="shared" si="0"/>
        <v>18207</v>
      </c>
      <c r="X13">
        <f t="shared" si="0"/>
        <v>191680</v>
      </c>
      <c r="Y13">
        <f t="shared" si="0"/>
        <v>7173</v>
      </c>
      <c r="Z13">
        <f t="shared" si="0"/>
        <v>115661</v>
      </c>
      <c r="AA13">
        <f t="shared" si="1"/>
        <v>314514</v>
      </c>
    </row>
    <row r="14" spans="1:27" ht="12.75">
      <c r="A14" s="4">
        <v>10</v>
      </c>
      <c r="B14">
        <v>10</v>
      </c>
      <c r="C14" s="5" t="s">
        <v>25</v>
      </c>
      <c r="D14">
        <v>44535</v>
      </c>
      <c r="E14">
        <v>142948</v>
      </c>
      <c r="F14">
        <v>14968</v>
      </c>
      <c r="H14">
        <v>101780</v>
      </c>
      <c r="I14">
        <v>21068</v>
      </c>
      <c r="J14">
        <v>122848</v>
      </c>
      <c r="K14">
        <v>8074</v>
      </c>
      <c r="L14">
        <v>9865</v>
      </c>
      <c r="M14">
        <v>140787</v>
      </c>
      <c r="O14">
        <v>1090</v>
      </c>
      <c r="P14">
        <v>323</v>
      </c>
      <c r="Q14">
        <v>1413</v>
      </c>
      <c r="R14">
        <v>466</v>
      </c>
      <c r="S14">
        <v>12856</v>
      </c>
      <c r="T14">
        <v>14735</v>
      </c>
      <c r="V14">
        <f t="shared" si="2"/>
        <v>102870</v>
      </c>
      <c r="W14">
        <f t="shared" si="0"/>
        <v>21391</v>
      </c>
      <c r="X14">
        <f t="shared" si="0"/>
        <v>124261</v>
      </c>
      <c r="Y14">
        <f t="shared" si="0"/>
        <v>8540</v>
      </c>
      <c r="Z14">
        <f t="shared" si="0"/>
        <v>22721</v>
      </c>
      <c r="AA14">
        <f t="shared" si="1"/>
        <v>155522</v>
      </c>
    </row>
    <row r="15" spans="1:27" ht="12.75">
      <c r="A15" s="4">
        <v>11</v>
      </c>
      <c r="B15">
        <v>12</v>
      </c>
      <c r="C15" s="5" t="s">
        <v>26</v>
      </c>
      <c r="D15">
        <v>23871</v>
      </c>
      <c r="E15">
        <v>101149</v>
      </c>
      <c r="F15">
        <v>4866</v>
      </c>
      <c r="H15">
        <v>67249</v>
      </c>
      <c r="I15">
        <v>29210</v>
      </c>
      <c r="J15">
        <v>96459</v>
      </c>
      <c r="K15">
        <v>4104</v>
      </c>
      <c r="L15">
        <v>3485</v>
      </c>
      <c r="M15">
        <v>104048</v>
      </c>
      <c r="O15">
        <v>203</v>
      </c>
      <c r="P15">
        <v>32</v>
      </c>
      <c r="Q15">
        <v>235</v>
      </c>
      <c r="R15">
        <v>263</v>
      </c>
      <c r="S15">
        <v>4712</v>
      </c>
      <c r="T15">
        <v>5210</v>
      </c>
      <c r="V15">
        <f t="shared" si="2"/>
        <v>67452</v>
      </c>
      <c r="W15">
        <f t="shared" si="0"/>
        <v>29242</v>
      </c>
      <c r="X15">
        <f t="shared" si="0"/>
        <v>96694</v>
      </c>
      <c r="Y15">
        <f t="shared" si="0"/>
        <v>4367</v>
      </c>
      <c r="Z15">
        <f t="shared" si="0"/>
        <v>8197</v>
      </c>
      <c r="AA15">
        <f t="shared" si="1"/>
        <v>109258</v>
      </c>
    </row>
    <row r="16" spans="1:27" ht="12.75">
      <c r="A16" s="4">
        <v>12</v>
      </c>
      <c r="B16">
        <v>11</v>
      </c>
      <c r="C16" s="5" t="s">
        <v>27</v>
      </c>
      <c r="D16">
        <v>1093</v>
      </c>
      <c r="E16">
        <v>1094</v>
      </c>
      <c r="F16">
        <v>232</v>
      </c>
      <c r="H16">
        <v>574</v>
      </c>
      <c r="I16">
        <v>0</v>
      </c>
      <c r="J16">
        <f>I16+H16</f>
        <v>574</v>
      </c>
      <c r="K16">
        <v>300</v>
      </c>
      <c r="L16">
        <v>212</v>
      </c>
      <c r="M16">
        <f>SUM(H16:L16)-J16</f>
        <v>1086</v>
      </c>
      <c r="O16">
        <v>0</v>
      </c>
      <c r="P16">
        <v>0</v>
      </c>
      <c r="Q16">
        <f>P16+O16</f>
        <v>0</v>
      </c>
      <c r="R16">
        <v>6</v>
      </c>
      <c r="S16">
        <v>227</v>
      </c>
      <c r="T16">
        <f>SUM(O16:S16)-Q16</f>
        <v>233</v>
      </c>
      <c r="V16">
        <f t="shared" si="2"/>
        <v>574</v>
      </c>
      <c r="W16">
        <f t="shared" si="0"/>
        <v>0</v>
      </c>
      <c r="X16">
        <f t="shared" si="0"/>
        <v>574</v>
      </c>
      <c r="Y16">
        <f t="shared" si="0"/>
        <v>306</v>
      </c>
      <c r="Z16">
        <f t="shared" si="0"/>
        <v>439</v>
      </c>
      <c r="AA16">
        <f t="shared" si="1"/>
        <v>1319</v>
      </c>
    </row>
    <row r="17" spans="1:3" ht="12.75">
      <c r="A17" s="4"/>
      <c r="C17" s="5"/>
    </row>
    <row r="18" spans="1:27" ht="12.75">
      <c r="A18" s="4">
        <v>13</v>
      </c>
      <c r="B18">
        <v>13</v>
      </c>
      <c r="C18" s="5" t="s">
        <v>22</v>
      </c>
      <c r="D18">
        <v>645189</v>
      </c>
      <c r="E18">
        <v>2283759</v>
      </c>
      <c r="F18">
        <v>965390</v>
      </c>
      <c r="H18">
        <f aca="true" t="shared" si="3" ref="H18:M18">H11</f>
        <v>2228360</v>
      </c>
      <c r="I18">
        <f t="shared" si="3"/>
        <v>0</v>
      </c>
      <c r="J18">
        <f t="shared" si="3"/>
        <v>2228360</v>
      </c>
      <c r="K18">
        <f t="shared" si="3"/>
        <v>55676</v>
      </c>
      <c r="L18">
        <f t="shared" si="3"/>
        <v>0</v>
      </c>
      <c r="M18">
        <f t="shared" si="3"/>
        <v>2284036</v>
      </c>
      <c r="O18">
        <f aca="true" t="shared" si="4" ref="O18:T18">O11</f>
        <v>960166</v>
      </c>
      <c r="P18">
        <f t="shared" si="4"/>
        <v>0</v>
      </c>
      <c r="Q18">
        <f t="shared" si="4"/>
        <v>960166</v>
      </c>
      <c r="R18">
        <f t="shared" si="4"/>
        <v>6764</v>
      </c>
      <c r="S18">
        <f t="shared" si="4"/>
        <v>0</v>
      </c>
      <c r="T18">
        <f t="shared" si="4"/>
        <v>966930</v>
      </c>
      <c r="V18">
        <f t="shared" si="2"/>
        <v>3188526</v>
      </c>
      <c r="W18">
        <f t="shared" si="0"/>
        <v>0</v>
      </c>
      <c r="X18">
        <f t="shared" si="0"/>
        <v>3188526</v>
      </c>
      <c r="Y18">
        <f t="shared" si="0"/>
        <v>62440</v>
      </c>
      <c r="Z18">
        <f t="shared" si="0"/>
        <v>0</v>
      </c>
      <c r="AA18">
        <f>SUM(V18:Z18)-X18</f>
        <v>3250966</v>
      </c>
    </row>
    <row r="19" spans="1:27" ht="12.75">
      <c r="A19" s="4">
        <v>14</v>
      </c>
      <c r="B19">
        <v>14</v>
      </c>
      <c r="C19" s="5" t="s">
        <v>28</v>
      </c>
      <c r="D19">
        <v>491060</v>
      </c>
      <c r="E19">
        <v>1789461</v>
      </c>
      <c r="F19">
        <v>300437</v>
      </c>
      <c r="H19">
        <f aca="true" t="shared" si="5" ref="H19:M19">H20-H18</f>
        <v>1276478</v>
      </c>
      <c r="I19">
        <f t="shared" si="5"/>
        <v>182212</v>
      </c>
      <c r="J19">
        <f t="shared" si="5"/>
        <v>1458690</v>
      </c>
      <c r="K19">
        <f t="shared" si="5"/>
        <v>108332</v>
      </c>
      <c r="L19">
        <f t="shared" si="5"/>
        <v>223867</v>
      </c>
      <c r="M19">
        <f t="shared" si="5"/>
        <v>1790889</v>
      </c>
      <c r="O19">
        <f aca="true" t="shared" si="6" ref="O19:T19">O20-O18</f>
        <v>77061</v>
      </c>
      <c r="P19">
        <f t="shared" si="6"/>
        <v>6346</v>
      </c>
      <c r="Q19">
        <f t="shared" si="6"/>
        <v>83407</v>
      </c>
      <c r="R19">
        <f t="shared" si="6"/>
        <v>39222</v>
      </c>
      <c r="S19">
        <f t="shared" si="6"/>
        <v>178451</v>
      </c>
      <c r="T19">
        <f t="shared" si="6"/>
        <v>301080</v>
      </c>
      <c r="V19">
        <f t="shared" si="2"/>
        <v>1353539</v>
      </c>
      <c r="W19">
        <f t="shared" si="0"/>
        <v>188558</v>
      </c>
      <c r="X19">
        <f t="shared" si="0"/>
        <v>1542097</v>
      </c>
      <c r="Y19">
        <f t="shared" si="0"/>
        <v>147554</v>
      </c>
      <c r="Z19">
        <f t="shared" si="0"/>
        <v>402318</v>
      </c>
      <c r="AA19">
        <f>SUM(V19:Z19)-X19</f>
        <v>2091969</v>
      </c>
    </row>
    <row r="20" spans="1:27" ht="12.75">
      <c r="A20" s="4">
        <v>15</v>
      </c>
      <c r="B20">
        <v>15</v>
      </c>
      <c r="C20" s="5" t="s">
        <v>29</v>
      </c>
      <c r="D20">
        <v>1136249</v>
      </c>
      <c r="E20">
        <v>4073220</v>
      </c>
      <c r="F20">
        <v>1265827</v>
      </c>
      <c r="H20">
        <f aca="true" t="shared" si="7" ref="H20:M20">SUM(H5:H16)</f>
        <v>3504838</v>
      </c>
      <c r="I20">
        <f t="shared" si="7"/>
        <v>182212</v>
      </c>
      <c r="J20">
        <f t="shared" si="7"/>
        <v>3687050</v>
      </c>
      <c r="K20">
        <f t="shared" si="7"/>
        <v>164008</v>
      </c>
      <c r="L20">
        <f t="shared" si="7"/>
        <v>223867</v>
      </c>
      <c r="M20">
        <f t="shared" si="7"/>
        <v>4074925</v>
      </c>
      <c r="O20">
        <f aca="true" t="shared" si="8" ref="O20:T20">SUM(O5:O16)</f>
        <v>1037227</v>
      </c>
      <c r="P20">
        <f t="shared" si="8"/>
        <v>6346</v>
      </c>
      <c r="Q20">
        <f t="shared" si="8"/>
        <v>1043573</v>
      </c>
      <c r="R20">
        <f t="shared" si="8"/>
        <v>45986</v>
      </c>
      <c r="S20">
        <f t="shared" si="8"/>
        <v>178451</v>
      </c>
      <c r="T20">
        <f t="shared" si="8"/>
        <v>1268010</v>
      </c>
      <c r="V20">
        <f t="shared" si="2"/>
        <v>4542065</v>
      </c>
      <c r="W20">
        <f t="shared" si="0"/>
        <v>188558</v>
      </c>
      <c r="X20">
        <f t="shared" si="0"/>
        <v>4730623</v>
      </c>
      <c r="Y20">
        <f t="shared" si="0"/>
        <v>209994</v>
      </c>
      <c r="Z20">
        <f t="shared" si="0"/>
        <v>402318</v>
      </c>
      <c r="AA20">
        <f>SUM(V20:Z20)-X20</f>
        <v>5342935</v>
      </c>
    </row>
    <row r="22" spans="3:22" ht="15.75">
      <c r="C22" s="6" t="s">
        <v>36</v>
      </c>
      <c r="H22" s="6" t="s">
        <v>30</v>
      </c>
      <c r="O22" s="10" t="s">
        <v>31</v>
      </c>
      <c r="V22" s="6" t="s">
        <v>2</v>
      </c>
    </row>
    <row r="24" spans="5:26" ht="12.75">
      <c r="E24" s="13" t="s">
        <v>34</v>
      </c>
      <c r="F24" s="13" t="s">
        <v>35</v>
      </c>
      <c r="H24" s="12" t="s">
        <v>10</v>
      </c>
      <c r="I24" s="9" t="s">
        <v>11</v>
      </c>
      <c r="J24" s="8" t="s">
        <v>12</v>
      </c>
      <c r="K24" s="8" t="s">
        <v>13</v>
      </c>
      <c r="L24" s="8" t="s">
        <v>14</v>
      </c>
      <c r="O24" s="12" t="s">
        <v>10</v>
      </c>
      <c r="P24" s="9" t="s">
        <v>11</v>
      </c>
      <c r="Q24" s="8" t="s">
        <v>12</v>
      </c>
      <c r="R24" s="8" t="s">
        <v>13</v>
      </c>
      <c r="S24" s="8" t="s">
        <v>14</v>
      </c>
      <c r="V24" s="12" t="s">
        <v>10</v>
      </c>
      <c r="W24" s="9" t="s">
        <v>11</v>
      </c>
      <c r="X24" s="8" t="s">
        <v>12</v>
      </c>
      <c r="Y24" s="8" t="s">
        <v>13</v>
      </c>
      <c r="Z24" s="8" t="s">
        <v>14</v>
      </c>
    </row>
    <row r="25" spans="3:26" ht="12.75">
      <c r="C25" s="5" t="s">
        <v>16</v>
      </c>
      <c r="E25" s="1">
        <v>84.106362312</v>
      </c>
      <c r="F25" s="1">
        <v>15.893637688</v>
      </c>
      <c r="H25" s="7">
        <f>H5/$M5</f>
        <v>0.5627198053668642</v>
      </c>
      <c r="I25" s="7">
        <f>I5/$M5</f>
        <v>0.13798357180710122</v>
      </c>
      <c r="J25" s="7">
        <f>J5/$M5</f>
        <v>0.7007033771739654</v>
      </c>
      <c r="K25" s="7">
        <f>K5/$M5</f>
        <v>0.028508454979043214</v>
      </c>
      <c r="L25" s="7">
        <f>L5/$M5</f>
        <v>0.2707881678469914</v>
      </c>
      <c r="O25" s="7">
        <f>O5/$T5</f>
        <v>0.0495587021398184</v>
      </c>
      <c r="P25" s="7">
        <f>P5/$T5</f>
        <v>0.021969648866594704</v>
      </c>
      <c r="Q25" s="7">
        <f>Q5/$T5</f>
        <v>0.07152835100641311</v>
      </c>
      <c r="R25" s="7">
        <f>R5/$T5</f>
        <v>0.020604482824306304</v>
      </c>
      <c r="S25" s="7">
        <f>S5/$T5</f>
        <v>0.9078671661692805</v>
      </c>
      <c r="T25" s="7"/>
      <c r="V25" s="7">
        <f>V5/$AA5</f>
        <v>0.48090142442066475</v>
      </c>
      <c r="W25" s="7">
        <f>W5/$AA5</f>
        <v>0.11948631766504349</v>
      </c>
      <c r="X25" s="7">
        <f>X5/$AA5</f>
        <v>0.6003877420857082</v>
      </c>
      <c r="Y25" s="7">
        <f>Y5/$AA5</f>
        <v>0.02724824604918149</v>
      </c>
      <c r="Z25" s="7">
        <f>Z5/$AA5</f>
        <v>0.3723640118651103</v>
      </c>
    </row>
    <row r="26" spans="3:26" ht="12.75">
      <c r="C26" s="5" t="s">
        <v>17</v>
      </c>
      <c r="E26" s="1">
        <v>86.569330982</v>
      </c>
      <c r="F26" s="1">
        <v>13.430669018</v>
      </c>
      <c r="H26" s="7">
        <f aca="true" t="shared" si="9" ref="H26:L40">H6/$M6</f>
        <v>0.747882151189749</v>
      </c>
      <c r="I26" s="7">
        <f t="shared" si="9"/>
        <v>0.06769020159123862</v>
      </c>
      <c r="J26" s="7">
        <f t="shared" si="9"/>
        <v>0.8155723527809876</v>
      </c>
      <c r="K26" s="7">
        <f t="shared" si="9"/>
        <v>0.16505604663315399</v>
      </c>
      <c r="L26" s="7">
        <f t="shared" si="9"/>
        <v>0.019371600585858437</v>
      </c>
      <c r="O26" s="7">
        <f aca="true" t="shared" si="10" ref="O26:S40">O6/$T6</f>
        <v>0.08066805450416352</v>
      </c>
      <c r="P26" s="7">
        <f t="shared" si="10"/>
        <v>0.018499242997728992</v>
      </c>
      <c r="Q26" s="7">
        <f t="shared" si="10"/>
        <v>0.0991672975018925</v>
      </c>
      <c r="R26" s="7">
        <f t="shared" si="10"/>
        <v>0.7201930355791067</v>
      </c>
      <c r="S26" s="7">
        <f t="shared" si="10"/>
        <v>0.18063966691900077</v>
      </c>
      <c r="T26" s="7"/>
      <c r="V26" s="7">
        <f aca="true" t="shared" si="11" ref="V26:Z40">V6/$AA6</f>
        <v>0.6580618451641668</v>
      </c>
      <c r="W26" s="7">
        <f t="shared" si="11"/>
        <v>0.06106811884971816</v>
      </c>
      <c r="X26" s="7">
        <f t="shared" si="11"/>
        <v>0.719129964013885</v>
      </c>
      <c r="Y26" s="7">
        <f t="shared" si="11"/>
        <v>0.2397885417661858</v>
      </c>
      <c r="Z26" s="7">
        <f t="shared" si="11"/>
        <v>0.0410814942199293</v>
      </c>
    </row>
    <row r="27" spans="3:26" ht="12.75">
      <c r="C27" s="5" t="s">
        <v>18</v>
      </c>
      <c r="E27" s="1">
        <v>76.085512624</v>
      </c>
      <c r="F27" s="1">
        <v>23.914487376</v>
      </c>
      <c r="H27" s="7">
        <f t="shared" si="9"/>
        <v>0.9268375112167722</v>
      </c>
      <c r="I27" s="7">
        <f t="shared" si="9"/>
        <v>0</v>
      </c>
      <c r="J27" s="7">
        <f t="shared" si="9"/>
        <v>0.9268375112167722</v>
      </c>
      <c r="K27" s="7">
        <f t="shared" si="9"/>
        <v>0.05190015033388106</v>
      </c>
      <c r="L27" s="7">
        <f t="shared" si="9"/>
        <v>0.021262338449346805</v>
      </c>
      <c r="O27" s="7">
        <f t="shared" si="10"/>
        <v>0.930825399759682</v>
      </c>
      <c r="P27" s="7">
        <f t="shared" si="10"/>
        <v>0</v>
      </c>
      <c r="Q27" s="7">
        <f t="shared" si="10"/>
        <v>0.930825399759682</v>
      </c>
      <c r="R27" s="7">
        <f t="shared" si="10"/>
        <v>0.003179591459469452</v>
      </c>
      <c r="S27" s="7">
        <f t="shared" si="10"/>
        <v>0.0659950087808485</v>
      </c>
      <c r="T27" s="7"/>
      <c r="V27" s="7">
        <f t="shared" si="11"/>
        <v>0.9277932595818584</v>
      </c>
      <c r="W27" s="7">
        <f t="shared" si="11"/>
        <v>0</v>
      </c>
      <c r="X27" s="7">
        <f t="shared" si="11"/>
        <v>0.9277932595818584</v>
      </c>
      <c r="Y27" s="7">
        <f t="shared" si="11"/>
        <v>0.04022364684355797</v>
      </c>
      <c r="Z27" s="7">
        <f t="shared" si="11"/>
        <v>0.031983093574583656</v>
      </c>
    </row>
    <row r="28" spans="3:26" ht="12.75">
      <c r="C28" s="5" t="s">
        <v>19</v>
      </c>
      <c r="E28" s="1">
        <v>86.796128807</v>
      </c>
      <c r="F28" s="1">
        <v>13.203871193</v>
      </c>
      <c r="H28" s="7">
        <f t="shared" si="9"/>
        <v>0.6836573494900056</v>
      </c>
      <c r="I28" s="7">
        <f t="shared" si="9"/>
        <v>0.10758432181850834</v>
      </c>
      <c r="J28" s="7">
        <f t="shared" si="9"/>
        <v>0.7912416713085139</v>
      </c>
      <c r="K28" s="7">
        <f t="shared" si="9"/>
        <v>0.05286531337795594</v>
      </c>
      <c r="L28" s="7">
        <f t="shared" si="9"/>
        <v>0.15589301531353014</v>
      </c>
      <c r="O28" s="7">
        <f t="shared" si="10"/>
        <v>0.17720937662233938</v>
      </c>
      <c r="P28" s="7">
        <f t="shared" si="10"/>
        <v>0.03975480212451579</v>
      </c>
      <c r="Q28" s="7">
        <f t="shared" si="10"/>
        <v>0.21696417874685517</v>
      </c>
      <c r="R28" s="7">
        <f t="shared" si="10"/>
        <v>0.03771814224671539</v>
      </c>
      <c r="S28" s="7">
        <f t="shared" si="10"/>
        <v>0.7453176790064294</v>
      </c>
      <c r="T28" s="7"/>
      <c r="V28" s="7">
        <f t="shared" si="11"/>
        <v>0.6166660063653051</v>
      </c>
      <c r="W28" s="7">
        <f t="shared" si="11"/>
        <v>0.09861204653803995</v>
      </c>
      <c r="X28" s="7">
        <f t="shared" si="11"/>
        <v>0.7152780529033451</v>
      </c>
      <c r="Y28" s="7">
        <f t="shared" si="11"/>
        <v>0.05086169327681154</v>
      </c>
      <c r="Z28" s="7">
        <f t="shared" si="11"/>
        <v>0.23386025381984338</v>
      </c>
    </row>
    <row r="29" spans="3:26" ht="12.75">
      <c r="C29" s="5" t="s">
        <v>20</v>
      </c>
      <c r="E29" s="1">
        <v>89.96322746</v>
      </c>
      <c r="F29" s="1">
        <v>10.03677254</v>
      </c>
      <c r="H29" s="7">
        <f t="shared" si="9"/>
        <v>0.7974847958824458</v>
      </c>
      <c r="I29" s="7">
        <f t="shared" si="9"/>
        <v>0.06089537382099807</v>
      </c>
      <c r="J29" s="7">
        <f t="shared" si="9"/>
        <v>0.8583801697034439</v>
      </c>
      <c r="K29" s="7">
        <f t="shared" si="9"/>
        <v>0.12268296531883126</v>
      </c>
      <c r="L29" s="7">
        <f t="shared" si="9"/>
        <v>0.018936864977724906</v>
      </c>
      <c r="O29" s="7">
        <f t="shared" si="10"/>
        <v>0.000217296827466319</v>
      </c>
      <c r="P29" s="7">
        <f t="shared" si="10"/>
        <v>0.00016297262059973924</v>
      </c>
      <c r="Q29" s="7">
        <f t="shared" si="10"/>
        <v>0.00038026944806605824</v>
      </c>
      <c r="R29" s="7">
        <f t="shared" si="10"/>
        <v>0.76874185136897</v>
      </c>
      <c r="S29" s="7">
        <f t="shared" si="10"/>
        <v>0.23087787918296393</v>
      </c>
      <c r="T29" s="7"/>
      <c r="V29" s="7">
        <f t="shared" si="11"/>
        <v>0.7173602087723704</v>
      </c>
      <c r="W29" s="7">
        <f t="shared" si="11"/>
        <v>0.05479182817771857</v>
      </c>
      <c r="X29" s="7">
        <f t="shared" si="11"/>
        <v>0.7721520369500889</v>
      </c>
      <c r="Y29" s="7">
        <f t="shared" si="11"/>
        <v>0.1876112378934955</v>
      </c>
      <c r="Z29" s="7">
        <f t="shared" si="11"/>
        <v>0.04023672515641549</v>
      </c>
    </row>
    <row r="30" spans="3:26" ht="12.75">
      <c r="C30" s="5" t="s">
        <v>21</v>
      </c>
      <c r="E30" s="1">
        <v>93.158966621</v>
      </c>
      <c r="F30" s="1">
        <v>6.8410333792</v>
      </c>
      <c r="H30" s="7">
        <f t="shared" si="9"/>
        <v>0.7467127368549159</v>
      </c>
      <c r="I30" s="7">
        <f t="shared" si="9"/>
        <v>0.18263160958161143</v>
      </c>
      <c r="J30" s="7">
        <f t="shared" si="9"/>
        <v>0.9293443464365274</v>
      </c>
      <c r="K30" s="7">
        <f t="shared" si="9"/>
        <v>0.043071745675628485</v>
      </c>
      <c r="L30" s="7">
        <f t="shared" si="9"/>
        <v>0.027583907887844136</v>
      </c>
      <c r="O30" s="7">
        <f t="shared" si="10"/>
        <v>0.149211833297344</v>
      </c>
      <c r="P30" s="7">
        <f t="shared" si="10"/>
        <v>0.14597279205355215</v>
      </c>
      <c r="Q30" s="7">
        <f t="shared" si="10"/>
        <v>0.2951846253508961</v>
      </c>
      <c r="R30" s="7">
        <f t="shared" si="10"/>
        <v>0.2204707406607644</v>
      </c>
      <c r="S30" s="7">
        <f t="shared" si="10"/>
        <v>0.48434463398833943</v>
      </c>
      <c r="T30" s="7"/>
      <c r="V30" s="7">
        <f t="shared" si="11"/>
        <v>0.7057965299684542</v>
      </c>
      <c r="W30" s="7">
        <f t="shared" si="11"/>
        <v>0.18012125394321765</v>
      </c>
      <c r="X30" s="7">
        <f t="shared" si="11"/>
        <v>0.885917783911672</v>
      </c>
      <c r="Y30" s="7">
        <f t="shared" si="11"/>
        <v>0.055219834384858044</v>
      </c>
      <c r="Z30" s="7">
        <f t="shared" si="11"/>
        <v>0.05886238170347003</v>
      </c>
    </row>
    <row r="31" spans="3:26" ht="12.75">
      <c r="C31" s="5" t="s">
        <v>22</v>
      </c>
      <c r="E31" s="1">
        <v>70.287912312</v>
      </c>
      <c r="F31" s="1">
        <v>29.712087688</v>
      </c>
      <c r="H31" s="7">
        <f t="shared" si="9"/>
        <v>0.9756238518131939</v>
      </c>
      <c r="I31" s="7">
        <f t="shared" si="9"/>
        <v>0</v>
      </c>
      <c r="J31" s="7">
        <f t="shared" si="9"/>
        <v>0.9756238518131939</v>
      </c>
      <c r="K31" s="7">
        <f t="shared" si="9"/>
        <v>0.02437614818680616</v>
      </c>
      <c r="L31" s="7">
        <f t="shared" si="9"/>
        <v>0</v>
      </c>
      <c r="O31" s="7">
        <f t="shared" si="10"/>
        <v>0.9930046642466362</v>
      </c>
      <c r="P31" s="7">
        <f t="shared" si="10"/>
        <v>0</v>
      </c>
      <c r="Q31" s="7">
        <f t="shared" si="10"/>
        <v>0.9930046642466362</v>
      </c>
      <c r="R31" s="7">
        <f t="shared" si="10"/>
        <v>0.006995335753363739</v>
      </c>
      <c r="S31" s="7">
        <f t="shared" si="10"/>
        <v>0</v>
      </c>
      <c r="T31" s="7"/>
      <c r="V31" s="7">
        <f t="shared" si="11"/>
        <v>0.9807934010998577</v>
      </c>
      <c r="W31" s="7">
        <f t="shared" si="11"/>
        <v>0</v>
      </c>
      <c r="X31" s="7">
        <f t="shared" si="11"/>
        <v>0.9807934010998577</v>
      </c>
      <c r="Y31" s="7">
        <f t="shared" si="11"/>
        <v>0.019206598900142296</v>
      </c>
      <c r="Z31" s="7">
        <f t="shared" si="11"/>
        <v>0</v>
      </c>
    </row>
    <row r="32" spans="3:26" ht="12.75">
      <c r="C32" s="5" t="s">
        <v>23</v>
      </c>
      <c r="E32" s="1">
        <v>83.612645039</v>
      </c>
      <c r="F32" s="1">
        <v>16.387354961</v>
      </c>
      <c r="H32" s="7">
        <f t="shared" si="9"/>
        <v>0.6688643161164155</v>
      </c>
      <c r="I32" s="7">
        <f t="shared" si="9"/>
        <v>0.018693201426435064</v>
      </c>
      <c r="J32" s="7">
        <f t="shared" si="9"/>
        <v>0.6875575175428505</v>
      </c>
      <c r="K32" s="7">
        <f t="shared" si="9"/>
        <v>0.05691360865063844</v>
      </c>
      <c r="L32" s="7">
        <f t="shared" si="9"/>
        <v>0.25552887380651096</v>
      </c>
      <c r="O32" s="7">
        <f t="shared" si="10"/>
        <v>0.012218767148344613</v>
      </c>
      <c r="P32" s="7">
        <f t="shared" si="10"/>
        <v>0.0003658313517468447</v>
      </c>
      <c r="Q32" s="7">
        <f t="shared" si="10"/>
        <v>0.012584598500091458</v>
      </c>
      <c r="R32" s="7">
        <f t="shared" si="10"/>
        <v>0.08479970733491861</v>
      </c>
      <c r="S32" s="7">
        <f t="shared" si="10"/>
        <v>0.90261569416499</v>
      </c>
      <c r="T32" s="7"/>
      <c r="V32" s="7">
        <f t="shared" si="11"/>
        <v>0.5610101969078793</v>
      </c>
      <c r="W32" s="7">
        <f t="shared" si="11"/>
        <v>0.0156829284413813</v>
      </c>
      <c r="X32" s="7">
        <f t="shared" si="11"/>
        <v>0.5766931253492606</v>
      </c>
      <c r="Y32" s="7">
        <f t="shared" si="11"/>
        <v>0.06149390408777633</v>
      </c>
      <c r="Z32" s="7">
        <f t="shared" si="11"/>
        <v>0.3618129705629631</v>
      </c>
    </row>
    <row r="33" spans="3:26" ht="12.75">
      <c r="C33" s="5" t="s">
        <v>24</v>
      </c>
      <c r="E33" s="1">
        <v>79.453205605</v>
      </c>
      <c r="F33" s="1">
        <v>20.546794395</v>
      </c>
      <c r="H33" s="7">
        <f t="shared" si="9"/>
        <v>0.6502865323783588</v>
      </c>
      <c r="I33" s="7">
        <f t="shared" si="9"/>
        <v>0.06930764339615851</v>
      </c>
      <c r="J33" s="7">
        <f t="shared" si="9"/>
        <v>0.7195941757745172</v>
      </c>
      <c r="K33" s="7">
        <f t="shared" si="9"/>
        <v>0.02459419576979833</v>
      </c>
      <c r="L33" s="7">
        <f t="shared" si="9"/>
        <v>0.25581162845568445</v>
      </c>
      <c r="O33" s="7">
        <f t="shared" si="10"/>
        <v>0.16853618803816617</v>
      </c>
      <c r="P33" s="7">
        <f t="shared" si="10"/>
        <v>0.01359087735629509</v>
      </c>
      <c r="Q33" s="7">
        <f t="shared" si="10"/>
        <v>0.18212706539446125</v>
      </c>
      <c r="R33" s="7">
        <f t="shared" si="10"/>
        <v>0.01587153828252269</v>
      </c>
      <c r="S33" s="7">
        <f t="shared" si="10"/>
        <v>0.802001396323016</v>
      </c>
      <c r="T33" s="7"/>
      <c r="V33" s="7">
        <f t="shared" si="11"/>
        <v>0.5515589131167452</v>
      </c>
      <c r="W33" s="7">
        <f t="shared" si="11"/>
        <v>0.057889314943055</v>
      </c>
      <c r="X33" s="7">
        <f t="shared" si="11"/>
        <v>0.6094482280598001</v>
      </c>
      <c r="Y33" s="7">
        <f t="shared" si="11"/>
        <v>0.02280661592170778</v>
      </c>
      <c r="Z33" s="7">
        <f t="shared" si="11"/>
        <v>0.367745156018492</v>
      </c>
    </row>
    <row r="34" spans="3:26" ht="12.75">
      <c r="C34" s="5" t="s">
        <v>25</v>
      </c>
      <c r="E34" s="1">
        <v>90.521543099</v>
      </c>
      <c r="F34" s="1">
        <v>9.4784569011</v>
      </c>
      <c r="H34" s="7">
        <f t="shared" si="9"/>
        <v>0.7229360665402346</v>
      </c>
      <c r="I34" s="7">
        <f t="shared" si="9"/>
        <v>0.14964449842670133</v>
      </c>
      <c r="J34" s="7">
        <f t="shared" si="9"/>
        <v>0.8725805649669358</v>
      </c>
      <c r="K34" s="7">
        <f t="shared" si="9"/>
        <v>0.05734904501125814</v>
      </c>
      <c r="L34" s="7">
        <f t="shared" si="9"/>
        <v>0.07007039002180598</v>
      </c>
      <c r="O34" s="7">
        <f t="shared" si="10"/>
        <v>0.07397353240583644</v>
      </c>
      <c r="P34" s="7">
        <f t="shared" si="10"/>
        <v>0.02192059721750933</v>
      </c>
      <c r="Q34" s="7">
        <f t="shared" si="10"/>
        <v>0.09589412962334577</v>
      </c>
      <c r="R34" s="7">
        <f t="shared" si="10"/>
        <v>0.03162538174414659</v>
      </c>
      <c r="S34" s="7">
        <f t="shared" si="10"/>
        <v>0.8724804886325076</v>
      </c>
      <c r="T34" s="7"/>
      <c r="V34" s="7">
        <f t="shared" si="11"/>
        <v>0.6614498270341174</v>
      </c>
      <c r="W34" s="7">
        <f t="shared" si="11"/>
        <v>0.1375432414706601</v>
      </c>
      <c r="X34" s="7">
        <f t="shared" si="11"/>
        <v>0.7989930685047775</v>
      </c>
      <c r="Y34" s="7">
        <f t="shared" si="11"/>
        <v>0.05491184526947956</v>
      </c>
      <c r="Z34" s="7">
        <f t="shared" si="11"/>
        <v>0.146095086225743</v>
      </c>
    </row>
    <row r="35" spans="3:26" ht="12.75">
      <c r="C35" s="5" t="s">
        <v>26</v>
      </c>
      <c r="E35" s="1">
        <v>95.410083479</v>
      </c>
      <c r="F35" s="1">
        <v>4.5899165212</v>
      </c>
      <c r="H35" s="7">
        <f t="shared" si="9"/>
        <v>0.6463266953713671</v>
      </c>
      <c r="I35" s="7">
        <f t="shared" si="9"/>
        <v>0.2807358142395817</v>
      </c>
      <c r="J35" s="7">
        <f t="shared" si="9"/>
        <v>0.9270625096109488</v>
      </c>
      <c r="K35" s="7">
        <f t="shared" si="9"/>
        <v>0.03944333384591727</v>
      </c>
      <c r="L35" s="7">
        <f t="shared" si="9"/>
        <v>0.03349415654313394</v>
      </c>
      <c r="O35" s="7">
        <f t="shared" si="10"/>
        <v>0.038963531669865645</v>
      </c>
      <c r="P35" s="7">
        <f t="shared" si="10"/>
        <v>0.006142034548944338</v>
      </c>
      <c r="Q35" s="7">
        <f t="shared" si="10"/>
        <v>0.045105566218809984</v>
      </c>
      <c r="R35" s="7">
        <f t="shared" si="10"/>
        <v>0.05047984644913628</v>
      </c>
      <c r="S35" s="7">
        <f t="shared" si="10"/>
        <v>0.9044145873320537</v>
      </c>
      <c r="T35" s="7"/>
      <c r="V35" s="7">
        <f t="shared" si="11"/>
        <v>0.6173644035219389</v>
      </c>
      <c r="W35" s="7">
        <f t="shared" si="11"/>
        <v>0.267641728752128</v>
      </c>
      <c r="X35" s="7">
        <f t="shared" si="11"/>
        <v>0.8850061322740669</v>
      </c>
      <c r="Y35" s="7">
        <f t="shared" si="11"/>
        <v>0.03996961320910139</v>
      </c>
      <c r="Z35" s="7">
        <f t="shared" si="11"/>
        <v>0.07502425451683171</v>
      </c>
    </row>
    <row r="36" spans="3:26" ht="12.75">
      <c r="C36" s="5" t="s">
        <v>27</v>
      </c>
      <c r="E36" s="1">
        <v>82.503770739</v>
      </c>
      <c r="F36" s="1">
        <v>17.496229261</v>
      </c>
      <c r="H36" s="7">
        <f t="shared" si="9"/>
        <v>0.5285451197053407</v>
      </c>
      <c r="I36" s="7">
        <f t="shared" si="9"/>
        <v>0</v>
      </c>
      <c r="J36" s="7">
        <f t="shared" si="9"/>
        <v>0.5285451197053407</v>
      </c>
      <c r="K36" s="7">
        <f t="shared" si="9"/>
        <v>0.27624309392265195</v>
      </c>
      <c r="L36" s="7">
        <f t="shared" si="9"/>
        <v>0.19521178637200737</v>
      </c>
      <c r="O36" s="7">
        <f t="shared" si="10"/>
        <v>0</v>
      </c>
      <c r="P36" s="7">
        <f t="shared" si="10"/>
        <v>0</v>
      </c>
      <c r="Q36" s="7">
        <f t="shared" si="10"/>
        <v>0</v>
      </c>
      <c r="R36" s="7">
        <f t="shared" si="10"/>
        <v>0.02575107296137339</v>
      </c>
      <c r="S36" s="7">
        <f t="shared" si="10"/>
        <v>0.9742489270386266</v>
      </c>
      <c r="T36" s="7"/>
      <c r="V36" s="7">
        <f t="shared" si="11"/>
        <v>0.4351781652767248</v>
      </c>
      <c r="W36" s="7">
        <f t="shared" si="11"/>
        <v>0</v>
      </c>
      <c r="X36" s="7">
        <f t="shared" si="11"/>
        <v>0.4351781652767248</v>
      </c>
      <c r="Y36" s="7">
        <f t="shared" si="11"/>
        <v>0.23199393479909022</v>
      </c>
      <c r="Z36" s="7">
        <f t="shared" si="11"/>
        <v>0.332827899924185</v>
      </c>
    </row>
    <row r="37" spans="3:26" ht="12.75">
      <c r="C37" s="5"/>
      <c r="E37" s="1"/>
      <c r="F37" s="1"/>
      <c r="H37" s="7"/>
      <c r="I37" s="7"/>
      <c r="J37" s="7"/>
      <c r="K37" s="7"/>
      <c r="L37" s="7"/>
      <c r="O37" s="7"/>
      <c r="P37" s="7"/>
      <c r="Q37" s="7"/>
      <c r="R37" s="7"/>
      <c r="S37" s="7"/>
      <c r="T37" s="7"/>
      <c r="V37" s="7"/>
      <c r="W37" s="7"/>
      <c r="X37" s="7"/>
      <c r="Y37" s="7"/>
      <c r="Z37" s="7"/>
    </row>
    <row r="38" spans="3:26" ht="12.75">
      <c r="C38" s="5" t="s">
        <v>22</v>
      </c>
      <c r="E38" s="1">
        <v>70.287912312</v>
      </c>
      <c r="F38" s="1">
        <v>29.712087688</v>
      </c>
      <c r="H38" s="7">
        <f t="shared" si="9"/>
        <v>0.9756238518131939</v>
      </c>
      <c r="I38" s="7">
        <f t="shared" si="9"/>
        <v>0</v>
      </c>
      <c r="J38" s="7">
        <f t="shared" si="9"/>
        <v>0.9756238518131939</v>
      </c>
      <c r="K38" s="7">
        <f t="shared" si="9"/>
        <v>0.02437614818680616</v>
      </c>
      <c r="L38" s="7">
        <f t="shared" si="9"/>
        <v>0</v>
      </c>
      <c r="O38" s="7">
        <f t="shared" si="10"/>
        <v>0.9930046642466362</v>
      </c>
      <c r="P38" s="7">
        <f t="shared" si="10"/>
        <v>0</v>
      </c>
      <c r="Q38" s="7">
        <f t="shared" si="10"/>
        <v>0.9930046642466362</v>
      </c>
      <c r="R38" s="7">
        <f t="shared" si="10"/>
        <v>0.006995335753363739</v>
      </c>
      <c r="S38" s="7">
        <f t="shared" si="10"/>
        <v>0</v>
      </c>
      <c r="T38" s="7"/>
      <c r="V38" s="7">
        <f t="shared" si="11"/>
        <v>0.9807934010998577</v>
      </c>
      <c r="W38" s="7">
        <f t="shared" si="11"/>
        <v>0</v>
      </c>
      <c r="X38" s="7">
        <f t="shared" si="11"/>
        <v>0.9807934010998577</v>
      </c>
      <c r="Y38" s="7">
        <f t="shared" si="11"/>
        <v>0.019206598900142296</v>
      </c>
      <c r="Z38" s="7">
        <f t="shared" si="11"/>
        <v>0</v>
      </c>
    </row>
    <row r="39" spans="3:26" ht="12.75">
      <c r="C39" s="5" t="s">
        <v>28</v>
      </c>
      <c r="E39" s="1">
        <v>85.624322335</v>
      </c>
      <c r="F39" s="1">
        <v>14.375677665</v>
      </c>
      <c r="H39" s="7">
        <f t="shared" si="9"/>
        <v>0.7127622091598084</v>
      </c>
      <c r="I39" s="7">
        <f t="shared" si="9"/>
        <v>0.10174388250751443</v>
      </c>
      <c r="J39" s="7">
        <f t="shared" si="9"/>
        <v>0.8145060916673228</v>
      </c>
      <c r="K39" s="7">
        <f t="shared" si="9"/>
        <v>0.06049062783902297</v>
      </c>
      <c r="L39" s="7">
        <f t="shared" si="9"/>
        <v>0.12500328049365428</v>
      </c>
      <c r="O39" s="7">
        <f t="shared" si="10"/>
        <v>0.2559485850936628</v>
      </c>
      <c r="P39" s="7">
        <f t="shared" si="10"/>
        <v>0.021077454497143617</v>
      </c>
      <c r="Q39" s="7">
        <f t="shared" si="10"/>
        <v>0.2770260395908064</v>
      </c>
      <c r="R39" s="7">
        <f t="shared" si="10"/>
        <v>0.1302710243124751</v>
      </c>
      <c r="S39" s="7">
        <f t="shared" si="10"/>
        <v>0.5927029360967184</v>
      </c>
      <c r="T39" s="7"/>
      <c r="V39" s="7">
        <f t="shared" si="11"/>
        <v>0.647016757896508</v>
      </c>
      <c r="W39" s="7">
        <f t="shared" si="11"/>
        <v>0.09013422283026183</v>
      </c>
      <c r="X39" s="7">
        <f t="shared" si="11"/>
        <v>0.7371509807267699</v>
      </c>
      <c r="Y39" s="7">
        <f t="shared" si="11"/>
        <v>0.07053354997134278</v>
      </c>
      <c r="Z39" s="7">
        <f t="shared" si="11"/>
        <v>0.19231546930188737</v>
      </c>
    </row>
    <row r="40" spans="3:26" ht="12.75">
      <c r="C40" s="5" t="s">
        <v>29</v>
      </c>
      <c r="E40" s="1">
        <v>76.291143344</v>
      </c>
      <c r="F40" s="1">
        <v>23.708856656</v>
      </c>
      <c r="H40" s="7">
        <f t="shared" si="9"/>
        <v>0.8600987748240765</v>
      </c>
      <c r="I40" s="7">
        <f t="shared" si="9"/>
        <v>0.04471542421026154</v>
      </c>
      <c r="J40" s="7">
        <f t="shared" si="9"/>
        <v>0.904814199034338</v>
      </c>
      <c r="K40" s="7">
        <f t="shared" si="9"/>
        <v>0.04024810272581704</v>
      </c>
      <c r="L40" s="7">
        <f t="shared" si="9"/>
        <v>0.05493769823984491</v>
      </c>
      <c r="O40" s="7">
        <f t="shared" si="10"/>
        <v>0.8179959148587156</v>
      </c>
      <c r="P40" s="7">
        <f t="shared" si="10"/>
        <v>0.005004692392015835</v>
      </c>
      <c r="Q40" s="7">
        <f t="shared" si="10"/>
        <v>0.8230006072507314</v>
      </c>
      <c r="R40" s="7">
        <f t="shared" si="10"/>
        <v>0.03626627550255913</v>
      </c>
      <c r="S40" s="7">
        <f t="shared" si="10"/>
        <v>0.14073311724670942</v>
      </c>
      <c r="T40" s="7"/>
      <c r="V40" s="7">
        <f t="shared" si="11"/>
        <v>0.8501067297281363</v>
      </c>
      <c r="W40" s="7">
        <f t="shared" si="11"/>
        <v>0.03529109000951724</v>
      </c>
      <c r="X40" s="7">
        <f t="shared" si="11"/>
        <v>0.8853978197376535</v>
      </c>
      <c r="Y40" s="7">
        <f t="shared" si="11"/>
        <v>0.03930311710698334</v>
      </c>
      <c r="Z40" s="7">
        <f t="shared" si="11"/>
        <v>0.07529906315536311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MCHPE</cp:lastModifiedBy>
  <cp:lastPrinted>1999-10-29T19:33:11Z</cp:lastPrinted>
  <dcterms:created xsi:type="dcterms:W3CDTF">1999-10-29T18:40:28Z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