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Table 4.2.2" sheetId="1" r:id="rId1"/>
    <sheet name="Table 4.2.3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<sst xmlns="http://schemas.openxmlformats.org/spreadsheetml/2006/main" count="169" uniqueCount="49">
  <si>
    <t>Brandon</t>
  </si>
  <si>
    <t>Central</t>
  </si>
  <si>
    <t>Assiniboine</t>
  </si>
  <si>
    <t>Parkland</t>
  </si>
  <si>
    <t>Interlake</t>
  </si>
  <si>
    <t>Burntwood</t>
  </si>
  <si>
    <t>Churchill</t>
  </si>
  <si>
    <t>Nor-Man</t>
  </si>
  <si>
    <t>Rural South</t>
  </si>
  <si>
    <t>North</t>
  </si>
  <si>
    <t>Winnipeg</t>
  </si>
  <si>
    <t>Manitoba</t>
  </si>
  <si>
    <t>S. Eastman</t>
  </si>
  <si>
    <t>N. Eastman</t>
  </si>
  <si>
    <t>m</t>
  </si>
  <si>
    <t>cum</t>
  </si>
  <si>
    <t>no</t>
  </si>
  <si>
    <t>f</t>
  </si>
  <si>
    <t>m+f</t>
  </si>
  <si>
    <t>oth</t>
  </si>
  <si>
    <t>all cause vis, 5 yrs</t>
  </si>
  <si>
    <t>vis for Psych causes</t>
  </si>
  <si>
    <t>c+o+n</t>
  </si>
  <si>
    <t>c+o</t>
  </si>
  <si>
    <t>used by any</t>
  </si>
  <si>
    <t>females</t>
  </si>
  <si>
    <t>males</t>
  </si>
  <si>
    <t>% of All-Cause Visits that were coded for Mental Illnesses:</t>
  </si>
  <si>
    <t>Males</t>
  </si>
  <si>
    <t>Cumul.</t>
  </si>
  <si>
    <t>Other</t>
  </si>
  <si>
    <t>Females</t>
  </si>
  <si>
    <t>All</t>
  </si>
  <si>
    <t>Males + Females</t>
  </si>
  <si>
    <t>cohort</t>
  </si>
  <si>
    <t>used by cumul</t>
  </si>
  <si>
    <t>% of total visits</t>
  </si>
  <si>
    <t>for all males</t>
  </si>
  <si>
    <t>for all females</t>
  </si>
  <si>
    <t>for all residents</t>
  </si>
  <si>
    <t>attributed to</t>
  </si>
  <si>
    <t>Cumul + Other</t>
  </si>
  <si>
    <t>Cumulative</t>
  </si>
  <si>
    <t>Table 4.2.3: Percentage of all-cause physician visits 'for' mental illness by cohort groups and RHA, 1997/98-2001/02</t>
  </si>
  <si>
    <t>South Eastman</t>
  </si>
  <si>
    <t>North Eastman</t>
  </si>
  <si>
    <t>Table 4.2.2: Percentage of all-cause physician visits attributed to cohort members by RHA, 1997/98-2001/02</t>
  </si>
  <si>
    <t>RHA</t>
  </si>
  <si>
    <t>residents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</si>
</sst>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%"/>
  </numFmts>
  <fonts count="9">
    <font>
      <sz val="10"/>
      <name val="Arial"/>
      <family val="0"/>
    </font>
    <font>
      <sz val="8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2"/>
    </font>
    <font>
      <sz val="11"/>
      <name val="Univers 45 Light"/>
      <family val="2"/>
    </font>
    <font>
      <sz val="11"/>
      <name val="Arial"/>
      <family val="0"/>
    </font>
    <font>
      <sz val="9"/>
      <name val="Univers 45 Light"/>
      <family val="2"/>
    </font>
    <font>
      <b/>
      <sz val="9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5" fontId="0" fillId="0" borderId="0" xfId="15" applyNumberFormat="1" applyAlignment="1">
      <alignment/>
    </xf>
    <xf numFmtId="9" fontId="0" fillId="0" borderId="0" xfId="19" applyAlignment="1">
      <alignment/>
    </xf>
    <xf numFmtId="176" fontId="0" fillId="0" borderId="0" xfId="19" applyNumberFormat="1" applyAlignment="1">
      <alignment/>
    </xf>
    <xf numFmtId="175" fontId="0" fillId="0" borderId="0" xfId="15" applyNumberFormat="1" applyFont="1" applyAlignment="1">
      <alignment/>
    </xf>
    <xf numFmtId="176" fontId="0" fillId="0" borderId="0" xfId="19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6" fontId="2" fillId="0" borderId="0" xfId="19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176" fontId="7" fillId="0" borderId="0" xfId="19" applyNumberFormat="1" applyFont="1" applyAlignment="1">
      <alignment/>
    </xf>
    <xf numFmtId="176" fontId="7" fillId="0" borderId="0" xfId="19" applyNumberFormat="1" applyFont="1" applyAlignment="1">
      <alignment horizontal="right" indent="2"/>
    </xf>
    <xf numFmtId="0" fontId="8" fillId="0" borderId="0" xfId="0" applyFont="1" applyBorder="1" applyAlignment="1">
      <alignment/>
    </xf>
    <xf numFmtId="176" fontId="7" fillId="0" borderId="0" xfId="19" applyNumberFormat="1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2" borderId="0" xfId="19" applyNumberFormat="1" applyFont="1" applyFill="1" applyAlignment="1">
      <alignment/>
    </xf>
    <xf numFmtId="176" fontId="7" fillId="2" borderId="0" xfId="19" applyNumberFormat="1" applyFont="1" applyFill="1" applyBorder="1" applyAlignment="1">
      <alignment/>
    </xf>
    <xf numFmtId="176" fontId="7" fillId="2" borderId="0" xfId="19" applyNumberFormat="1" applyFont="1" applyFill="1" applyAlignment="1">
      <alignment horizontal="right" indent="2"/>
    </xf>
    <xf numFmtId="176" fontId="7" fillId="2" borderId="1" xfId="19" applyNumberFormat="1" applyFont="1" applyFill="1" applyBorder="1" applyAlignment="1">
      <alignment/>
    </xf>
    <xf numFmtId="176" fontId="7" fillId="2" borderId="1" xfId="19" applyNumberFormat="1" applyFont="1" applyFill="1" applyBorder="1" applyAlignment="1">
      <alignment horizontal="right" indent="2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3" activeCellId="6" sqref="A10:J10 A12:J12 A14:J14 A16:J16 A18:J18 A21:J21 A23:J23"/>
    </sheetView>
  </sheetViews>
  <sheetFormatPr defaultColWidth="9.140625" defaultRowHeight="12.75"/>
  <cols>
    <col min="1" max="1" width="12.00390625" style="0" customWidth="1"/>
    <col min="2" max="2" width="3.7109375" style="0" customWidth="1"/>
    <col min="3" max="4" width="12.28125" style="0" customWidth="1"/>
    <col min="5" max="5" width="3.7109375" style="0" customWidth="1"/>
    <col min="6" max="7" width="12.28125" style="0" customWidth="1"/>
    <col min="8" max="8" width="3.7109375" style="0" customWidth="1"/>
    <col min="9" max="10" width="12.28125" style="0" customWidth="1"/>
  </cols>
  <sheetData>
    <row r="1" spans="1:12" s="12" customFormat="1" ht="15">
      <c r="A1" s="32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10"/>
      <c r="L1" s="10"/>
    </row>
    <row r="2" spans="1:12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6"/>
      <c r="L2" s="6"/>
    </row>
    <row r="3" spans="1:12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6"/>
      <c r="L3" s="6"/>
    </row>
    <row r="4" spans="1:12" ht="15.75" customHeight="1">
      <c r="A4" s="24" t="s">
        <v>47</v>
      </c>
      <c r="B4" s="25"/>
      <c r="C4" s="31" t="s">
        <v>28</v>
      </c>
      <c r="D4" s="31"/>
      <c r="E4" s="24"/>
      <c r="F4" s="31" t="s">
        <v>31</v>
      </c>
      <c r="G4" s="31"/>
      <c r="H4" s="24"/>
      <c r="I4" s="31" t="s">
        <v>33</v>
      </c>
      <c r="J4" s="31"/>
      <c r="K4" s="6"/>
      <c r="L4" s="6"/>
    </row>
    <row r="5" spans="1:12" ht="12.75">
      <c r="A5" s="14"/>
      <c r="B5" s="14"/>
      <c r="C5" s="15" t="str">
        <f>+data!P4</f>
        <v>% of total visits</v>
      </c>
      <c r="D5" s="15" t="str">
        <f>+data!Q4</f>
        <v>% of total visits</v>
      </c>
      <c r="E5" s="16"/>
      <c r="F5" s="15" t="str">
        <f>+data!S4</f>
        <v>% of total visits</v>
      </c>
      <c r="G5" s="15" t="str">
        <f>+data!T4</f>
        <v>% of total visits</v>
      </c>
      <c r="H5" s="16"/>
      <c r="I5" s="15" t="str">
        <f>+data!V4</f>
        <v>% of total visits</v>
      </c>
      <c r="J5" s="15" t="str">
        <f>+data!W4</f>
        <v>% of total visits</v>
      </c>
      <c r="K5" s="7"/>
      <c r="L5" s="7"/>
    </row>
    <row r="6" spans="1:12" ht="12.75">
      <c r="A6" s="14"/>
      <c r="B6" s="22"/>
      <c r="C6" s="15" t="s">
        <v>37</v>
      </c>
      <c r="D6" s="15" t="s">
        <v>37</v>
      </c>
      <c r="E6" s="16"/>
      <c r="F6" s="15" t="s">
        <v>38</v>
      </c>
      <c r="G6" s="15" t="s">
        <v>38</v>
      </c>
      <c r="H6" s="15"/>
      <c r="I6" s="15" t="s">
        <v>39</v>
      </c>
      <c r="J6" s="15" t="s">
        <v>39</v>
      </c>
      <c r="K6" s="7"/>
      <c r="L6" s="7"/>
    </row>
    <row r="7" spans="1:12" ht="12.75">
      <c r="A7" s="16"/>
      <c r="B7" s="19"/>
      <c r="C7" s="15" t="s">
        <v>40</v>
      </c>
      <c r="D7" s="15" t="s">
        <v>40</v>
      </c>
      <c r="E7" s="16"/>
      <c r="F7" s="15" t="s">
        <v>40</v>
      </c>
      <c r="G7" s="15" t="s">
        <v>40</v>
      </c>
      <c r="H7" s="16"/>
      <c r="I7" s="15" t="s">
        <v>40</v>
      </c>
      <c r="J7" s="15" t="s">
        <v>40</v>
      </c>
      <c r="K7" s="8"/>
      <c r="L7" s="8"/>
    </row>
    <row r="8" spans="1:12" ht="12.75">
      <c r="A8" s="17"/>
      <c r="B8" s="19"/>
      <c r="C8" s="17" t="s">
        <v>42</v>
      </c>
      <c r="D8" s="18" t="s">
        <v>41</v>
      </c>
      <c r="E8" s="19"/>
      <c r="F8" s="17" t="s">
        <v>42</v>
      </c>
      <c r="G8" s="18" t="s">
        <v>41</v>
      </c>
      <c r="H8" s="19"/>
      <c r="I8" s="17" t="s">
        <v>42</v>
      </c>
      <c r="J8" s="18" t="s">
        <v>41</v>
      </c>
      <c r="K8" s="8"/>
      <c r="L8" s="8"/>
    </row>
    <row r="9" spans="1:12" ht="12.75">
      <c r="A9" s="20" t="s">
        <v>44</v>
      </c>
      <c r="B9" s="23"/>
      <c r="C9" s="21">
        <f>+data!V6</f>
        <v>0.31068749920413596</v>
      </c>
      <c r="D9" s="21">
        <f>+data!W6</f>
        <v>0.45501521692070646</v>
      </c>
      <c r="E9" s="21"/>
      <c r="F9" s="21">
        <f>+data!S6</f>
        <v>0.4512949336584313</v>
      </c>
      <c r="G9" s="21">
        <f>+data!T6</f>
        <v>0.5956524455230563</v>
      </c>
      <c r="H9" s="21"/>
      <c r="I9" s="21">
        <f>+data!P6</f>
        <v>0.3913428732139871</v>
      </c>
      <c r="J9" s="21">
        <f>+data!Q6</f>
        <v>0.5356876814788915</v>
      </c>
      <c r="K9" s="9"/>
      <c r="L9" s="9"/>
    </row>
    <row r="10" spans="1:12" ht="12.75">
      <c r="A10" s="26" t="s">
        <v>0</v>
      </c>
      <c r="B10" s="27"/>
      <c r="C10" s="28">
        <f>+data!V7</f>
        <v>0.3362116577181377</v>
      </c>
      <c r="D10" s="28">
        <f>+data!W7</f>
        <v>0.4905794561278299</v>
      </c>
      <c r="E10" s="28"/>
      <c r="F10" s="28">
        <f>+data!S7</f>
        <v>0.4816665830743319</v>
      </c>
      <c r="G10" s="28">
        <f>+data!T7</f>
        <v>0.6252485523695192</v>
      </c>
      <c r="H10" s="28"/>
      <c r="I10" s="28">
        <f>+data!P7</f>
        <v>0.4248200779415852</v>
      </c>
      <c r="J10" s="28">
        <f>+data!Q7</f>
        <v>0.5726173509717073</v>
      </c>
      <c r="K10" s="9"/>
      <c r="L10" s="9"/>
    </row>
    <row r="11" spans="1:12" ht="12.75">
      <c r="A11" s="20" t="s">
        <v>1</v>
      </c>
      <c r="B11" s="23"/>
      <c r="C11" s="21">
        <f>+data!V8</f>
        <v>0.28887417000707205</v>
      </c>
      <c r="D11" s="21">
        <f>+data!W8</f>
        <v>0.4170575227523844</v>
      </c>
      <c r="E11" s="21"/>
      <c r="F11" s="21">
        <f>+data!S8</f>
        <v>0.41862712140336633</v>
      </c>
      <c r="G11" s="21">
        <f>+data!T8</f>
        <v>0.5500447167621259</v>
      </c>
      <c r="H11" s="21"/>
      <c r="I11" s="21">
        <f>+data!P8</f>
        <v>0.3648844892663729</v>
      </c>
      <c r="J11" s="21">
        <f>+data!Q8</f>
        <v>0.49496248726610664</v>
      </c>
      <c r="K11" s="9"/>
      <c r="L11" s="9"/>
    </row>
    <row r="12" spans="1:12" ht="12.75">
      <c r="A12" s="26" t="s">
        <v>2</v>
      </c>
      <c r="B12" s="27"/>
      <c r="C12" s="28">
        <f>+data!V9</f>
        <v>0.26952448530980655</v>
      </c>
      <c r="D12" s="28">
        <f>+data!W9</f>
        <v>0.3975391465578982</v>
      </c>
      <c r="E12" s="28"/>
      <c r="F12" s="28">
        <f>+data!S9</f>
        <v>0.4093579344564281</v>
      </c>
      <c r="G12" s="28">
        <f>+data!T9</f>
        <v>0.5411545889413792</v>
      </c>
      <c r="H12" s="28"/>
      <c r="I12" s="28">
        <f>+data!P9</f>
        <v>0.3508926620249348</v>
      </c>
      <c r="J12" s="28">
        <f>+data!Q9</f>
        <v>0.4811080405971735</v>
      </c>
      <c r="K12" s="9"/>
      <c r="L12" s="9"/>
    </row>
    <row r="13" spans="1:12" ht="12.75">
      <c r="A13" s="20" t="s">
        <v>3</v>
      </c>
      <c r="B13" s="23"/>
      <c r="C13" s="21">
        <f>+data!V10</f>
        <v>0.2874168332110602</v>
      </c>
      <c r="D13" s="21">
        <f>+data!W10</f>
        <v>0.4362594550836095</v>
      </c>
      <c r="E13" s="21"/>
      <c r="F13" s="21">
        <f>+data!S10</f>
        <v>0.4307509327367594</v>
      </c>
      <c r="G13" s="21">
        <f>+data!T10</f>
        <v>0.590378121216841</v>
      </c>
      <c r="H13" s="21"/>
      <c r="I13" s="21">
        <f>+data!P10</f>
        <v>0.3717496933230865</v>
      </c>
      <c r="J13" s="21">
        <f>+data!Q10</f>
        <v>0.5269375836983258</v>
      </c>
      <c r="K13" s="9"/>
      <c r="L13" s="9"/>
    </row>
    <row r="14" spans="1:12" ht="12.75">
      <c r="A14" s="26" t="s">
        <v>4</v>
      </c>
      <c r="B14" s="26"/>
      <c r="C14" s="28">
        <f>+data!V11</f>
        <v>0.3030157071888998</v>
      </c>
      <c r="D14" s="28">
        <f>+data!W11</f>
        <v>0.4259377060561619</v>
      </c>
      <c r="E14" s="28"/>
      <c r="F14" s="28">
        <f>+data!S11</f>
        <v>0.4308694102652387</v>
      </c>
      <c r="G14" s="28">
        <f>+data!T11</f>
        <v>0.5604745422805333</v>
      </c>
      <c r="H14" s="28"/>
      <c r="I14" s="28">
        <f>+data!P11</f>
        <v>0.37703189059368064</v>
      </c>
      <c r="J14" s="28">
        <f>+data!Q11</f>
        <v>0.5038228427794711</v>
      </c>
      <c r="K14" s="9"/>
      <c r="L14" s="9"/>
    </row>
    <row r="15" spans="1:12" ht="12.75">
      <c r="A15" s="20" t="s">
        <v>45</v>
      </c>
      <c r="B15" s="20"/>
      <c r="C15" s="21">
        <f>+data!V12</f>
        <v>0.3032796520512519</v>
      </c>
      <c r="D15" s="21">
        <f>+data!W12</f>
        <v>0.4271188433055131</v>
      </c>
      <c r="E15" s="21"/>
      <c r="F15" s="21">
        <f>+data!S12</f>
        <v>0.4426775088429777</v>
      </c>
      <c r="G15" s="21">
        <f>+data!T12</f>
        <v>0.5726112468426146</v>
      </c>
      <c r="H15" s="21"/>
      <c r="I15" s="21">
        <f>+data!P12</f>
        <v>0.3832561709063146</v>
      </c>
      <c r="J15" s="21">
        <f>+data!Q12</f>
        <v>0.510591977129505</v>
      </c>
      <c r="K15" s="9"/>
      <c r="L15" s="9"/>
    </row>
    <row r="16" spans="1:12" ht="12.75">
      <c r="A16" s="26" t="s">
        <v>5</v>
      </c>
      <c r="B16" s="26"/>
      <c r="C16" s="28">
        <f>+data!V13</f>
        <v>0.4098019910294278</v>
      </c>
      <c r="D16" s="28">
        <f>+data!W13</f>
        <v>0.5016037632644131</v>
      </c>
      <c r="E16" s="28"/>
      <c r="F16" s="28">
        <f>+data!S13</f>
        <v>0.5002133025326411</v>
      </c>
      <c r="G16" s="28">
        <f>+data!T13</f>
        <v>0.5984543547090524</v>
      </c>
      <c r="H16" s="28"/>
      <c r="I16" s="28">
        <f>+data!P13</f>
        <v>0.4641619525881774</v>
      </c>
      <c r="J16" s="28">
        <f>+data!Q13</f>
        <v>0.5598353533203282</v>
      </c>
      <c r="K16" s="9"/>
      <c r="L16" s="9"/>
    </row>
    <row r="17" spans="1:12" ht="12.75">
      <c r="A17" s="20" t="s">
        <v>6</v>
      </c>
      <c r="B17" s="20"/>
      <c r="C17" s="21">
        <f>+data!V14</f>
        <v>0.3500414250207125</v>
      </c>
      <c r="D17" s="21">
        <f>+data!W14</f>
        <v>0.48646782656724663</v>
      </c>
      <c r="E17" s="21"/>
      <c r="F17" s="21">
        <f>+data!S14</f>
        <v>0.43842175828385366</v>
      </c>
      <c r="G17" s="21">
        <f>+data!T14</f>
        <v>0.5471174104577667</v>
      </c>
      <c r="H17" s="21"/>
      <c r="I17" s="21">
        <f>+data!P14</f>
        <v>0.402228002714318</v>
      </c>
      <c r="J17" s="21">
        <f>+data!Q14</f>
        <v>0.5222800271431802</v>
      </c>
      <c r="K17" s="9"/>
      <c r="L17" s="9"/>
    </row>
    <row r="18" spans="1:12" ht="12.75">
      <c r="A18" s="26" t="s">
        <v>7</v>
      </c>
      <c r="B18" s="26"/>
      <c r="C18" s="28">
        <f>+data!V15</f>
        <v>0.35773030765401637</v>
      </c>
      <c r="D18" s="28">
        <f>+data!W15</f>
        <v>0.500021642913569</v>
      </c>
      <c r="E18" s="28"/>
      <c r="F18" s="28">
        <f>+data!S15</f>
        <v>0.5005187589946116</v>
      </c>
      <c r="G18" s="28">
        <f>+data!T15</f>
        <v>0.6628735901469259</v>
      </c>
      <c r="H18" s="28"/>
      <c r="I18" s="28">
        <f>+data!P15</f>
        <v>0.44235656085460706</v>
      </c>
      <c r="J18" s="28">
        <f>+data!Q15</f>
        <v>0.5965389031778882</v>
      </c>
      <c r="K18" s="9"/>
      <c r="L18" s="9"/>
    </row>
    <row r="19" spans="1:12" ht="12.7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9"/>
      <c r="L19" s="9"/>
    </row>
    <row r="20" spans="1:12" ht="12.75">
      <c r="A20" s="20" t="s">
        <v>8</v>
      </c>
      <c r="B20" s="20"/>
      <c r="C20" s="21">
        <f>+data!V17</f>
        <v>0.29204207974661084</v>
      </c>
      <c r="D20" s="21">
        <f>+data!W17</f>
        <v>0.4235171811123276</v>
      </c>
      <c r="E20" s="21"/>
      <c r="F20" s="21">
        <f>+data!S17</f>
        <v>0.42753392687771363</v>
      </c>
      <c r="G20" s="21">
        <f>+data!T17</f>
        <v>0.5640069796571473</v>
      </c>
      <c r="H20" s="21"/>
      <c r="I20" s="21">
        <f>+data!P17</f>
        <v>0.37077871806882856</v>
      </c>
      <c r="J20" s="21">
        <f>+data!Q17</f>
        <v>0.5051582147996264</v>
      </c>
      <c r="K20" s="9"/>
      <c r="L20" s="9"/>
    </row>
    <row r="21" spans="1:12" ht="12.75">
      <c r="A21" s="26" t="s">
        <v>9</v>
      </c>
      <c r="B21" s="26"/>
      <c r="C21" s="28">
        <f>+data!V18</f>
        <v>0.38589108028103714</v>
      </c>
      <c r="D21" s="28">
        <f>+data!W18</f>
        <v>0.5006479070818027</v>
      </c>
      <c r="E21" s="28"/>
      <c r="F21" s="28">
        <f>+data!S18</f>
        <v>0.49931082454233944</v>
      </c>
      <c r="G21" s="28">
        <f>+data!T18</f>
        <v>0.6253594130148381</v>
      </c>
      <c r="H21" s="28"/>
      <c r="I21" s="28">
        <f>+data!P18</f>
        <v>0.4536413411340531</v>
      </c>
      <c r="J21" s="28">
        <f>+data!Q18</f>
        <v>0.5751431998843487</v>
      </c>
      <c r="K21" s="9"/>
      <c r="L21" s="9"/>
    </row>
    <row r="22" spans="1:12" ht="12.75">
      <c r="A22" s="20" t="s">
        <v>10</v>
      </c>
      <c r="B22" s="20"/>
      <c r="C22" s="21">
        <f>+data!V19</f>
        <v>0.37629001679900964</v>
      </c>
      <c r="D22" s="21">
        <f>+data!W19</f>
        <v>0.5297369160359745</v>
      </c>
      <c r="E22" s="21"/>
      <c r="F22" s="21">
        <f>+data!S19</f>
        <v>0.48138613701984295</v>
      </c>
      <c r="G22" s="21">
        <f>+data!T19</f>
        <v>0.6342282564300055</v>
      </c>
      <c r="H22" s="21"/>
      <c r="I22" s="21">
        <f>+data!P19</f>
        <v>0.43910344373638927</v>
      </c>
      <c r="J22" s="21">
        <f>+data!Q19</f>
        <v>0.5921888805960158</v>
      </c>
      <c r="K22" s="9"/>
      <c r="L22" s="9"/>
    </row>
    <row r="23" spans="1:12" ht="13.5" thickBot="1">
      <c r="A23" s="29" t="s">
        <v>11</v>
      </c>
      <c r="B23" s="29"/>
      <c r="C23" s="30">
        <f>+data!V20</f>
        <v>0.34876927198747</v>
      </c>
      <c r="D23" s="30">
        <f>+data!W20</f>
        <v>0.49370015370064463</v>
      </c>
      <c r="E23" s="30"/>
      <c r="F23" s="30">
        <f>+data!S20</f>
        <v>0.46621268610198713</v>
      </c>
      <c r="G23" s="30">
        <f>+data!T20</f>
        <v>0.6125874570792911</v>
      </c>
      <c r="H23" s="30"/>
      <c r="I23" s="30">
        <f>+data!P20</f>
        <v>0.41842961884603236</v>
      </c>
      <c r="J23" s="30">
        <f>+data!Q20</f>
        <v>0.5642169285481492</v>
      </c>
      <c r="K23" s="9"/>
      <c r="L23" s="9"/>
    </row>
    <row r="24" spans="1:1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mergeCells count="4">
    <mergeCell ref="C4:D4"/>
    <mergeCell ref="F4:G4"/>
    <mergeCell ref="I4:J4"/>
    <mergeCell ref="A1:J2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A21" activeCellId="6" sqref="A8:M8 A10:M10 A12:M12 A14:M14 A16:M16 A19:M19 A21:M21"/>
    </sheetView>
  </sheetViews>
  <sheetFormatPr defaultColWidth="9.140625" defaultRowHeight="12.75"/>
  <cols>
    <col min="1" max="1" width="14.7109375" style="6" customWidth="1"/>
    <col min="2" max="2" width="3.7109375" style="6" customWidth="1"/>
    <col min="3" max="5" width="6.8515625" style="6" customWidth="1"/>
    <col min="6" max="6" width="3.7109375" style="6" customWidth="1"/>
    <col min="7" max="8" width="6.8515625" style="6" customWidth="1"/>
    <col min="9" max="9" width="7.8515625" style="6" customWidth="1"/>
    <col min="10" max="10" width="3.7109375" style="6" customWidth="1"/>
    <col min="11" max="12" width="6.8515625" style="6" customWidth="1"/>
    <col min="13" max="13" width="8.7109375" style="6" customWidth="1"/>
    <col min="14" max="15" width="6.8515625" style="6" customWidth="1"/>
    <col min="16" max="16" width="11.00390625" style="6" customWidth="1"/>
    <col min="17" max="17" width="13.8515625" style="6" customWidth="1"/>
    <col min="18" max="18" width="14.00390625" style="6" customWidth="1"/>
    <col min="19" max="19" width="3.140625" style="6" customWidth="1"/>
    <col min="20" max="20" width="13.8515625" style="6" customWidth="1"/>
    <col min="21" max="21" width="14.00390625" style="6" customWidth="1"/>
    <col min="22" max="22" width="3.28125" style="6" customWidth="1"/>
    <col min="23" max="23" width="13.8515625" style="6" customWidth="1"/>
    <col min="24" max="24" width="13.7109375" style="6" customWidth="1"/>
    <col min="25" max="16384" width="8.8515625" style="6" customWidth="1"/>
  </cols>
  <sheetData>
    <row r="1" spans="1:13" s="10" customFormat="1" ht="15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4" customFormat="1" ht="16.5" customHeight="1">
      <c r="A4" s="24" t="s">
        <v>47</v>
      </c>
      <c r="B4" s="24"/>
      <c r="C4" s="31" t="s">
        <v>28</v>
      </c>
      <c r="D4" s="31"/>
      <c r="E4" s="31"/>
      <c r="F4" s="24"/>
      <c r="G4" s="31" t="s">
        <v>31</v>
      </c>
      <c r="H4" s="31"/>
      <c r="I4" s="31"/>
      <c r="J4" s="24"/>
      <c r="K4" s="31" t="s">
        <v>33</v>
      </c>
      <c r="L4" s="31"/>
      <c r="M4" s="31"/>
    </row>
    <row r="5" spans="3:13" s="16" customFormat="1" ht="12">
      <c r="C5" s="16" t="s">
        <v>29</v>
      </c>
      <c r="D5" s="16" t="s">
        <v>30</v>
      </c>
      <c r="E5" s="16" t="s">
        <v>32</v>
      </c>
      <c r="G5" s="16" t="s">
        <v>29</v>
      </c>
      <c r="H5" s="16" t="s">
        <v>30</v>
      </c>
      <c r="I5" s="16" t="s">
        <v>32</v>
      </c>
      <c r="K5" s="16" t="s">
        <v>29</v>
      </c>
      <c r="L5" s="16" t="s">
        <v>30</v>
      </c>
      <c r="M5" s="16" t="s">
        <v>32</v>
      </c>
    </row>
    <row r="6" spans="1:13" s="16" customFormat="1" ht="12">
      <c r="A6" s="17"/>
      <c r="B6" s="19"/>
      <c r="C6" s="17" t="s">
        <v>34</v>
      </c>
      <c r="D6" s="17" t="s">
        <v>34</v>
      </c>
      <c r="E6" s="17" t="s">
        <v>26</v>
      </c>
      <c r="F6" s="19"/>
      <c r="G6" s="17" t="s">
        <v>34</v>
      </c>
      <c r="H6" s="17" t="s">
        <v>34</v>
      </c>
      <c r="I6" s="17" t="s">
        <v>25</v>
      </c>
      <c r="J6" s="19"/>
      <c r="K6" s="17" t="s">
        <v>34</v>
      </c>
      <c r="L6" s="17" t="s">
        <v>34</v>
      </c>
      <c r="M6" s="17" t="s">
        <v>48</v>
      </c>
    </row>
    <row r="7" spans="1:13" s="20" customFormat="1" ht="12">
      <c r="A7" s="20" t="s">
        <v>44</v>
      </c>
      <c r="B7" s="23"/>
      <c r="C7" s="20">
        <f>+data!B45</f>
        <v>0.17275581385817218</v>
      </c>
      <c r="D7" s="20">
        <f>+data!C45</f>
        <v>0.07102398051913678</v>
      </c>
      <c r="E7" s="20">
        <f>+data!E45</f>
        <v>0.0639238007920439</v>
      </c>
      <c r="F7" s="23"/>
      <c r="G7" s="20">
        <f>+data!F45</f>
        <v>0.1699056615645331</v>
      </c>
      <c r="H7" s="20">
        <f>+data!G45</f>
        <v>0.06596115766421443</v>
      </c>
      <c r="I7" s="20">
        <f>+data!I45</f>
        <v>0.08619955286407409</v>
      </c>
      <c r="K7" s="20">
        <f>+data!L45</f>
        <v>0.17087044590582426</v>
      </c>
      <c r="L7" s="20">
        <f>+data!M45</f>
        <v>0.06811958353394319</v>
      </c>
      <c r="M7" s="20">
        <f>+data!J45</f>
        <v>0.07670163947243258</v>
      </c>
    </row>
    <row r="8" spans="1:13" s="20" customFormat="1" ht="12">
      <c r="A8" s="26" t="str">
        <f>+data!A46</f>
        <v>Brandon</v>
      </c>
      <c r="B8" s="27"/>
      <c r="C8" s="26">
        <f>+data!B46</f>
        <v>0.19032081429975173</v>
      </c>
      <c r="D8" s="26">
        <f>+data!C46</f>
        <v>0.08665109212396464</v>
      </c>
      <c r="E8" s="26">
        <f>+data!E46</f>
        <v>0.07736421479495721</v>
      </c>
      <c r="F8" s="27"/>
      <c r="G8" s="26">
        <f>+data!F46</f>
        <v>0.17080494981659883</v>
      </c>
      <c r="H8" s="26">
        <f>+data!G46</f>
        <v>0.09007831427122655</v>
      </c>
      <c r="I8" s="26">
        <f>+data!I46</f>
        <v>0.09520465830419736</v>
      </c>
      <c r="J8" s="26"/>
      <c r="K8" s="26">
        <f>+data!L46</f>
        <v>0.17684125050751118</v>
      </c>
      <c r="L8" s="26">
        <f>+data!M46</f>
        <v>0.08867934594147617</v>
      </c>
      <c r="M8" s="26">
        <f>+data!J46</f>
        <v>0.08823227932813328</v>
      </c>
    </row>
    <row r="9" spans="1:13" s="20" customFormat="1" ht="12">
      <c r="A9" s="20" t="str">
        <f>+data!A47</f>
        <v>Central</v>
      </c>
      <c r="B9" s="23"/>
      <c r="C9" s="20">
        <f>+data!B47</f>
        <v>0.16531406567015858</v>
      </c>
      <c r="D9" s="20">
        <f>+data!C47</f>
        <v>0.0756301540830252</v>
      </c>
      <c r="E9" s="20">
        <f>+data!E47</f>
        <v>0.057449490229968404</v>
      </c>
      <c r="G9" s="20">
        <f>+data!F47</f>
        <v>0.15119368083999576</v>
      </c>
      <c r="H9" s="20">
        <f>+data!G47</f>
        <v>0.06696697904516752</v>
      </c>
      <c r="I9" s="20">
        <f>+data!I47</f>
        <v>0.07209441473898308</v>
      </c>
      <c r="K9" s="20">
        <f>+data!L47</f>
        <v>0.15582389979803465</v>
      </c>
      <c r="L9" s="20">
        <f>+data!M47</f>
        <v>0.07050293266301036</v>
      </c>
      <c r="M9" s="20">
        <f>+data!J47</f>
        <v>0.06602860442721477</v>
      </c>
    </row>
    <row r="10" spans="1:13" s="20" customFormat="1" ht="12">
      <c r="A10" s="26" t="str">
        <f>+data!A48</f>
        <v>Assiniboine</v>
      </c>
      <c r="B10" s="27"/>
      <c r="C10" s="26">
        <f>+data!B48</f>
        <v>0.13771624598805776</v>
      </c>
      <c r="D10" s="26">
        <f>+data!C48</f>
        <v>0.082084345444209</v>
      </c>
      <c r="E10" s="26">
        <f>+data!E48</f>
        <v>0.047625899994541726</v>
      </c>
      <c r="F10" s="26"/>
      <c r="G10" s="26">
        <f>+data!F48</f>
        <v>0.14622696287350048</v>
      </c>
      <c r="H10" s="26">
        <f>+data!G48</f>
        <v>0.08103916246607212</v>
      </c>
      <c r="I10" s="26">
        <f>+data!I48</f>
        <v>0.07053985797902368</v>
      </c>
      <c r="J10" s="26"/>
      <c r="K10" s="26">
        <f>+data!L48</f>
        <v>0.1434937277663359</v>
      </c>
      <c r="L10" s="26">
        <f>+data!M48</f>
        <v>0.08146877472874722</v>
      </c>
      <c r="M10" s="26">
        <f>+data!J48</f>
        <v>0.06095938346293115</v>
      </c>
    </row>
    <row r="11" spans="1:13" s="20" customFormat="1" ht="12">
      <c r="A11" s="20" t="str">
        <f>+data!A49</f>
        <v>Parkland</v>
      </c>
      <c r="B11" s="23"/>
      <c r="C11" s="20">
        <f>+data!B49</f>
        <v>0.14117222500946194</v>
      </c>
      <c r="D11" s="20">
        <f>+data!C49</f>
        <v>0.06604799782446122</v>
      </c>
      <c r="E11" s="20">
        <f>+data!E49</f>
        <v>0.05040603101520403</v>
      </c>
      <c r="G11" s="20">
        <f>+data!F49</f>
        <v>0.1345366839786996</v>
      </c>
      <c r="H11" s="20">
        <f>+data!G49</f>
        <v>0.05447388845770041</v>
      </c>
      <c r="I11" s="20">
        <f>+data!I49</f>
        <v>0.06664731577121578</v>
      </c>
      <c r="K11" s="20">
        <f>+data!L49</f>
        <v>0.13664846816008336</v>
      </c>
      <c r="L11" s="20">
        <f>+data!M49</f>
        <v>0.059043388402023805</v>
      </c>
      <c r="M11" s="20">
        <f>+data!J49</f>
        <v>0.05996184501829648</v>
      </c>
    </row>
    <row r="12" spans="1:13" s="20" customFormat="1" ht="12">
      <c r="A12" s="26" t="str">
        <f>+data!A50</f>
        <v>Interlake</v>
      </c>
      <c r="B12" s="27"/>
      <c r="C12" s="26">
        <f>+data!B50</f>
        <v>0.17679237009427756</v>
      </c>
      <c r="D12" s="26">
        <f>+data!C50</f>
        <v>0.07547730681403612</v>
      </c>
      <c r="E12" s="26">
        <f>+data!E50</f>
        <v>0.06284868647241816</v>
      </c>
      <c r="F12" s="26"/>
      <c r="G12" s="26">
        <f>+data!F50</f>
        <v>0.17506518996214776</v>
      </c>
      <c r="H12" s="26">
        <f>+data!G50</f>
        <v>0.05767151379567487</v>
      </c>
      <c r="I12" s="26">
        <f>+data!I50</f>
        <v>0.08290475931597291</v>
      </c>
      <c r="J12" s="26"/>
      <c r="K12" s="26">
        <f>+data!L50</f>
        <v>0.17564970598601345</v>
      </c>
      <c r="L12" s="26">
        <f>+data!M50</f>
        <v>0.06494050935247037</v>
      </c>
      <c r="M12" s="26">
        <f>+data!J50</f>
        <v>0.07445940974636074</v>
      </c>
    </row>
    <row r="13" spans="1:13" s="20" customFormat="1" ht="12">
      <c r="A13" s="20" t="s">
        <v>45</v>
      </c>
      <c r="C13" s="20">
        <f>+data!B51</f>
        <v>0.1654936760505916</v>
      </c>
      <c r="D13" s="20">
        <f>+data!C51</f>
        <v>0.07141608173257064</v>
      </c>
      <c r="E13" s="20">
        <f>+data!E51</f>
        <v>0.05903497429361578</v>
      </c>
      <c r="G13" s="20">
        <f>+data!F51</f>
        <v>0.1561330183536253</v>
      </c>
      <c r="H13" s="20">
        <f>+data!G51</f>
        <v>0.056338775582403196</v>
      </c>
      <c r="I13" s="20">
        <f>+data!I51</f>
        <v>0.07643688331866207</v>
      </c>
      <c r="K13" s="20">
        <f>+data!L51</f>
        <v>0.1592905434464725</v>
      </c>
      <c r="L13" s="20">
        <f>+data!M51</f>
        <v>0.06258931715096411</v>
      </c>
      <c r="M13" s="20">
        <f>+data!J51</f>
        <v>0.06901894490325797</v>
      </c>
    </row>
    <row r="14" spans="1:13" s="20" customFormat="1" ht="12">
      <c r="A14" s="26" t="str">
        <f>+data!A52</f>
        <v>Burntwood</v>
      </c>
      <c r="B14" s="26"/>
      <c r="C14" s="26">
        <f>+data!B52</f>
        <v>0.13604911906033101</v>
      </c>
      <c r="D14" s="26">
        <f>+data!C52</f>
        <v>0.0928070928070928</v>
      </c>
      <c r="E14" s="26">
        <f>+data!E52</f>
        <v>0.0642730554643912</v>
      </c>
      <c r="F14" s="26"/>
      <c r="G14" s="26">
        <f>+data!F52</f>
        <v>0.0954259590169641</v>
      </c>
      <c r="H14" s="26">
        <f>+data!G52</f>
        <v>0.05012997754933239</v>
      </c>
      <c r="I14" s="26">
        <f>+data!I52</f>
        <v>0.05265815584724637</v>
      </c>
      <c r="J14" s="26"/>
      <c r="K14" s="26">
        <f>+data!L52</f>
        <v>0.10972730758531506</v>
      </c>
      <c r="L14" s="26">
        <f>+data!M52</f>
        <v>0.06645875508380296</v>
      </c>
      <c r="M14" s="26">
        <f>+data!J52</f>
        <v>0.05728957644833591</v>
      </c>
    </row>
    <row r="15" spans="1:13" s="20" customFormat="1" ht="12">
      <c r="A15" s="20" t="str">
        <f>+data!A53</f>
        <v>Churchill</v>
      </c>
      <c r="C15" s="20">
        <f>+data!B53</f>
        <v>0.11479289940828402</v>
      </c>
      <c r="D15" s="20">
        <f>+data!C53</f>
        <v>0.058704453441295545</v>
      </c>
      <c r="E15" s="20">
        <f>+data!E53</f>
        <v>0.04819110742888705</v>
      </c>
      <c r="G15" s="20">
        <f>+data!F53</f>
        <v>0.12254259501965924</v>
      </c>
      <c r="H15" s="20">
        <f>+data!G53</f>
        <v>0.03700440528634361</v>
      </c>
      <c r="I15" s="20">
        <f>+data!I53</f>
        <v>0.05774755793909213</v>
      </c>
      <c r="K15" s="20">
        <f>+data!L53</f>
        <v>0.11978068325601013</v>
      </c>
      <c r="L15" s="20">
        <f>+data!M53</f>
        <v>0.047103155911446065</v>
      </c>
      <c r="M15" s="20">
        <f>+data!J53</f>
        <v>0.05383397421397874</v>
      </c>
    </row>
    <row r="16" spans="1:13" s="20" customFormat="1" ht="12">
      <c r="A16" s="26" t="str">
        <f>+data!A54</f>
        <v>Nor-Man</v>
      </c>
      <c r="B16" s="26"/>
      <c r="C16" s="26">
        <f>+data!B54</f>
        <v>0.16891779475156923</v>
      </c>
      <c r="D16" s="26">
        <f>+data!C54</f>
        <v>0.0665449844094608</v>
      </c>
      <c r="E16" s="26">
        <f>+data!E54</f>
        <v>0.06989578937116514</v>
      </c>
      <c r="F16" s="26"/>
      <c r="G16" s="26">
        <f>+data!F54</f>
        <v>0.14661020097329025</v>
      </c>
      <c r="H16" s="26">
        <f>+data!G54</f>
        <v>0.0536888155935775</v>
      </c>
      <c r="I16" s="26">
        <f>+data!I54</f>
        <v>0.08209779443756485</v>
      </c>
      <c r="J16" s="26"/>
      <c r="K16" s="26">
        <f>+data!L54</f>
        <v>0.15395844751133475</v>
      </c>
      <c r="L16" s="26">
        <f>+data!M54</f>
        <v>0.058521663307460295</v>
      </c>
      <c r="M16" s="26">
        <f>+data!J54</f>
        <v>0.07712753648102721</v>
      </c>
    </row>
    <row r="17" s="20" customFormat="1" ht="12"/>
    <row r="18" spans="1:13" s="20" customFormat="1" ht="12">
      <c r="A18" s="20" t="str">
        <f>+data!A56</f>
        <v>Rural South</v>
      </c>
      <c r="C18" s="20">
        <f>+data!B56</f>
        <v>0.16047555446004277</v>
      </c>
      <c r="D18" s="20">
        <f>+data!C56</f>
        <v>0.07434335511538716</v>
      </c>
      <c r="E18" s="20">
        <f>+data!E56</f>
        <v>0.0566399148226644</v>
      </c>
      <c r="G18" s="20">
        <f>+data!F56</f>
        <v>0.15580076252883193</v>
      </c>
      <c r="H18" s="20">
        <f>+data!G56</f>
        <v>0.06477243789259238</v>
      </c>
      <c r="I18" s="20">
        <f>+data!I56</f>
        <v>0.075449804149662</v>
      </c>
      <c r="K18" s="20">
        <f>+data!L56</f>
        <v>0.15734312156473512</v>
      </c>
      <c r="L18" s="20">
        <f>+data!M56</f>
        <v>0.06869488075979753</v>
      </c>
      <c r="M18" s="20">
        <f>+data!J56</f>
        <v>0.06757066441520411</v>
      </c>
    </row>
    <row r="19" spans="1:13" s="20" customFormat="1" ht="12">
      <c r="A19" s="26" t="str">
        <f>+data!A57</f>
        <v>North</v>
      </c>
      <c r="B19" s="26"/>
      <c r="C19" s="26">
        <f>+data!B57</f>
        <v>0.14910659272951324</v>
      </c>
      <c r="D19" s="26">
        <f>+data!C57</f>
        <v>0.07779964777789289</v>
      </c>
      <c r="E19" s="26">
        <f>+data!E57</f>
        <v>0.06646694485062472</v>
      </c>
      <c r="F19" s="26"/>
      <c r="G19" s="26">
        <f>+data!F57</f>
        <v>0.11793783723923643</v>
      </c>
      <c r="H19" s="26">
        <f>+data!G57</f>
        <v>0.05191618136968187</v>
      </c>
      <c r="I19" s="26">
        <f>+data!I57</f>
        <v>0.065431600137194</v>
      </c>
      <c r="J19" s="26"/>
      <c r="K19" s="26">
        <f>+data!L57</f>
        <v>0.12861384822206792</v>
      </c>
      <c r="L19" s="26">
        <f>+data!M57</f>
        <v>0.06175981593400099</v>
      </c>
      <c r="M19" s="26">
        <f>+data!J57</f>
        <v>0.06584849102792768</v>
      </c>
    </row>
    <row r="20" spans="1:13" s="20" customFormat="1" ht="12">
      <c r="A20" s="20" t="str">
        <f>+data!A58</f>
        <v>Winnipeg</v>
      </c>
      <c r="C20" s="20">
        <f>+data!B58</f>
        <v>0.2451810921859794</v>
      </c>
      <c r="D20" s="20">
        <f>+data!C58</f>
        <v>0.07840422143562242</v>
      </c>
      <c r="E20" s="20">
        <f>+data!E58</f>
        <v>0.10429008196384634</v>
      </c>
      <c r="G20" s="20">
        <f>+data!F58</f>
        <v>0.21675734979241557</v>
      </c>
      <c r="H20" s="20">
        <f>+data!G58</f>
        <v>0.07000104571451689</v>
      </c>
      <c r="I20" s="20">
        <f>+data!I58</f>
        <v>0.11504309147516423</v>
      </c>
      <c r="K20" s="20">
        <f>+data!L58</f>
        <v>0.22655705633699935</v>
      </c>
      <c r="L20" s="20">
        <f>+data!M58</f>
        <v>0.07338982780648555</v>
      </c>
      <c r="M20" s="20">
        <f>+data!J58</f>
        <v>0.11071689749116419</v>
      </c>
    </row>
    <row r="21" spans="1:13" s="20" customFormat="1" ht="12.75" thickBot="1">
      <c r="A21" s="29" t="str">
        <f>+data!A59</f>
        <v>Manitoba</v>
      </c>
      <c r="B21" s="29"/>
      <c r="C21" s="29">
        <f>+data!B59</f>
        <v>0.21619359284634637</v>
      </c>
      <c r="D21" s="29">
        <f>+data!C59</f>
        <v>0.07759776294737449</v>
      </c>
      <c r="E21" s="29">
        <f>+data!E59</f>
        <v>0.08664799418830862</v>
      </c>
      <c r="F21" s="29"/>
      <c r="G21" s="29">
        <f>+data!F59</f>
        <v>0.1933288069203097</v>
      </c>
      <c r="H21" s="29">
        <f>+data!G59</f>
        <v>0.06872977211630898</v>
      </c>
      <c r="I21" s="29">
        <f>+data!I59</f>
        <v>0.10019264702805705</v>
      </c>
      <c r="J21" s="29"/>
      <c r="K21" s="29">
        <f>+data!L59</f>
        <v>0.20108285147299304</v>
      </c>
      <c r="L21" s="29">
        <f>+data!M59</f>
        <v>0.0723166104651434</v>
      </c>
      <c r="M21" s="29">
        <f>+data!J59</f>
        <v>0.09468186498480702</v>
      </c>
    </row>
    <row r="22" s="13" customFormat="1" ht="12"/>
  </sheetData>
  <mergeCells count="4">
    <mergeCell ref="C4:E4"/>
    <mergeCell ref="G4:I4"/>
    <mergeCell ref="K4:M4"/>
    <mergeCell ref="A1:M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workbookViewId="0" topLeftCell="A1">
      <selection activeCell="L27" sqref="L27"/>
    </sheetView>
  </sheetViews>
  <sheetFormatPr defaultColWidth="9.140625" defaultRowHeight="12.75"/>
  <cols>
    <col min="1" max="1" width="12.00390625" style="1" bestFit="1" customWidth="1"/>
    <col min="2" max="8" width="10.28125" style="1" customWidth="1"/>
    <col min="9" max="10" width="11.00390625" style="1" customWidth="1"/>
    <col min="11" max="11" width="4.28125" style="1" customWidth="1"/>
    <col min="12" max="13" width="10.28125" style="1" bestFit="1" customWidth="1"/>
    <col min="14" max="14" width="11.28125" style="1" bestFit="1" customWidth="1"/>
    <col min="15" max="15" width="2.57421875" style="1" customWidth="1"/>
    <col min="16" max="16" width="12.421875" style="3" customWidth="1"/>
    <col min="17" max="17" width="11.57421875" style="3" customWidth="1"/>
    <col min="18" max="18" width="3.421875" style="1" customWidth="1"/>
    <col min="19" max="20" width="11.28125" style="3" customWidth="1"/>
    <col min="21" max="21" width="5.140625" style="3" customWidth="1"/>
    <col min="22" max="23" width="11.28125" style="3" customWidth="1"/>
    <col min="24" max="16384" width="9.140625" style="1" customWidth="1"/>
  </cols>
  <sheetData>
    <row r="2" ht="12.75">
      <c r="B2" s="1" t="s">
        <v>20</v>
      </c>
    </row>
    <row r="3" spans="19:22" ht="12.75">
      <c r="S3" s="5" t="s">
        <v>25</v>
      </c>
      <c r="V3" s="5" t="s">
        <v>26</v>
      </c>
    </row>
    <row r="4" spans="2:23" ht="12.75">
      <c r="B4" s="1" t="s">
        <v>14</v>
      </c>
      <c r="C4" s="1" t="s">
        <v>14</v>
      </c>
      <c r="D4" s="1" t="s">
        <v>14</v>
      </c>
      <c r="E4" s="1" t="s">
        <v>14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18</v>
      </c>
      <c r="L4" s="1" t="s">
        <v>15</v>
      </c>
      <c r="M4" s="1" t="s">
        <v>19</v>
      </c>
      <c r="N4" s="1" t="s">
        <v>16</v>
      </c>
      <c r="P4" s="5" t="s">
        <v>36</v>
      </c>
      <c r="Q4" s="5" t="s">
        <v>36</v>
      </c>
      <c r="S4" s="5" t="s">
        <v>36</v>
      </c>
      <c r="T4" s="5" t="s">
        <v>36</v>
      </c>
      <c r="V4" s="5" t="s">
        <v>36</v>
      </c>
      <c r="W4" s="5" t="s">
        <v>36</v>
      </c>
    </row>
    <row r="5" spans="2:23" ht="12.75">
      <c r="B5" s="1" t="s">
        <v>15</v>
      </c>
      <c r="C5" s="1" t="s">
        <v>19</v>
      </c>
      <c r="D5" s="1" t="s">
        <v>16</v>
      </c>
      <c r="E5" s="1" t="s">
        <v>22</v>
      </c>
      <c r="F5" s="1" t="s">
        <v>15</v>
      </c>
      <c r="G5" s="1" t="s">
        <v>19</v>
      </c>
      <c r="H5" s="1" t="s">
        <v>16</v>
      </c>
      <c r="I5" s="1" t="s">
        <v>22</v>
      </c>
      <c r="J5" s="1" t="s">
        <v>22</v>
      </c>
      <c r="L5" s="1" t="s">
        <v>18</v>
      </c>
      <c r="M5" s="1" t="s">
        <v>18</v>
      </c>
      <c r="N5" s="1" t="s">
        <v>18</v>
      </c>
      <c r="P5" s="5" t="s">
        <v>35</v>
      </c>
      <c r="Q5" s="5" t="s">
        <v>24</v>
      </c>
      <c r="S5" s="5" t="s">
        <v>35</v>
      </c>
      <c r="T5" s="5" t="s">
        <v>24</v>
      </c>
      <c r="V5" s="5" t="s">
        <v>35</v>
      </c>
      <c r="W5" s="5" t="s">
        <v>24</v>
      </c>
    </row>
    <row r="6" spans="1:23" ht="12.75">
      <c r="A6" s="1" t="s">
        <v>12</v>
      </c>
      <c r="B6" s="1">
        <v>121993</v>
      </c>
      <c r="C6" s="1">
        <v>56671</v>
      </c>
      <c r="D6" s="1">
        <v>213991</v>
      </c>
      <c r="E6" s="1">
        <f>+B6+C6+D6</f>
        <v>392655</v>
      </c>
      <c r="F6" s="1">
        <v>238397</v>
      </c>
      <c r="G6" s="1">
        <v>76257</v>
      </c>
      <c r="H6" s="1">
        <v>213597</v>
      </c>
      <c r="I6" s="1">
        <f>+F6+H6+G6</f>
        <v>528251</v>
      </c>
      <c r="J6" s="1">
        <f aca="true" t="shared" si="0" ref="J6:J15">+I6+E6</f>
        <v>920906</v>
      </c>
      <c r="L6" s="1">
        <f>+B6+F6</f>
        <v>360390</v>
      </c>
      <c r="M6" s="1">
        <f>+C6+G6</f>
        <v>132928</v>
      </c>
      <c r="N6" s="1">
        <f>+D6+H6</f>
        <v>427588</v>
      </c>
      <c r="P6" s="3">
        <f aca="true" t="shared" si="1" ref="P6:P15">+L6/J6</f>
        <v>0.3913428732139871</v>
      </c>
      <c r="Q6" s="3">
        <f aca="true" t="shared" si="2" ref="Q6:Q15">+(L6+M6)/J6</f>
        <v>0.5356876814788915</v>
      </c>
      <c r="S6" s="3">
        <f aca="true" t="shared" si="3" ref="S6:S15">+F6/I6</f>
        <v>0.4512949336584313</v>
      </c>
      <c r="T6" s="3">
        <f aca="true" t="shared" si="4" ref="T6:T15">+(F6+G6)/I6</f>
        <v>0.5956524455230563</v>
      </c>
      <c r="V6" s="3">
        <f aca="true" t="shared" si="5" ref="V6:V15">+B6/E6</f>
        <v>0.31068749920413596</v>
      </c>
      <c r="W6" s="3">
        <f aca="true" t="shared" si="6" ref="W6:W15">(B6+C6)/E6</f>
        <v>0.45501521692070646</v>
      </c>
    </row>
    <row r="7" spans="1:23" ht="12.75">
      <c r="A7" s="1" t="s">
        <v>0</v>
      </c>
      <c r="B7" s="1">
        <v>133317</v>
      </c>
      <c r="C7" s="1">
        <v>61211</v>
      </c>
      <c r="D7" s="1">
        <v>201999</v>
      </c>
      <c r="E7" s="1">
        <f aca="true" t="shared" si="7" ref="E7:E20">+B7+C7+D7</f>
        <v>396527</v>
      </c>
      <c r="F7" s="1">
        <v>297708</v>
      </c>
      <c r="G7" s="1">
        <v>88745</v>
      </c>
      <c r="H7" s="1">
        <v>231626</v>
      </c>
      <c r="I7" s="1">
        <f aca="true" t="shared" si="8" ref="I7:I20">+F7+H7+G7</f>
        <v>618079</v>
      </c>
      <c r="J7" s="1">
        <f t="shared" si="0"/>
        <v>1014606</v>
      </c>
      <c r="L7" s="1">
        <f aca="true" t="shared" si="9" ref="L7:L20">+B7+F7</f>
        <v>431025</v>
      </c>
      <c r="M7" s="1">
        <f aca="true" t="shared" si="10" ref="M7:M20">+C7+G7</f>
        <v>149956</v>
      </c>
      <c r="N7" s="1">
        <f aca="true" t="shared" si="11" ref="N7:N20">+D7+H7</f>
        <v>433625</v>
      </c>
      <c r="P7" s="3">
        <f t="shared" si="1"/>
        <v>0.4248200779415852</v>
      </c>
      <c r="Q7" s="3">
        <f t="shared" si="2"/>
        <v>0.5726173509717073</v>
      </c>
      <c r="S7" s="3">
        <f t="shared" si="3"/>
        <v>0.4816665830743319</v>
      </c>
      <c r="T7" s="3">
        <f t="shared" si="4"/>
        <v>0.6252485523695192</v>
      </c>
      <c r="V7" s="3">
        <f t="shared" si="5"/>
        <v>0.3362116577181377</v>
      </c>
      <c r="W7" s="3">
        <f t="shared" si="6"/>
        <v>0.4905794561278299</v>
      </c>
    </row>
    <row r="8" spans="1:23" ht="12.75">
      <c r="A8" s="1" t="s">
        <v>1</v>
      </c>
      <c r="B8" s="1">
        <v>193208</v>
      </c>
      <c r="C8" s="1">
        <v>85733</v>
      </c>
      <c r="D8" s="1">
        <v>389890</v>
      </c>
      <c r="E8" s="1">
        <f t="shared" si="7"/>
        <v>668831</v>
      </c>
      <c r="F8" s="1">
        <v>396002</v>
      </c>
      <c r="G8" s="1">
        <v>124315</v>
      </c>
      <c r="H8" s="1">
        <v>425637</v>
      </c>
      <c r="I8" s="1">
        <f t="shared" si="8"/>
        <v>945954</v>
      </c>
      <c r="J8" s="1">
        <f t="shared" si="0"/>
        <v>1614785</v>
      </c>
      <c r="L8" s="1">
        <f t="shared" si="9"/>
        <v>589210</v>
      </c>
      <c r="M8" s="1">
        <f t="shared" si="10"/>
        <v>210048</v>
      </c>
      <c r="N8" s="1">
        <f t="shared" si="11"/>
        <v>815527</v>
      </c>
      <c r="P8" s="3">
        <f t="shared" si="1"/>
        <v>0.3648844892663729</v>
      </c>
      <c r="Q8" s="3">
        <f t="shared" si="2"/>
        <v>0.49496248726610664</v>
      </c>
      <c r="S8" s="3">
        <f t="shared" si="3"/>
        <v>0.41862712140336633</v>
      </c>
      <c r="T8" s="3">
        <f t="shared" si="4"/>
        <v>0.5500447167621259</v>
      </c>
      <c r="V8" s="3">
        <f t="shared" si="5"/>
        <v>0.28887417000707205</v>
      </c>
      <c r="W8" s="3">
        <f t="shared" si="6"/>
        <v>0.4170575227523844</v>
      </c>
    </row>
    <row r="9" spans="1:23" ht="12.75">
      <c r="A9" s="1" t="s">
        <v>2</v>
      </c>
      <c r="B9" s="1">
        <v>162951</v>
      </c>
      <c r="C9" s="1">
        <v>77396</v>
      </c>
      <c r="D9" s="1">
        <v>364240</v>
      </c>
      <c r="E9" s="1">
        <f t="shared" si="7"/>
        <v>604587</v>
      </c>
      <c r="F9" s="1">
        <v>344444</v>
      </c>
      <c r="G9" s="1">
        <v>110897</v>
      </c>
      <c r="H9" s="1">
        <v>386084</v>
      </c>
      <c r="I9" s="1">
        <f t="shared" si="8"/>
        <v>841425</v>
      </c>
      <c r="J9" s="1">
        <f t="shared" si="0"/>
        <v>1446012</v>
      </c>
      <c r="L9" s="1">
        <f t="shared" si="9"/>
        <v>507395</v>
      </c>
      <c r="M9" s="1">
        <f t="shared" si="10"/>
        <v>188293</v>
      </c>
      <c r="N9" s="1">
        <f t="shared" si="11"/>
        <v>750324</v>
      </c>
      <c r="P9" s="3">
        <f t="shared" si="1"/>
        <v>0.3508926620249348</v>
      </c>
      <c r="Q9" s="3">
        <f t="shared" si="2"/>
        <v>0.4811080405971735</v>
      </c>
      <c r="S9" s="3">
        <f t="shared" si="3"/>
        <v>0.4093579344564281</v>
      </c>
      <c r="T9" s="3">
        <f t="shared" si="4"/>
        <v>0.5411545889413792</v>
      </c>
      <c r="V9" s="3">
        <f t="shared" si="5"/>
        <v>0.26952448530980655</v>
      </c>
      <c r="W9" s="3">
        <f t="shared" si="6"/>
        <v>0.3975391465578982</v>
      </c>
    </row>
    <row r="10" spans="1:23" ht="12.75">
      <c r="A10" s="1" t="s">
        <v>3</v>
      </c>
      <c r="B10" s="1">
        <v>113613</v>
      </c>
      <c r="C10" s="1">
        <v>58836</v>
      </c>
      <c r="D10" s="1">
        <v>222841</v>
      </c>
      <c r="E10" s="1">
        <f t="shared" si="7"/>
        <v>395290</v>
      </c>
      <c r="F10" s="1">
        <v>243376</v>
      </c>
      <c r="G10" s="1">
        <v>90190</v>
      </c>
      <c r="H10" s="1">
        <v>231438</v>
      </c>
      <c r="I10" s="1">
        <f t="shared" si="8"/>
        <v>565004</v>
      </c>
      <c r="J10" s="1">
        <f t="shared" si="0"/>
        <v>960294</v>
      </c>
      <c r="L10" s="1">
        <f t="shared" si="9"/>
        <v>356989</v>
      </c>
      <c r="M10" s="1">
        <f t="shared" si="10"/>
        <v>149026</v>
      </c>
      <c r="N10" s="1">
        <f t="shared" si="11"/>
        <v>454279</v>
      </c>
      <c r="P10" s="3">
        <f t="shared" si="1"/>
        <v>0.3717496933230865</v>
      </c>
      <c r="Q10" s="3">
        <f t="shared" si="2"/>
        <v>0.5269375836983258</v>
      </c>
      <c r="S10" s="3">
        <f t="shared" si="3"/>
        <v>0.4307509327367594</v>
      </c>
      <c r="T10" s="3">
        <f t="shared" si="4"/>
        <v>0.590378121216841</v>
      </c>
      <c r="V10" s="3">
        <f t="shared" si="5"/>
        <v>0.2874168332110602</v>
      </c>
      <c r="W10" s="3">
        <f t="shared" si="6"/>
        <v>0.4362594550836095</v>
      </c>
    </row>
    <row r="11" spans="1:23" ht="12.75">
      <c r="A11" s="1" t="s">
        <v>4</v>
      </c>
      <c r="B11" s="1">
        <v>182440</v>
      </c>
      <c r="C11" s="1">
        <v>74009</v>
      </c>
      <c r="D11" s="1">
        <v>345632</v>
      </c>
      <c r="E11" s="1">
        <f t="shared" si="7"/>
        <v>602081</v>
      </c>
      <c r="F11" s="1">
        <v>356650</v>
      </c>
      <c r="G11" s="1">
        <v>107280</v>
      </c>
      <c r="H11" s="1">
        <v>363815</v>
      </c>
      <c r="I11" s="1">
        <f t="shared" si="8"/>
        <v>827745</v>
      </c>
      <c r="J11" s="1">
        <f t="shared" si="0"/>
        <v>1429826</v>
      </c>
      <c r="L11" s="1">
        <f t="shared" si="9"/>
        <v>539090</v>
      </c>
      <c r="M11" s="1">
        <f t="shared" si="10"/>
        <v>181289</v>
      </c>
      <c r="N11" s="1">
        <f t="shared" si="11"/>
        <v>709447</v>
      </c>
      <c r="P11" s="3">
        <f t="shared" si="1"/>
        <v>0.37703189059368064</v>
      </c>
      <c r="Q11" s="3">
        <f t="shared" si="2"/>
        <v>0.5038228427794711</v>
      </c>
      <c r="S11" s="3">
        <f t="shared" si="3"/>
        <v>0.4308694102652387</v>
      </c>
      <c r="T11" s="3">
        <f t="shared" si="4"/>
        <v>0.5604745422805333</v>
      </c>
      <c r="V11" s="3">
        <f t="shared" si="5"/>
        <v>0.3030157071888998</v>
      </c>
      <c r="W11" s="3">
        <f t="shared" si="6"/>
        <v>0.4259377060561619</v>
      </c>
    </row>
    <row r="12" spans="1:23" ht="12.75">
      <c r="A12" s="1" t="s">
        <v>13</v>
      </c>
      <c r="B12" s="1">
        <v>98040</v>
      </c>
      <c r="C12" s="1">
        <v>40033</v>
      </c>
      <c r="D12" s="1">
        <v>185193</v>
      </c>
      <c r="E12" s="1">
        <f t="shared" si="7"/>
        <v>323266</v>
      </c>
      <c r="F12" s="1">
        <v>192605</v>
      </c>
      <c r="G12" s="1">
        <v>56533</v>
      </c>
      <c r="H12" s="1">
        <v>185953</v>
      </c>
      <c r="I12" s="1">
        <f t="shared" si="8"/>
        <v>435091</v>
      </c>
      <c r="J12" s="1">
        <f t="shared" si="0"/>
        <v>758357</v>
      </c>
      <c r="L12" s="1">
        <f t="shared" si="9"/>
        <v>290645</v>
      </c>
      <c r="M12" s="1">
        <f t="shared" si="10"/>
        <v>96566</v>
      </c>
      <c r="N12" s="1">
        <f t="shared" si="11"/>
        <v>371146</v>
      </c>
      <c r="P12" s="3">
        <f t="shared" si="1"/>
        <v>0.3832561709063146</v>
      </c>
      <c r="Q12" s="3">
        <f t="shared" si="2"/>
        <v>0.510591977129505</v>
      </c>
      <c r="S12" s="3">
        <f t="shared" si="3"/>
        <v>0.4426775088429777</v>
      </c>
      <c r="T12" s="3">
        <f t="shared" si="4"/>
        <v>0.5726112468426146</v>
      </c>
      <c r="V12" s="3">
        <f t="shared" si="5"/>
        <v>0.3032796520512519</v>
      </c>
      <c r="W12" s="3">
        <f t="shared" si="6"/>
        <v>0.4271188433055131</v>
      </c>
    </row>
    <row r="13" spans="1:23" ht="12.75">
      <c r="A13" s="1" t="s">
        <v>5</v>
      </c>
      <c r="B13" s="1">
        <v>93650</v>
      </c>
      <c r="C13" s="1">
        <v>20979</v>
      </c>
      <c r="D13" s="1">
        <v>113896</v>
      </c>
      <c r="E13" s="1">
        <f t="shared" si="7"/>
        <v>228525</v>
      </c>
      <c r="F13" s="1">
        <v>172364</v>
      </c>
      <c r="G13" s="1">
        <v>33852</v>
      </c>
      <c r="H13" s="1">
        <v>138365</v>
      </c>
      <c r="I13" s="1">
        <f t="shared" si="8"/>
        <v>344581</v>
      </c>
      <c r="J13" s="1">
        <f t="shared" si="0"/>
        <v>573106</v>
      </c>
      <c r="L13" s="1">
        <f t="shared" si="9"/>
        <v>266014</v>
      </c>
      <c r="M13" s="1">
        <f t="shared" si="10"/>
        <v>54831</v>
      </c>
      <c r="N13" s="1">
        <f t="shared" si="11"/>
        <v>252261</v>
      </c>
      <c r="P13" s="3">
        <f t="shared" si="1"/>
        <v>0.4641619525881774</v>
      </c>
      <c r="Q13" s="3">
        <f t="shared" si="2"/>
        <v>0.5598353533203282</v>
      </c>
      <c r="S13" s="3">
        <f t="shared" si="3"/>
        <v>0.5002133025326411</v>
      </c>
      <c r="T13" s="3">
        <f t="shared" si="4"/>
        <v>0.5984543547090524</v>
      </c>
      <c r="V13" s="3">
        <f t="shared" si="5"/>
        <v>0.4098019910294278</v>
      </c>
      <c r="W13" s="3">
        <f t="shared" si="6"/>
        <v>0.5016037632644131</v>
      </c>
    </row>
    <row r="14" spans="1:23" ht="12.75">
      <c r="A14" s="1" t="s">
        <v>6</v>
      </c>
      <c r="B14" s="1">
        <v>2535</v>
      </c>
      <c r="C14" s="1">
        <v>988</v>
      </c>
      <c r="D14" s="1">
        <v>3719</v>
      </c>
      <c r="E14" s="1">
        <f t="shared" si="7"/>
        <v>7242</v>
      </c>
      <c r="F14" s="1">
        <v>4578</v>
      </c>
      <c r="G14" s="1">
        <v>1135</v>
      </c>
      <c r="H14" s="1">
        <v>4729</v>
      </c>
      <c r="I14" s="1">
        <f t="shared" si="8"/>
        <v>10442</v>
      </c>
      <c r="J14" s="1">
        <f t="shared" si="0"/>
        <v>17684</v>
      </c>
      <c r="L14" s="1">
        <f t="shared" si="9"/>
        <v>7113</v>
      </c>
      <c r="M14" s="1">
        <f t="shared" si="10"/>
        <v>2123</v>
      </c>
      <c r="N14" s="1">
        <f t="shared" si="11"/>
        <v>8448</v>
      </c>
      <c r="P14" s="3">
        <f t="shared" si="1"/>
        <v>0.402228002714318</v>
      </c>
      <c r="Q14" s="3">
        <f t="shared" si="2"/>
        <v>0.5222800271431802</v>
      </c>
      <c r="S14" s="3">
        <f t="shared" si="3"/>
        <v>0.43842175828385366</v>
      </c>
      <c r="T14" s="3">
        <f t="shared" si="4"/>
        <v>0.5471174104577667</v>
      </c>
      <c r="V14" s="3">
        <f t="shared" si="5"/>
        <v>0.3500414250207125</v>
      </c>
      <c r="W14" s="3">
        <f t="shared" si="6"/>
        <v>0.48646782656724663</v>
      </c>
    </row>
    <row r="15" spans="1:23" ht="12.75">
      <c r="A15" s="1" t="s">
        <v>7</v>
      </c>
      <c r="B15" s="1">
        <v>66115</v>
      </c>
      <c r="C15" s="1">
        <v>26298</v>
      </c>
      <c r="D15" s="1">
        <v>92405</v>
      </c>
      <c r="E15" s="1">
        <f t="shared" si="7"/>
        <v>184818</v>
      </c>
      <c r="F15" s="1">
        <v>134595</v>
      </c>
      <c r="G15" s="1">
        <v>43659</v>
      </c>
      <c r="H15" s="1">
        <v>90657</v>
      </c>
      <c r="I15" s="1">
        <f t="shared" si="8"/>
        <v>268911</v>
      </c>
      <c r="J15" s="1">
        <f t="shared" si="0"/>
        <v>453729</v>
      </c>
      <c r="L15" s="1">
        <f t="shared" si="9"/>
        <v>200710</v>
      </c>
      <c r="M15" s="1">
        <f t="shared" si="10"/>
        <v>69957</v>
      </c>
      <c r="N15" s="1">
        <f t="shared" si="11"/>
        <v>183062</v>
      </c>
      <c r="P15" s="3">
        <f t="shared" si="1"/>
        <v>0.44235656085460706</v>
      </c>
      <c r="Q15" s="3">
        <f t="shared" si="2"/>
        <v>0.5965389031778882</v>
      </c>
      <c r="S15" s="3">
        <f t="shared" si="3"/>
        <v>0.5005187589946116</v>
      </c>
      <c r="T15" s="3">
        <f t="shared" si="4"/>
        <v>0.6628735901469259</v>
      </c>
      <c r="V15" s="3">
        <f t="shared" si="5"/>
        <v>0.35773030765401637</v>
      </c>
      <c r="W15" s="3">
        <f t="shared" si="6"/>
        <v>0.500021642913569</v>
      </c>
    </row>
    <row r="16" spans="5:9" ht="12.75">
      <c r="E16" s="1">
        <f t="shared" si="7"/>
        <v>0</v>
      </c>
      <c r="I16" s="1">
        <f t="shared" si="8"/>
        <v>0</v>
      </c>
    </row>
    <row r="17" spans="1:23" ht="12.75">
      <c r="A17" s="1" t="s">
        <v>8</v>
      </c>
      <c r="B17" s="1">
        <v>872245</v>
      </c>
      <c r="C17" s="1">
        <v>392678</v>
      </c>
      <c r="D17" s="1">
        <v>1721787</v>
      </c>
      <c r="E17" s="1">
        <f t="shared" si="7"/>
        <v>2986710</v>
      </c>
      <c r="F17" s="1">
        <v>1771474</v>
      </c>
      <c r="G17" s="1">
        <v>565472</v>
      </c>
      <c r="H17" s="1">
        <v>1806524</v>
      </c>
      <c r="I17" s="1">
        <f t="shared" si="8"/>
        <v>4143470</v>
      </c>
      <c r="J17" s="1">
        <f>+I17+E17</f>
        <v>7130180</v>
      </c>
      <c r="L17" s="1">
        <f t="shared" si="9"/>
        <v>2643719</v>
      </c>
      <c r="M17" s="1">
        <f t="shared" si="10"/>
        <v>958150</v>
      </c>
      <c r="N17" s="1">
        <f t="shared" si="11"/>
        <v>3528311</v>
      </c>
      <c r="P17" s="3">
        <f>+L17/J17</f>
        <v>0.37077871806882856</v>
      </c>
      <c r="Q17" s="3">
        <f>+(L17+M17)/J17</f>
        <v>0.5051582147996264</v>
      </c>
      <c r="S17" s="3">
        <f>+F17/I17</f>
        <v>0.42753392687771363</v>
      </c>
      <c r="T17" s="3">
        <f>+(F17+G17)/I17</f>
        <v>0.5640069796571473</v>
      </c>
      <c r="V17" s="3">
        <f>+B17/E17</f>
        <v>0.29204207974661084</v>
      </c>
      <c r="W17" s="3">
        <f>(B17+C17)/E17</f>
        <v>0.4235171811123276</v>
      </c>
    </row>
    <row r="18" spans="1:23" ht="12.75">
      <c r="A18" s="1" t="s">
        <v>9</v>
      </c>
      <c r="B18" s="1">
        <v>162300</v>
      </c>
      <c r="C18" s="1">
        <v>48265</v>
      </c>
      <c r="D18" s="1">
        <v>210020</v>
      </c>
      <c r="E18" s="1">
        <f t="shared" si="7"/>
        <v>420585</v>
      </c>
      <c r="F18" s="1">
        <v>311537</v>
      </c>
      <c r="G18" s="1">
        <v>78646</v>
      </c>
      <c r="H18" s="1">
        <v>233751</v>
      </c>
      <c r="I18" s="1">
        <f t="shared" si="8"/>
        <v>623934</v>
      </c>
      <c r="J18" s="1">
        <f>+I18+E18</f>
        <v>1044519</v>
      </c>
      <c r="L18" s="1">
        <f t="shared" si="9"/>
        <v>473837</v>
      </c>
      <c r="M18" s="1">
        <f t="shared" si="10"/>
        <v>126911</v>
      </c>
      <c r="N18" s="1">
        <f t="shared" si="11"/>
        <v>443771</v>
      </c>
      <c r="P18" s="3">
        <f>+L18/J18</f>
        <v>0.4536413411340531</v>
      </c>
      <c r="Q18" s="3">
        <f>+(L18+M18)/J18</f>
        <v>0.5751431998843487</v>
      </c>
      <c r="S18" s="3">
        <f>+F18/I18</f>
        <v>0.49931082454233944</v>
      </c>
      <c r="T18" s="3">
        <f>+(F18+G18)/I18</f>
        <v>0.6253594130148381</v>
      </c>
      <c r="V18" s="3">
        <f>+B18/E18</f>
        <v>0.38589108028103714</v>
      </c>
      <c r="W18" s="3">
        <f>(B18+C18)/E18</f>
        <v>0.5006479070818027</v>
      </c>
    </row>
    <row r="19" spans="1:23" ht="12.75">
      <c r="A19" s="1" t="s">
        <v>10</v>
      </c>
      <c r="B19" s="1">
        <v>2171187</v>
      </c>
      <c r="C19" s="1">
        <v>885386</v>
      </c>
      <c r="D19" s="1">
        <v>2713410</v>
      </c>
      <c r="E19" s="1">
        <f t="shared" si="7"/>
        <v>5769983</v>
      </c>
      <c r="F19" s="1">
        <v>4126273</v>
      </c>
      <c r="G19" s="1">
        <v>1310109</v>
      </c>
      <c r="H19" s="1">
        <v>3135267</v>
      </c>
      <c r="I19" s="1">
        <f t="shared" si="8"/>
        <v>8571649</v>
      </c>
      <c r="J19" s="1">
        <f>+I19+E19</f>
        <v>14341632</v>
      </c>
      <c r="L19" s="1">
        <f t="shared" si="9"/>
        <v>6297460</v>
      </c>
      <c r="M19" s="1">
        <f t="shared" si="10"/>
        <v>2195495</v>
      </c>
      <c r="N19" s="1">
        <f t="shared" si="11"/>
        <v>5848677</v>
      </c>
      <c r="P19" s="3">
        <f>+L19/J19</f>
        <v>0.43910344373638927</v>
      </c>
      <c r="Q19" s="3">
        <f>+(L19+M19)/J19</f>
        <v>0.5921888805960158</v>
      </c>
      <c r="S19" s="3">
        <f>+F19/I19</f>
        <v>0.48138613701984295</v>
      </c>
      <c r="T19" s="3">
        <f>+(F19+G19)/I19</f>
        <v>0.6342282564300055</v>
      </c>
      <c r="V19" s="3">
        <f>+B19/E19</f>
        <v>0.37629001679900964</v>
      </c>
      <c r="W19" s="3">
        <f>(B19+C19)/E19</f>
        <v>0.5297369160359745</v>
      </c>
    </row>
    <row r="20" spans="1:23" ht="12.75">
      <c r="A20" s="1" t="s">
        <v>11</v>
      </c>
      <c r="B20" s="1">
        <v>3339049</v>
      </c>
      <c r="C20" s="1">
        <v>1387540</v>
      </c>
      <c r="D20" s="1">
        <v>4847216</v>
      </c>
      <c r="E20" s="1">
        <f t="shared" si="7"/>
        <v>9573805</v>
      </c>
      <c r="F20" s="1">
        <v>6506992</v>
      </c>
      <c r="G20" s="1">
        <v>2042972</v>
      </c>
      <c r="H20" s="1">
        <v>5407168</v>
      </c>
      <c r="I20" s="1">
        <f t="shared" si="8"/>
        <v>13957132</v>
      </c>
      <c r="J20" s="1">
        <f>+I20+E20</f>
        <v>23530937</v>
      </c>
      <c r="L20" s="1">
        <f t="shared" si="9"/>
        <v>9846041</v>
      </c>
      <c r="M20" s="1">
        <f t="shared" si="10"/>
        <v>3430512</v>
      </c>
      <c r="N20" s="1">
        <f t="shared" si="11"/>
        <v>10254384</v>
      </c>
      <c r="P20" s="3">
        <f>+L20/J20</f>
        <v>0.41842961884603236</v>
      </c>
      <c r="Q20" s="3">
        <f>+(L20+M20)/J20</f>
        <v>0.5642169285481492</v>
      </c>
      <c r="S20" s="3">
        <f>+F20/I20</f>
        <v>0.46621268610198713</v>
      </c>
      <c r="T20" s="3">
        <f>+(F20+G20)/I20</f>
        <v>0.6125874570792911</v>
      </c>
      <c r="V20" s="3">
        <f>+B20/E20</f>
        <v>0.34876927198747</v>
      </c>
      <c r="W20" s="3">
        <f>(B20+C20)/E20</f>
        <v>0.49370015370064463</v>
      </c>
    </row>
    <row r="21" ht="12.75">
      <c r="D21" s="2"/>
    </row>
    <row r="23" ht="12.75">
      <c r="B23" s="1" t="s">
        <v>21</v>
      </c>
    </row>
    <row r="25" spans="2:14" ht="12.75">
      <c r="B25" s="1" t="s">
        <v>14</v>
      </c>
      <c r="C25" s="1" t="s">
        <v>14</v>
      </c>
      <c r="D25" s="1" t="s">
        <v>14</v>
      </c>
      <c r="E25" s="1" t="s">
        <v>14</v>
      </c>
      <c r="F25" s="1" t="s">
        <v>17</v>
      </c>
      <c r="G25" s="1" t="s">
        <v>17</v>
      </c>
      <c r="H25" s="1" t="s">
        <v>17</v>
      </c>
      <c r="I25" s="1" t="s">
        <v>17</v>
      </c>
      <c r="J25" s="1" t="s">
        <v>18</v>
      </c>
      <c r="L25" s="1" t="s">
        <v>15</v>
      </c>
      <c r="M25" s="1" t="s">
        <v>19</v>
      </c>
      <c r="N25" s="1" t="s">
        <v>16</v>
      </c>
    </row>
    <row r="26" spans="2:14" ht="12.75">
      <c r="B26" s="1" t="s">
        <v>15</v>
      </c>
      <c r="C26" s="1" t="s">
        <v>19</v>
      </c>
      <c r="D26" s="1" t="s">
        <v>16</v>
      </c>
      <c r="E26" s="1" t="s">
        <v>23</v>
      </c>
      <c r="F26" s="1" t="s">
        <v>15</v>
      </c>
      <c r="G26" s="1" t="s">
        <v>19</v>
      </c>
      <c r="H26" s="1" t="s">
        <v>16</v>
      </c>
      <c r="I26" s="1" t="s">
        <v>23</v>
      </c>
      <c r="J26" s="1" t="s">
        <v>23</v>
      </c>
      <c r="L26" s="1" t="s">
        <v>18</v>
      </c>
      <c r="M26" s="1" t="s">
        <v>18</v>
      </c>
      <c r="N26" s="1" t="s">
        <v>18</v>
      </c>
    </row>
    <row r="27" spans="1:14" ht="12.75">
      <c r="A27" s="1" t="s">
        <v>12</v>
      </c>
      <c r="B27" s="1">
        <v>21075</v>
      </c>
      <c r="C27" s="1">
        <v>4025</v>
      </c>
      <c r="D27" s="1">
        <v>0</v>
      </c>
      <c r="E27" s="1">
        <f>+B27+C27</f>
        <v>25100</v>
      </c>
      <c r="F27" s="1">
        <v>40505</v>
      </c>
      <c r="G27" s="1">
        <v>5030</v>
      </c>
      <c r="H27" s="1">
        <v>0</v>
      </c>
      <c r="I27" s="1">
        <f>+F27+G27</f>
        <v>45535</v>
      </c>
      <c r="J27" s="1">
        <f aca="true" t="shared" si="12" ref="J27:J36">+I27+E27</f>
        <v>70635</v>
      </c>
      <c r="L27" s="1">
        <f>+B27+F27</f>
        <v>61580</v>
      </c>
      <c r="M27" s="1">
        <f>+C27+G27</f>
        <v>9055</v>
      </c>
      <c r="N27" s="1">
        <f>+D27+H27</f>
        <v>0</v>
      </c>
    </row>
    <row r="28" spans="1:14" ht="12.75">
      <c r="A28" s="1" t="s">
        <v>0</v>
      </c>
      <c r="B28" s="1">
        <v>25373</v>
      </c>
      <c r="C28" s="1">
        <v>5304</v>
      </c>
      <c r="E28" s="1">
        <f aca="true" t="shared" si="13" ref="E28:E41">+B28+C28</f>
        <v>30677</v>
      </c>
      <c r="F28" s="1">
        <v>50850</v>
      </c>
      <c r="G28" s="1">
        <v>7994</v>
      </c>
      <c r="I28" s="1">
        <f aca="true" t="shared" si="14" ref="I28:I41">+F28+G28</f>
        <v>58844</v>
      </c>
      <c r="J28" s="1">
        <f t="shared" si="12"/>
        <v>89521</v>
      </c>
      <c r="L28" s="1">
        <f aca="true" t="shared" si="15" ref="L28:L36">+B28+F28</f>
        <v>76223</v>
      </c>
      <c r="M28" s="1">
        <f aca="true" t="shared" si="16" ref="M28:M36">+C28+G28</f>
        <v>13298</v>
      </c>
      <c r="N28" s="1">
        <f aca="true" t="shared" si="17" ref="N28:N36">+D28+H28</f>
        <v>0</v>
      </c>
    </row>
    <row r="29" spans="1:14" ht="12.75">
      <c r="A29" s="1" t="s">
        <v>1</v>
      </c>
      <c r="B29" s="1">
        <v>31940</v>
      </c>
      <c r="C29" s="1">
        <v>6484</v>
      </c>
      <c r="E29" s="1">
        <f t="shared" si="13"/>
        <v>38424</v>
      </c>
      <c r="F29" s="1">
        <v>59873</v>
      </c>
      <c r="G29" s="1">
        <v>8325</v>
      </c>
      <c r="I29" s="1">
        <f t="shared" si="14"/>
        <v>68198</v>
      </c>
      <c r="J29" s="1">
        <f t="shared" si="12"/>
        <v>106622</v>
      </c>
      <c r="L29" s="1">
        <f t="shared" si="15"/>
        <v>91813</v>
      </c>
      <c r="M29" s="1">
        <f t="shared" si="16"/>
        <v>14809</v>
      </c>
      <c r="N29" s="1">
        <f t="shared" si="17"/>
        <v>0</v>
      </c>
    </row>
    <row r="30" spans="1:14" ht="12.75">
      <c r="A30" s="1" t="s">
        <v>2</v>
      </c>
      <c r="B30" s="1">
        <v>22441</v>
      </c>
      <c r="C30" s="1">
        <v>6353</v>
      </c>
      <c r="E30" s="1">
        <f t="shared" si="13"/>
        <v>28794</v>
      </c>
      <c r="F30" s="1">
        <v>50367</v>
      </c>
      <c r="G30" s="1">
        <v>8987</v>
      </c>
      <c r="I30" s="1">
        <f t="shared" si="14"/>
        <v>59354</v>
      </c>
      <c r="J30" s="1">
        <f t="shared" si="12"/>
        <v>88148</v>
      </c>
      <c r="L30" s="1">
        <f t="shared" si="15"/>
        <v>72808</v>
      </c>
      <c r="M30" s="1">
        <f t="shared" si="16"/>
        <v>15340</v>
      </c>
      <c r="N30" s="1">
        <f t="shared" si="17"/>
        <v>0</v>
      </c>
    </row>
    <row r="31" spans="1:14" ht="12.75">
      <c r="A31" s="1" t="s">
        <v>3</v>
      </c>
      <c r="B31" s="1">
        <v>16039</v>
      </c>
      <c r="C31" s="1">
        <v>3886</v>
      </c>
      <c r="E31" s="1">
        <f t="shared" si="13"/>
        <v>19925</v>
      </c>
      <c r="F31" s="1">
        <v>32743</v>
      </c>
      <c r="G31" s="1">
        <v>4913</v>
      </c>
      <c r="I31" s="1">
        <f t="shared" si="14"/>
        <v>37656</v>
      </c>
      <c r="J31" s="1">
        <f t="shared" si="12"/>
        <v>57581</v>
      </c>
      <c r="L31" s="1">
        <f t="shared" si="15"/>
        <v>48782</v>
      </c>
      <c r="M31" s="1">
        <f t="shared" si="16"/>
        <v>8799</v>
      </c>
      <c r="N31" s="1">
        <f t="shared" si="17"/>
        <v>0</v>
      </c>
    </row>
    <row r="32" spans="1:14" ht="12.75">
      <c r="A32" s="1" t="s">
        <v>4</v>
      </c>
      <c r="B32" s="1">
        <v>32254</v>
      </c>
      <c r="C32" s="1">
        <v>5586</v>
      </c>
      <c r="E32" s="1">
        <f t="shared" si="13"/>
        <v>37840</v>
      </c>
      <c r="F32" s="1">
        <v>62437</v>
      </c>
      <c r="G32" s="1">
        <v>6187</v>
      </c>
      <c r="I32" s="1">
        <f t="shared" si="14"/>
        <v>68624</v>
      </c>
      <c r="J32" s="1">
        <f t="shared" si="12"/>
        <v>106464</v>
      </c>
      <c r="L32" s="1">
        <f t="shared" si="15"/>
        <v>94691</v>
      </c>
      <c r="M32" s="1">
        <f t="shared" si="16"/>
        <v>11773</v>
      </c>
      <c r="N32" s="1">
        <f t="shared" si="17"/>
        <v>0</v>
      </c>
    </row>
    <row r="33" spans="1:14" ht="12.75">
      <c r="A33" s="1" t="s">
        <v>13</v>
      </c>
      <c r="B33" s="1">
        <v>16225</v>
      </c>
      <c r="C33" s="1">
        <v>2859</v>
      </c>
      <c r="E33" s="1">
        <f t="shared" si="13"/>
        <v>19084</v>
      </c>
      <c r="F33" s="1">
        <v>30072</v>
      </c>
      <c r="G33" s="1">
        <v>3185</v>
      </c>
      <c r="I33" s="1">
        <f t="shared" si="14"/>
        <v>33257</v>
      </c>
      <c r="J33" s="1">
        <f t="shared" si="12"/>
        <v>52341</v>
      </c>
      <c r="L33" s="1">
        <f t="shared" si="15"/>
        <v>46297</v>
      </c>
      <c r="M33" s="1">
        <f t="shared" si="16"/>
        <v>6044</v>
      </c>
      <c r="N33" s="1">
        <f t="shared" si="17"/>
        <v>0</v>
      </c>
    </row>
    <row r="34" spans="1:14" ht="12.75">
      <c r="A34" s="1" t="s">
        <v>5</v>
      </c>
      <c r="B34" s="1">
        <v>12741</v>
      </c>
      <c r="C34" s="1">
        <v>1947</v>
      </c>
      <c r="E34" s="1">
        <f t="shared" si="13"/>
        <v>14688</v>
      </c>
      <c r="F34" s="1">
        <v>16448</v>
      </c>
      <c r="G34" s="1">
        <v>1697</v>
      </c>
      <c r="I34" s="1">
        <f t="shared" si="14"/>
        <v>18145</v>
      </c>
      <c r="J34" s="1">
        <f t="shared" si="12"/>
        <v>32833</v>
      </c>
      <c r="L34" s="1">
        <f t="shared" si="15"/>
        <v>29189</v>
      </c>
      <c r="M34" s="1">
        <f t="shared" si="16"/>
        <v>3644</v>
      </c>
      <c r="N34" s="1">
        <f t="shared" si="17"/>
        <v>0</v>
      </c>
    </row>
    <row r="35" spans="1:14" ht="12.75">
      <c r="A35" s="1" t="s">
        <v>6</v>
      </c>
      <c r="B35" s="1">
        <v>291</v>
      </c>
      <c r="C35" s="1">
        <v>58</v>
      </c>
      <c r="E35" s="1">
        <f t="shared" si="13"/>
        <v>349</v>
      </c>
      <c r="F35" s="1">
        <v>561</v>
      </c>
      <c r="G35" s="1">
        <v>42</v>
      </c>
      <c r="I35" s="1">
        <f t="shared" si="14"/>
        <v>603</v>
      </c>
      <c r="J35" s="1">
        <f t="shared" si="12"/>
        <v>952</v>
      </c>
      <c r="L35" s="1">
        <f t="shared" si="15"/>
        <v>852</v>
      </c>
      <c r="M35" s="1">
        <f t="shared" si="16"/>
        <v>100</v>
      </c>
      <c r="N35" s="1">
        <f t="shared" si="17"/>
        <v>0</v>
      </c>
    </row>
    <row r="36" spans="1:14" ht="12.75">
      <c r="A36" s="1" t="s">
        <v>7</v>
      </c>
      <c r="B36" s="1">
        <v>11168</v>
      </c>
      <c r="C36" s="1">
        <v>1750</v>
      </c>
      <c r="E36" s="1">
        <f t="shared" si="13"/>
        <v>12918</v>
      </c>
      <c r="F36" s="1">
        <v>19733</v>
      </c>
      <c r="G36" s="1">
        <v>2344</v>
      </c>
      <c r="I36" s="1">
        <f t="shared" si="14"/>
        <v>22077</v>
      </c>
      <c r="J36" s="1">
        <f t="shared" si="12"/>
        <v>34995</v>
      </c>
      <c r="L36" s="1">
        <f t="shared" si="15"/>
        <v>30901</v>
      </c>
      <c r="M36" s="1">
        <f t="shared" si="16"/>
        <v>4094</v>
      </c>
      <c r="N36" s="1">
        <f t="shared" si="17"/>
        <v>0</v>
      </c>
    </row>
    <row r="38" spans="1:14" ht="12.75">
      <c r="A38" s="1" t="s">
        <v>8</v>
      </c>
      <c r="B38" s="1">
        <v>139974</v>
      </c>
      <c r="C38" s="1">
        <v>29193</v>
      </c>
      <c r="E38" s="1">
        <f t="shared" si="13"/>
        <v>169167</v>
      </c>
      <c r="F38" s="1">
        <v>275997</v>
      </c>
      <c r="G38" s="1">
        <v>36627</v>
      </c>
      <c r="I38" s="1">
        <f t="shared" si="14"/>
        <v>312624</v>
      </c>
      <c r="J38" s="1">
        <f>+I38+E38</f>
        <v>481791</v>
      </c>
      <c r="L38" s="1">
        <f aca="true" t="shared" si="18" ref="L38:N41">+B38+F38</f>
        <v>415971</v>
      </c>
      <c r="M38" s="1">
        <f t="shared" si="18"/>
        <v>65820</v>
      </c>
      <c r="N38" s="1">
        <f t="shared" si="18"/>
        <v>0</v>
      </c>
    </row>
    <row r="39" spans="1:14" ht="12.75">
      <c r="A39" s="1" t="s">
        <v>9</v>
      </c>
      <c r="B39" s="1">
        <v>24200</v>
      </c>
      <c r="C39" s="1">
        <v>3755</v>
      </c>
      <c r="E39" s="1">
        <f t="shared" si="13"/>
        <v>27955</v>
      </c>
      <c r="F39" s="1">
        <v>36742</v>
      </c>
      <c r="G39" s="1">
        <v>4083</v>
      </c>
      <c r="I39" s="1">
        <f t="shared" si="14"/>
        <v>40825</v>
      </c>
      <c r="J39" s="1">
        <f>+I39+E39</f>
        <v>68780</v>
      </c>
      <c r="L39" s="1">
        <f t="shared" si="18"/>
        <v>60942</v>
      </c>
      <c r="M39" s="1">
        <f t="shared" si="18"/>
        <v>7838</v>
      </c>
      <c r="N39" s="1">
        <f t="shared" si="18"/>
        <v>0</v>
      </c>
    </row>
    <row r="40" spans="1:14" ht="12.75">
      <c r="A40" s="1" t="s">
        <v>10</v>
      </c>
      <c r="B40" s="1">
        <v>532334</v>
      </c>
      <c r="C40" s="1">
        <v>69418</v>
      </c>
      <c r="E40" s="1">
        <f t="shared" si="13"/>
        <v>601752</v>
      </c>
      <c r="F40" s="1">
        <v>894400</v>
      </c>
      <c r="G40" s="1">
        <v>91709</v>
      </c>
      <c r="I40" s="1">
        <f t="shared" si="14"/>
        <v>986109</v>
      </c>
      <c r="J40" s="1">
        <f>+I40+E40</f>
        <v>1587861</v>
      </c>
      <c r="L40" s="1">
        <f t="shared" si="18"/>
        <v>1426734</v>
      </c>
      <c r="M40" s="1">
        <f t="shared" si="18"/>
        <v>161127</v>
      </c>
      <c r="N40" s="1">
        <f t="shared" si="18"/>
        <v>0</v>
      </c>
    </row>
    <row r="41" spans="1:14" ht="12.75">
      <c r="A41" s="1" t="s">
        <v>11</v>
      </c>
      <c r="B41" s="1">
        <v>721881</v>
      </c>
      <c r="C41" s="1">
        <v>107670</v>
      </c>
      <c r="E41" s="1">
        <f t="shared" si="13"/>
        <v>829551</v>
      </c>
      <c r="F41" s="1">
        <v>1257989</v>
      </c>
      <c r="G41" s="1">
        <v>140413</v>
      </c>
      <c r="I41" s="1">
        <f t="shared" si="14"/>
        <v>1398402</v>
      </c>
      <c r="J41" s="1">
        <f>+I41+E41</f>
        <v>2227953</v>
      </c>
      <c r="L41" s="1">
        <f t="shared" si="18"/>
        <v>1979870</v>
      </c>
      <c r="M41" s="1">
        <f t="shared" si="18"/>
        <v>248083</v>
      </c>
      <c r="N41" s="1">
        <f t="shared" si="18"/>
        <v>0</v>
      </c>
    </row>
    <row r="43" ht="12.75">
      <c r="A43" s="4" t="s">
        <v>27</v>
      </c>
    </row>
    <row r="45" spans="1:13" s="3" customFormat="1" ht="12.75">
      <c r="A45" s="3" t="s">
        <v>12</v>
      </c>
      <c r="B45" s="3">
        <f aca="true" t="shared" si="19" ref="B45:C54">+B27/B6</f>
        <v>0.17275581385817218</v>
      </c>
      <c r="C45" s="3">
        <f t="shared" si="19"/>
        <v>0.07102398051913678</v>
      </c>
      <c r="E45" s="3">
        <f aca="true" t="shared" si="20" ref="E45:G54">+E27/E6</f>
        <v>0.0639238007920439</v>
      </c>
      <c r="F45" s="3">
        <f t="shared" si="20"/>
        <v>0.1699056615645331</v>
      </c>
      <c r="G45" s="3">
        <f t="shared" si="20"/>
        <v>0.06596115766421443</v>
      </c>
      <c r="I45" s="3">
        <f aca="true" t="shared" si="21" ref="I45:J54">+I27/I6</f>
        <v>0.08619955286407409</v>
      </c>
      <c r="J45" s="3">
        <f t="shared" si="21"/>
        <v>0.07670163947243258</v>
      </c>
      <c r="L45" s="3">
        <f aca="true" t="shared" si="22" ref="L45:M54">+L27/L6</f>
        <v>0.17087044590582426</v>
      </c>
      <c r="M45" s="3">
        <f t="shared" si="22"/>
        <v>0.06811958353394319</v>
      </c>
    </row>
    <row r="46" spans="1:13" s="3" customFormat="1" ht="12.75">
      <c r="A46" s="3" t="s">
        <v>0</v>
      </c>
      <c r="B46" s="3">
        <f t="shared" si="19"/>
        <v>0.19032081429975173</v>
      </c>
      <c r="C46" s="3">
        <f t="shared" si="19"/>
        <v>0.08665109212396464</v>
      </c>
      <c r="E46" s="3">
        <f t="shared" si="20"/>
        <v>0.07736421479495721</v>
      </c>
      <c r="F46" s="3">
        <f t="shared" si="20"/>
        <v>0.17080494981659883</v>
      </c>
      <c r="G46" s="3">
        <f t="shared" si="20"/>
        <v>0.09007831427122655</v>
      </c>
      <c r="I46" s="3">
        <f t="shared" si="21"/>
        <v>0.09520465830419736</v>
      </c>
      <c r="J46" s="3">
        <f t="shared" si="21"/>
        <v>0.08823227932813328</v>
      </c>
      <c r="L46" s="3">
        <f t="shared" si="22"/>
        <v>0.17684125050751118</v>
      </c>
      <c r="M46" s="3">
        <f t="shared" si="22"/>
        <v>0.08867934594147617</v>
      </c>
    </row>
    <row r="47" spans="1:13" s="3" customFormat="1" ht="12.75">
      <c r="A47" s="3" t="s">
        <v>1</v>
      </c>
      <c r="B47" s="3">
        <f t="shared" si="19"/>
        <v>0.16531406567015858</v>
      </c>
      <c r="C47" s="3">
        <f t="shared" si="19"/>
        <v>0.0756301540830252</v>
      </c>
      <c r="E47" s="3">
        <f t="shared" si="20"/>
        <v>0.057449490229968404</v>
      </c>
      <c r="F47" s="3">
        <f t="shared" si="20"/>
        <v>0.15119368083999576</v>
      </c>
      <c r="G47" s="3">
        <f t="shared" si="20"/>
        <v>0.06696697904516752</v>
      </c>
      <c r="I47" s="3">
        <f t="shared" si="21"/>
        <v>0.07209441473898308</v>
      </c>
      <c r="J47" s="3">
        <f t="shared" si="21"/>
        <v>0.06602860442721477</v>
      </c>
      <c r="L47" s="3">
        <f t="shared" si="22"/>
        <v>0.15582389979803465</v>
      </c>
      <c r="M47" s="3">
        <f t="shared" si="22"/>
        <v>0.07050293266301036</v>
      </c>
    </row>
    <row r="48" spans="1:13" s="3" customFormat="1" ht="12.75">
      <c r="A48" s="3" t="s">
        <v>2</v>
      </c>
      <c r="B48" s="3">
        <f t="shared" si="19"/>
        <v>0.13771624598805776</v>
      </c>
      <c r="C48" s="3">
        <f t="shared" si="19"/>
        <v>0.082084345444209</v>
      </c>
      <c r="E48" s="3">
        <f t="shared" si="20"/>
        <v>0.047625899994541726</v>
      </c>
      <c r="F48" s="3">
        <f t="shared" si="20"/>
        <v>0.14622696287350048</v>
      </c>
      <c r="G48" s="3">
        <f t="shared" si="20"/>
        <v>0.08103916246607212</v>
      </c>
      <c r="I48" s="3">
        <f t="shared" si="21"/>
        <v>0.07053985797902368</v>
      </c>
      <c r="J48" s="3">
        <f t="shared" si="21"/>
        <v>0.06095938346293115</v>
      </c>
      <c r="L48" s="3">
        <f t="shared" si="22"/>
        <v>0.1434937277663359</v>
      </c>
      <c r="M48" s="3">
        <f t="shared" si="22"/>
        <v>0.08146877472874722</v>
      </c>
    </row>
    <row r="49" spans="1:13" s="3" customFormat="1" ht="12.75">
      <c r="A49" s="3" t="s">
        <v>3</v>
      </c>
      <c r="B49" s="3">
        <f t="shared" si="19"/>
        <v>0.14117222500946194</v>
      </c>
      <c r="C49" s="3">
        <f t="shared" si="19"/>
        <v>0.06604799782446122</v>
      </c>
      <c r="E49" s="3">
        <f t="shared" si="20"/>
        <v>0.05040603101520403</v>
      </c>
      <c r="F49" s="3">
        <f t="shared" si="20"/>
        <v>0.1345366839786996</v>
      </c>
      <c r="G49" s="3">
        <f t="shared" si="20"/>
        <v>0.05447388845770041</v>
      </c>
      <c r="I49" s="3">
        <f t="shared" si="21"/>
        <v>0.06664731577121578</v>
      </c>
      <c r="J49" s="3">
        <f t="shared" si="21"/>
        <v>0.05996184501829648</v>
      </c>
      <c r="L49" s="3">
        <f t="shared" si="22"/>
        <v>0.13664846816008336</v>
      </c>
      <c r="M49" s="3">
        <f t="shared" si="22"/>
        <v>0.059043388402023805</v>
      </c>
    </row>
    <row r="50" spans="1:13" s="3" customFormat="1" ht="12.75">
      <c r="A50" s="3" t="s">
        <v>4</v>
      </c>
      <c r="B50" s="3">
        <f t="shared" si="19"/>
        <v>0.17679237009427756</v>
      </c>
      <c r="C50" s="3">
        <f t="shared" si="19"/>
        <v>0.07547730681403612</v>
      </c>
      <c r="E50" s="3">
        <f t="shared" si="20"/>
        <v>0.06284868647241816</v>
      </c>
      <c r="F50" s="3">
        <f t="shared" si="20"/>
        <v>0.17506518996214776</v>
      </c>
      <c r="G50" s="3">
        <f t="shared" si="20"/>
        <v>0.05767151379567487</v>
      </c>
      <c r="I50" s="3">
        <f t="shared" si="21"/>
        <v>0.08290475931597291</v>
      </c>
      <c r="J50" s="3">
        <f t="shared" si="21"/>
        <v>0.07445940974636074</v>
      </c>
      <c r="L50" s="3">
        <f t="shared" si="22"/>
        <v>0.17564970598601345</v>
      </c>
      <c r="M50" s="3">
        <f t="shared" si="22"/>
        <v>0.06494050935247037</v>
      </c>
    </row>
    <row r="51" spans="1:13" s="3" customFormat="1" ht="12.75">
      <c r="A51" s="3" t="s">
        <v>13</v>
      </c>
      <c r="B51" s="3">
        <f t="shared" si="19"/>
        <v>0.1654936760505916</v>
      </c>
      <c r="C51" s="3">
        <f t="shared" si="19"/>
        <v>0.07141608173257064</v>
      </c>
      <c r="E51" s="3">
        <f t="shared" si="20"/>
        <v>0.05903497429361578</v>
      </c>
      <c r="F51" s="3">
        <f t="shared" si="20"/>
        <v>0.1561330183536253</v>
      </c>
      <c r="G51" s="3">
        <f t="shared" si="20"/>
        <v>0.056338775582403196</v>
      </c>
      <c r="I51" s="3">
        <f t="shared" si="21"/>
        <v>0.07643688331866207</v>
      </c>
      <c r="J51" s="3">
        <f t="shared" si="21"/>
        <v>0.06901894490325797</v>
      </c>
      <c r="L51" s="3">
        <f t="shared" si="22"/>
        <v>0.1592905434464725</v>
      </c>
      <c r="M51" s="3">
        <f t="shared" si="22"/>
        <v>0.06258931715096411</v>
      </c>
    </row>
    <row r="52" spans="1:13" s="3" customFormat="1" ht="12.75">
      <c r="A52" s="3" t="s">
        <v>5</v>
      </c>
      <c r="B52" s="3">
        <f t="shared" si="19"/>
        <v>0.13604911906033101</v>
      </c>
      <c r="C52" s="3">
        <f t="shared" si="19"/>
        <v>0.0928070928070928</v>
      </c>
      <c r="E52" s="3">
        <f t="shared" si="20"/>
        <v>0.0642730554643912</v>
      </c>
      <c r="F52" s="3">
        <f t="shared" si="20"/>
        <v>0.0954259590169641</v>
      </c>
      <c r="G52" s="3">
        <f t="shared" si="20"/>
        <v>0.05012997754933239</v>
      </c>
      <c r="I52" s="3">
        <f t="shared" si="21"/>
        <v>0.05265815584724637</v>
      </c>
      <c r="J52" s="3">
        <f t="shared" si="21"/>
        <v>0.05728957644833591</v>
      </c>
      <c r="L52" s="3">
        <f t="shared" si="22"/>
        <v>0.10972730758531506</v>
      </c>
      <c r="M52" s="3">
        <f t="shared" si="22"/>
        <v>0.06645875508380296</v>
      </c>
    </row>
    <row r="53" spans="1:13" s="3" customFormat="1" ht="12.75">
      <c r="A53" s="3" t="s">
        <v>6</v>
      </c>
      <c r="B53" s="3">
        <f t="shared" si="19"/>
        <v>0.11479289940828402</v>
      </c>
      <c r="C53" s="3">
        <f t="shared" si="19"/>
        <v>0.058704453441295545</v>
      </c>
      <c r="E53" s="3">
        <f t="shared" si="20"/>
        <v>0.04819110742888705</v>
      </c>
      <c r="F53" s="3">
        <f t="shared" si="20"/>
        <v>0.12254259501965924</v>
      </c>
      <c r="G53" s="3">
        <f t="shared" si="20"/>
        <v>0.03700440528634361</v>
      </c>
      <c r="I53" s="3">
        <f t="shared" si="21"/>
        <v>0.05774755793909213</v>
      </c>
      <c r="J53" s="3">
        <f t="shared" si="21"/>
        <v>0.05383397421397874</v>
      </c>
      <c r="L53" s="3">
        <f t="shared" si="22"/>
        <v>0.11978068325601013</v>
      </c>
      <c r="M53" s="3">
        <f t="shared" si="22"/>
        <v>0.047103155911446065</v>
      </c>
    </row>
    <row r="54" spans="1:13" s="3" customFormat="1" ht="12.75">
      <c r="A54" s="3" t="s">
        <v>7</v>
      </c>
      <c r="B54" s="3">
        <f t="shared" si="19"/>
        <v>0.16891779475156923</v>
      </c>
      <c r="C54" s="3">
        <f t="shared" si="19"/>
        <v>0.0665449844094608</v>
      </c>
      <c r="E54" s="3">
        <f t="shared" si="20"/>
        <v>0.06989578937116514</v>
      </c>
      <c r="F54" s="3">
        <f t="shared" si="20"/>
        <v>0.14661020097329025</v>
      </c>
      <c r="G54" s="3">
        <f t="shared" si="20"/>
        <v>0.0536888155935775</v>
      </c>
      <c r="I54" s="3">
        <f t="shared" si="21"/>
        <v>0.08209779443756485</v>
      </c>
      <c r="J54" s="3">
        <f t="shared" si="21"/>
        <v>0.07712753648102721</v>
      </c>
      <c r="L54" s="3">
        <f t="shared" si="22"/>
        <v>0.15395844751133475</v>
      </c>
      <c r="M54" s="3">
        <f t="shared" si="22"/>
        <v>0.058521663307460295</v>
      </c>
    </row>
    <row r="55" s="3" customFormat="1" ht="12.75"/>
    <row r="56" spans="1:13" s="3" customFormat="1" ht="12.75">
      <c r="A56" s="3" t="s">
        <v>8</v>
      </c>
      <c r="B56" s="3">
        <f aca="true" t="shared" si="23" ref="B56:C59">+B38/B17</f>
        <v>0.16047555446004277</v>
      </c>
      <c r="C56" s="3">
        <f t="shared" si="23"/>
        <v>0.07434335511538716</v>
      </c>
      <c r="E56" s="3">
        <f aca="true" t="shared" si="24" ref="E56:G57">+E38/E17</f>
        <v>0.0566399148226644</v>
      </c>
      <c r="F56" s="3">
        <f t="shared" si="24"/>
        <v>0.15580076252883193</v>
      </c>
      <c r="G56" s="3">
        <f t="shared" si="24"/>
        <v>0.06477243789259238</v>
      </c>
      <c r="I56" s="3">
        <f aca="true" t="shared" si="25" ref="I56:J59">+I38/I17</f>
        <v>0.075449804149662</v>
      </c>
      <c r="J56" s="3">
        <f t="shared" si="25"/>
        <v>0.06757066441520411</v>
      </c>
      <c r="L56" s="3">
        <f aca="true" t="shared" si="26" ref="L56:M59">+L38/L17</f>
        <v>0.15734312156473512</v>
      </c>
      <c r="M56" s="3">
        <f t="shared" si="26"/>
        <v>0.06869488075979753</v>
      </c>
    </row>
    <row r="57" spans="1:13" s="3" customFormat="1" ht="12.75">
      <c r="A57" s="3" t="s">
        <v>9</v>
      </c>
      <c r="B57" s="3">
        <f t="shared" si="23"/>
        <v>0.14910659272951324</v>
      </c>
      <c r="C57" s="3">
        <f t="shared" si="23"/>
        <v>0.07779964777789289</v>
      </c>
      <c r="E57" s="3">
        <f t="shared" si="24"/>
        <v>0.06646694485062472</v>
      </c>
      <c r="F57" s="3">
        <f t="shared" si="24"/>
        <v>0.11793783723923643</v>
      </c>
      <c r="G57" s="3">
        <f t="shared" si="24"/>
        <v>0.05191618136968187</v>
      </c>
      <c r="I57" s="3">
        <f t="shared" si="25"/>
        <v>0.065431600137194</v>
      </c>
      <c r="J57" s="3">
        <f t="shared" si="25"/>
        <v>0.06584849102792768</v>
      </c>
      <c r="L57" s="3">
        <f t="shared" si="26"/>
        <v>0.12861384822206792</v>
      </c>
      <c r="M57" s="3">
        <f t="shared" si="26"/>
        <v>0.06175981593400099</v>
      </c>
    </row>
    <row r="58" spans="1:13" s="3" customFormat="1" ht="12.75">
      <c r="A58" s="3" t="s">
        <v>10</v>
      </c>
      <c r="B58" s="3">
        <f t="shared" si="23"/>
        <v>0.2451810921859794</v>
      </c>
      <c r="C58" s="3">
        <f t="shared" si="23"/>
        <v>0.07840422143562242</v>
      </c>
      <c r="E58" s="3">
        <f aca="true" t="shared" si="27" ref="E58:G59">+E40/E19</f>
        <v>0.10429008196384634</v>
      </c>
      <c r="F58" s="3">
        <f t="shared" si="27"/>
        <v>0.21675734979241557</v>
      </c>
      <c r="G58" s="3">
        <f t="shared" si="27"/>
        <v>0.07000104571451689</v>
      </c>
      <c r="I58" s="3">
        <f t="shared" si="25"/>
        <v>0.11504309147516423</v>
      </c>
      <c r="J58" s="3">
        <f t="shared" si="25"/>
        <v>0.11071689749116419</v>
      </c>
      <c r="L58" s="3">
        <f t="shared" si="26"/>
        <v>0.22655705633699935</v>
      </c>
      <c r="M58" s="3">
        <f t="shared" si="26"/>
        <v>0.07338982780648555</v>
      </c>
    </row>
    <row r="59" spans="1:13" s="3" customFormat="1" ht="12.75">
      <c r="A59" s="3" t="s">
        <v>11</v>
      </c>
      <c r="B59" s="3">
        <f t="shared" si="23"/>
        <v>0.21619359284634637</v>
      </c>
      <c r="C59" s="3">
        <f t="shared" si="23"/>
        <v>0.07759776294737449</v>
      </c>
      <c r="E59" s="3">
        <f t="shared" si="27"/>
        <v>0.08664799418830862</v>
      </c>
      <c r="F59" s="3">
        <f t="shared" si="27"/>
        <v>0.1933288069203097</v>
      </c>
      <c r="G59" s="3">
        <f t="shared" si="27"/>
        <v>0.06872977211630898</v>
      </c>
      <c r="I59" s="3">
        <f t="shared" si="25"/>
        <v>0.10019264702805705</v>
      </c>
      <c r="J59" s="3">
        <f t="shared" si="25"/>
        <v>0.09468186498480702</v>
      </c>
      <c r="L59" s="3">
        <f t="shared" si="26"/>
        <v>0.20108285147299304</v>
      </c>
      <c r="M59" s="3">
        <f t="shared" si="26"/>
        <v>0.0723166104651434</v>
      </c>
    </row>
  </sheetData>
  <printOptions gridLines="1"/>
  <pageMargins left="0.35" right="0.14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2004-12-16T16:41:01Z</cp:lastPrinted>
  <dcterms:created xsi:type="dcterms:W3CDTF">2004-07-08T15:22:35Z</dcterms:created>
  <dcterms:modified xsi:type="dcterms:W3CDTF">2004-12-16T16:41:03Z</dcterms:modified>
  <cp:category/>
  <cp:version/>
  <cp:contentType/>
  <cp:contentStatus/>
</cp:coreProperties>
</file>