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731-RHA" sheetId="1" r:id="rId1"/>
    <sheet name="73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<sst xmlns="http://schemas.openxmlformats.org/spreadsheetml/2006/main" count="878" uniqueCount="173">
  <si>
    <t>pop</t>
  </si>
  <si>
    <t>prob</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</si>
  <si>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</si>
  <si>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</si>
  <si>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</si>
  <si>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</si>
  <si>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</si>
  <si>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</si>
  <si>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</si>
  <si>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</si>
  <si>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</si>
  <si>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</si>
  <si>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</si>
  <si>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</si>
  <si>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</si>
  <si>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</si>
  <si>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</si>
  <si>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</si>
  <si>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</si>
  <si>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</si>
  <si>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</si>
  <si>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</si>
  <si>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</si>
  <si>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</si>
  <si>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</si>
  <si>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</si>
  <si>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</si>
  <si>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</si>
  <si>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</si>
  <si>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</si>
  <si>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</si>
  <si>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</si>
  <si>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</si>
  <si>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</si>
  <si>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</si>
  <si>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</si>
  <si>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</si>
  <si>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</si>
  <si>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</si>
  <si>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</si>
  <si>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</si>
  <si>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</si>
  <si>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</si>
  <si>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</si>
  <si>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</si>
  <si>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</si>
  <si>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</si>
  <si>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</si>
  <si>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</si>
  <si>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</si>
  <si>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</si>
  <si>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</si>
  <si>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</si>
  <si>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</si>
  <si>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</si>
  <si>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</si>
  <si>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</si>
  <si>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</si>
  <si>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</si>
  <si>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</si>
  <si>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</si>
  <si>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</si>
  <si>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</si>
  <si>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</si>
  <si>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</si>
  <si>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</si>
  <si>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</si>
  <si>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</si>
  <si>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</si>
  <si>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</si>
  <si>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</si>
  <si>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</si>
  <si>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</si>
  <si>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</si>
  <si>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</si>
  <si>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</si>
  <si>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</si>
  <si>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</si>
  <si>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</si>
  <si>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</si>
  <si>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</si>
  <si>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</si>
  <si>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</si>
  <si>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</si>
  <si>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</si>
  <si>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</si>
  <si>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</si>
  <si>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</si>
  <si>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</si>
  <si>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</si>
  <si>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mc   = supress male count</t>
  </si>
  <si>
    <t>fc     = suppress female count</t>
  </si>
  <si>
    <t>mp   = supress male pop</t>
  </si>
  <si>
    <t>fp     = supress female pop</t>
  </si>
  <si>
    <t>areaType3prob</t>
  </si>
  <si>
    <t>area_sexType3pr</t>
  </si>
  <si>
    <t>sexType3prob</t>
  </si>
  <si>
    <t>sexEstprob</t>
  </si>
  <si>
    <t>areaEstprob</t>
  </si>
  <si>
    <t>Males</t>
  </si>
  <si>
    <t>Females</t>
  </si>
  <si>
    <t>MF diff</t>
  </si>
  <si>
    <t>Proportion of Residents with at least one Rx for Antibiotics 2003/04 per cent</t>
  </si>
  <si>
    <t>antibio M</t>
  </si>
  <si>
    <t>antibio F</t>
  </si>
  <si>
    <t>Brandon (m,f,d)</t>
  </si>
  <si>
    <t>Parkland (m,f,d)</t>
  </si>
  <si>
    <t>North Eastman (d)</t>
  </si>
  <si>
    <t>Nor-Man (d)</t>
  </si>
  <si>
    <t>Rural South (d)</t>
  </si>
  <si>
    <t>Winnipeg (d)</t>
  </si>
  <si>
    <t>Manitoba (d)</t>
  </si>
  <si>
    <t>SE Northern (d)</t>
  </si>
  <si>
    <t>SE Western (m,f,d)</t>
  </si>
  <si>
    <t>BDN West (m,f,d)</t>
  </si>
  <si>
    <t>BDN East (m,f,d)</t>
  </si>
  <si>
    <t>AS  East 2 (d)</t>
  </si>
  <si>
    <t>AS  East 1 (d)</t>
  </si>
  <si>
    <t>AS  North 2 (d)</t>
  </si>
  <si>
    <t>AS  West 2 (m,f,d)</t>
  </si>
  <si>
    <t>CE  Cartier/SFX (d)</t>
  </si>
  <si>
    <t>CE  Morden/Winkler (m,f,d)</t>
  </si>
  <si>
    <t>CE  Louise/Pembina (d)</t>
  </si>
  <si>
    <t>CE  Portage (d)</t>
  </si>
  <si>
    <t>CE  Seven Regions (d)</t>
  </si>
  <si>
    <t>IL Southwest (d)</t>
  </si>
  <si>
    <t>IL Southeast (d)</t>
  </si>
  <si>
    <t>IL Northeast (d)</t>
  </si>
  <si>
    <t>IL Northwest (m,f,d)</t>
  </si>
  <si>
    <t>PL East (m,f,d)</t>
  </si>
  <si>
    <t>PL North (m,f,d)</t>
  </si>
  <si>
    <t>NE Iron Rose (d)</t>
  </si>
  <si>
    <t>NE Brokenhead (m,f,d)</t>
  </si>
  <si>
    <t>NE Blue Water (m,f,d)</t>
  </si>
  <si>
    <t>NM F Flon/Snow L/Cran (d)</t>
  </si>
  <si>
    <t>NM The Pas/OCN/Kelsey (m,f,d)</t>
  </si>
  <si>
    <t>NM Nor-Man Other (m,f,d)</t>
  </si>
  <si>
    <t>BW Thompson (m,f,d)</t>
  </si>
  <si>
    <t>BW Lynn/Leaf/SIL (d)</t>
  </si>
  <si>
    <t>BW Cross Lake (m,f,d)</t>
  </si>
  <si>
    <t>BW Tad/Broch/Lac Br (m,f,d)</t>
  </si>
  <si>
    <t>BW Island Lake (m,f,d)</t>
  </si>
  <si>
    <t>BW Norway House (m,f,d)</t>
  </si>
  <si>
    <t>BW Oxford H &amp; Gods (m,f,d)</t>
  </si>
  <si>
    <t>New</t>
  </si>
  <si>
    <t>Old</t>
  </si>
  <si>
    <t>Order</t>
  </si>
  <si>
    <t>order</t>
  </si>
  <si>
    <t>South Eastman (m,f,d)</t>
  </si>
  <si>
    <t>Central (m,f,d)</t>
  </si>
  <si>
    <t>Assiniboine (m,f,d)</t>
  </si>
  <si>
    <t>Churchill (d)</t>
  </si>
  <si>
    <t>SE Central (m,f,d)</t>
  </si>
  <si>
    <t>CE Altona (m,f,d)</t>
  </si>
  <si>
    <t>CE  Red River (m,f,d)</t>
  </si>
  <si>
    <t>CE  Carman (m,f,d)</t>
  </si>
  <si>
    <t>CE  Swan Lake (m,f,d)</t>
  </si>
  <si>
    <t>AS West 1 (m,f,d)</t>
  </si>
  <si>
    <t>AS  North 1 (m,f,d)</t>
  </si>
  <si>
    <t>BDN Rural (m,f,d)</t>
  </si>
  <si>
    <t>PL West (m,f,d)</t>
  </si>
  <si>
    <t>PL Central (m,f,d)</t>
  </si>
  <si>
    <t>NE Springfield (m,f,d)</t>
  </si>
  <si>
    <t>NE Winnipeg River (m,f,d)</t>
  </si>
  <si>
    <t>NE Northern Remote (m,f,d)</t>
  </si>
  <si>
    <t>BW Gillam/Fox Lake (m,f,d)</t>
  </si>
  <si>
    <t>BW Thick Por/Pik/Wab (d)</t>
  </si>
  <si>
    <t>BW Sha/York/Split/War (m,f,d)</t>
  </si>
  <si>
    <t>BW Nelson House (m,f,d)</t>
  </si>
  <si>
    <t>Interlake (f,d)</t>
  </si>
  <si>
    <t>Burntwood (m,d)</t>
  </si>
  <si>
    <t>North (m,d)</t>
  </si>
  <si>
    <t>SE Southern (m,f,d)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</si>
</sst>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174" fontId="0" fillId="0" borderId="0" xfId="0" applyNumberForma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2" fontId="4" fillId="0" borderId="0" xfId="0" applyNumberFormat="1" applyFont="1" applyAlignment="1">
      <alignment/>
    </xf>
    <xf numFmtId="178" fontId="1" fillId="0" borderId="0" xfId="21" applyNumberFormat="1" applyFont="1" applyAlignment="1">
      <alignment horizontal="center"/>
    </xf>
    <xf numFmtId="178" fontId="1" fillId="0" borderId="0" xfId="21" applyNumberFormat="1" applyFont="1" applyAlignment="1" quotePrefix="1">
      <alignment horizontal="center"/>
    </xf>
    <xf numFmtId="178" fontId="1" fillId="0" borderId="0" xfId="21" applyNumberFormat="1" applyFont="1" applyAlignment="1">
      <alignment/>
    </xf>
    <xf numFmtId="178" fontId="1" fillId="0" borderId="0" xfId="21" applyNumberFormat="1" applyFont="1" applyAlignment="1">
      <alignment horizontal="right"/>
    </xf>
    <xf numFmtId="178" fontId="4" fillId="0" borderId="0" xfId="21" applyNumberFormat="1" applyFont="1" applyAlignment="1">
      <alignmen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7.3.1: Antibiotic Use by RHA, 2003/04
</a:t>
            </a:r>
            <a:r>
              <a:rPr lang="en-US" cap="none" sz="800" b="0" i="0" u="none" baseline="0"/>
              <a:t>Age-adjusted percent of residents receiving at least one prescription for antibiotics</a:t>
            </a:r>
          </a:p>
        </c:rich>
      </c:tx>
      <c:layout>
        <c:manualLayout>
          <c:xMode val="factor"/>
          <c:yMode val="factor"/>
          <c:x val="0.017"/>
          <c:y val="-0.01925"/>
        </c:manualLayout>
      </c:layout>
      <c:spPr>
        <a:noFill/>
        <a:ln>
          <a:noFill/>
        </a:ln>
      </c:spPr>
    </c:title>
    <c:plotArea>
      <c:layout>
        <c:manualLayout>
          <c:xMode val="edge"/>
          <c:yMode val="edge"/>
          <c:x val="0"/>
          <c:y val="0.13"/>
          <c:w val="0.988"/>
          <c:h val="0.7587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(m,f,d)</c:v>
                </c:pt>
                <c:pt idx="1">
                  <c:v>Central (m,f,d)</c:v>
                </c:pt>
                <c:pt idx="2">
                  <c:v>Assiniboine (m,f,d)</c:v>
                </c:pt>
                <c:pt idx="3">
                  <c:v>Brandon (m,f,d)</c:v>
                </c:pt>
                <c:pt idx="4">
                  <c:v>Parkland (m,f,d)</c:v>
                </c:pt>
                <c:pt idx="5">
                  <c:v>Interlake (f,d)</c:v>
                </c:pt>
                <c:pt idx="6">
                  <c:v>North Eastman (d)</c:v>
                </c:pt>
                <c:pt idx="7">
                  <c:v>Churchill (d)</c:v>
                </c:pt>
                <c:pt idx="8">
                  <c:v>Nor-Man (d)</c:v>
                </c:pt>
                <c:pt idx="9">
                  <c:v>Burntwood (m,d)</c:v>
                </c:pt>
                <c:pt idx="11">
                  <c:v>Rural South (d)</c:v>
                </c:pt>
                <c:pt idx="12">
                  <c:v>North (m,d)</c:v>
                </c:pt>
                <c:pt idx="13">
                  <c:v>Winnipeg (d)</c:v>
                </c:pt>
                <c:pt idx="14">
                  <c:v>Manitoba (d)</c:v>
                </c:pt>
              </c:strCache>
            </c:strRef>
          </c:cat>
          <c:val>
            <c:numRef>
              <c:f>'ordered-data'!$I$4:$I$18</c:f>
              <c:numCache>
                <c:ptCount val="15"/>
                <c:pt idx="0">
                  <c:v>0.3036551387</c:v>
                </c:pt>
                <c:pt idx="1">
                  <c:v>0.3036551387</c:v>
                </c:pt>
                <c:pt idx="2">
                  <c:v>0.3036551387</c:v>
                </c:pt>
                <c:pt idx="3">
                  <c:v>0.3036551387</c:v>
                </c:pt>
                <c:pt idx="4">
                  <c:v>0.3036551387</c:v>
                </c:pt>
                <c:pt idx="5">
                  <c:v>0.3036551387</c:v>
                </c:pt>
                <c:pt idx="6">
                  <c:v>0.3036551387</c:v>
                </c:pt>
                <c:pt idx="7">
                  <c:v>0.3036551387</c:v>
                </c:pt>
                <c:pt idx="8">
                  <c:v>0.3036551387</c:v>
                </c:pt>
                <c:pt idx="9">
                  <c:v>0.3036551387</c:v>
                </c:pt>
                <c:pt idx="11">
                  <c:v>0.3036551387</c:v>
                </c:pt>
                <c:pt idx="12">
                  <c:v>0.3036551387</c:v>
                </c:pt>
                <c:pt idx="13">
                  <c:v>0.3036551387</c:v>
                </c:pt>
                <c:pt idx="14">
                  <c:v>0.3036551387</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(m,f,d)</c:v>
                </c:pt>
                <c:pt idx="1">
                  <c:v>Central (m,f,d)</c:v>
                </c:pt>
                <c:pt idx="2">
                  <c:v>Assiniboine (m,f,d)</c:v>
                </c:pt>
                <c:pt idx="3">
                  <c:v>Brandon (m,f,d)</c:v>
                </c:pt>
                <c:pt idx="4">
                  <c:v>Parkland (m,f,d)</c:v>
                </c:pt>
                <c:pt idx="5">
                  <c:v>Interlake (f,d)</c:v>
                </c:pt>
                <c:pt idx="6">
                  <c:v>North Eastman (d)</c:v>
                </c:pt>
                <c:pt idx="7">
                  <c:v>Churchill (d)</c:v>
                </c:pt>
                <c:pt idx="8">
                  <c:v>Nor-Man (d)</c:v>
                </c:pt>
                <c:pt idx="9">
                  <c:v>Burntwood (m,d)</c:v>
                </c:pt>
                <c:pt idx="11">
                  <c:v>Rural South (d)</c:v>
                </c:pt>
                <c:pt idx="12">
                  <c:v>North (m,d)</c:v>
                </c:pt>
                <c:pt idx="13">
                  <c:v>Winnipeg (d)</c:v>
                </c:pt>
                <c:pt idx="14">
                  <c:v>Manitoba (d)</c:v>
                </c:pt>
              </c:strCache>
            </c:strRef>
          </c:cat>
          <c:val>
            <c:numRef>
              <c:f>'ordered-data'!$J$4:$J$18</c:f>
              <c:numCache>
                <c:ptCount val="15"/>
                <c:pt idx="0">
                  <c:v>0.2740513722</c:v>
                </c:pt>
                <c:pt idx="1">
                  <c:v>0.2822211956</c:v>
                </c:pt>
                <c:pt idx="2">
                  <c:v>0.3279396737</c:v>
                </c:pt>
                <c:pt idx="3">
                  <c:v>0.3610862618</c:v>
                </c:pt>
                <c:pt idx="4">
                  <c:v>0.3528549055</c:v>
                </c:pt>
                <c:pt idx="5">
                  <c:v>0.308292101</c:v>
                </c:pt>
                <c:pt idx="6">
                  <c:v>0.2982087025</c:v>
                </c:pt>
                <c:pt idx="7">
                  <c:v>0.291056993</c:v>
                </c:pt>
                <c:pt idx="8">
                  <c:v>0.3084155603</c:v>
                </c:pt>
                <c:pt idx="9">
                  <c:v>0.2575193669</c:v>
                </c:pt>
                <c:pt idx="11">
                  <c:v>0.302913931</c:v>
                </c:pt>
                <c:pt idx="12">
                  <c:v>0.2747982072</c:v>
                </c:pt>
                <c:pt idx="13">
                  <c:v>0.2980650008</c:v>
                </c:pt>
                <c:pt idx="14">
                  <c:v>0.3036551387</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(m,f,d)</c:v>
                </c:pt>
                <c:pt idx="1">
                  <c:v>Central (m,f,d)</c:v>
                </c:pt>
                <c:pt idx="2">
                  <c:v>Assiniboine (m,f,d)</c:v>
                </c:pt>
                <c:pt idx="3">
                  <c:v>Brandon (m,f,d)</c:v>
                </c:pt>
                <c:pt idx="4">
                  <c:v>Parkland (m,f,d)</c:v>
                </c:pt>
                <c:pt idx="5">
                  <c:v>Interlake (f,d)</c:v>
                </c:pt>
                <c:pt idx="6">
                  <c:v>North Eastman (d)</c:v>
                </c:pt>
                <c:pt idx="7">
                  <c:v>Churchill (d)</c:v>
                </c:pt>
                <c:pt idx="8">
                  <c:v>Nor-Man (d)</c:v>
                </c:pt>
                <c:pt idx="9">
                  <c:v>Burntwood (m,d)</c:v>
                </c:pt>
                <c:pt idx="11">
                  <c:v>Rural South (d)</c:v>
                </c:pt>
                <c:pt idx="12">
                  <c:v>North (m,d)</c:v>
                </c:pt>
                <c:pt idx="13">
                  <c:v>Winnipeg (d)</c:v>
                </c:pt>
                <c:pt idx="14">
                  <c:v>Manitoba (d)</c:v>
                </c:pt>
              </c:strCache>
            </c:strRef>
          </c:cat>
          <c:val>
            <c:numRef>
              <c:f>'ordered-data'!$K$4:$K$18</c:f>
              <c:numCache>
                <c:ptCount val="15"/>
                <c:pt idx="0">
                  <c:v>0.3408297329</c:v>
                </c:pt>
                <c:pt idx="1">
                  <c:v>0.3477470528</c:v>
                </c:pt>
                <c:pt idx="2">
                  <c:v>0.4003865647</c:v>
                </c:pt>
                <c:pt idx="3">
                  <c:v>0.4468509341</c:v>
                </c:pt>
                <c:pt idx="4">
                  <c:v>0.4398799238</c:v>
                </c:pt>
                <c:pt idx="5">
                  <c:v>0.4003400437</c:v>
                </c:pt>
                <c:pt idx="6">
                  <c:v>0.3884201881</c:v>
                </c:pt>
                <c:pt idx="7">
                  <c:v>0.3970091613</c:v>
                </c:pt>
                <c:pt idx="8">
                  <c:v>0.3906945862</c:v>
                </c:pt>
                <c:pt idx="9">
                  <c:v>0.3637114465</c:v>
                </c:pt>
                <c:pt idx="11">
                  <c:v>0.3796764482</c:v>
                </c:pt>
                <c:pt idx="12">
                  <c:v>0.3734162466</c:v>
                </c:pt>
                <c:pt idx="13">
                  <c:v>0.364686601</c:v>
                </c:pt>
                <c:pt idx="14">
                  <c:v>0.3713646323</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(m,f,d)</c:v>
                </c:pt>
                <c:pt idx="1">
                  <c:v>Central (m,f,d)</c:v>
                </c:pt>
                <c:pt idx="2">
                  <c:v>Assiniboine (m,f,d)</c:v>
                </c:pt>
                <c:pt idx="3">
                  <c:v>Brandon (m,f,d)</c:v>
                </c:pt>
                <c:pt idx="4">
                  <c:v>Parkland (m,f,d)</c:v>
                </c:pt>
                <c:pt idx="5">
                  <c:v>Interlake (f,d)</c:v>
                </c:pt>
                <c:pt idx="6">
                  <c:v>North Eastman (d)</c:v>
                </c:pt>
                <c:pt idx="7">
                  <c:v>Churchill (d)</c:v>
                </c:pt>
                <c:pt idx="8">
                  <c:v>Nor-Man (d)</c:v>
                </c:pt>
                <c:pt idx="9">
                  <c:v>Burntwood (m,d)</c:v>
                </c:pt>
                <c:pt idx="11">
                  <c:v>Rural South (d)</c:v>
                </c:pt>
                <c:pt idx="12">
                  <c:v>North (m,d)</c:v>
                </c:pt>
                <c:pt idx="13">
                  <c:v>Winnipeg (d)</c:v>
                </c:pt>
                <c:pt idx="14">
                  <c:v>Manitoba (d)</c:v>
                </c:pt>
              </c:strCache>
            </c:strRef>
          </c:cat>
          <c:val>
            <c:numRef>
              <c:f>'ordered-data'!$L$4:$L$18</c:f>
              <c:numCache>
                <c:ptCount val="15"/>
                <c:pt idx="0">
                  <c:v>0.3713646323</c:v>
                </c:pt>
                <c:pt idx="1">
                  <c:v>0.3713646323</c:v>
                </c:pt>
                <c:pt idx="2">
                  <c:v>0.3713646323</c:v>
                </c:pt>
                <c:pt idx="3">
                  <c:v>0.3713646323</c:v>
                </c:pt>
                <c:pt idx="4">
                  <c:v>0.3713646323</c:v>
                </c:pt>
                <c:pt idx="5">
                  <c:v>0.3713646323</c:v>
                </c:pt>
                <c:pt idx="6">
                  <c:v>0.3713646323</c:v>
                </c:pt>
                <c:pt idx="7">
                  <c:v>0.3713646323</c:v>
                </c:pt>
                <c:pt idx="8">
                  <c:v>0.3713646323</c:v>
                </c:pt>
                <c:pt idx="9">
                  <c:v>0.3713646323</c:v>
                </c:pt>
                <c:pt idx="11">
                  <c:v>0.3713646323</c:v>
                </c:pt>
                <c:pt idx="12">
                  <c:v>0.3713646323</c:v>
                </c:pt>
                <c:pt idx="13">
                  <c:v>0.3713646323</c:v>
                </c:pt>
                <c:pt idx="14">
                  <c:v>0.3713646323</c:v>
                </c:pt>
              </c:numCache>
            </c:numRef>
          </c:val>
        </c:ser>
        <c:gapWidth val="50"/>
        <c:axId val="57847721"/>
        <c:axId val="50867442"/>
      </c:barChart>
      <c:catAx>
        <c:axId val="57847721"/>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50867442"/>
        <c:crosses val="autoZero"/>
        <c:auto val="0"/>
        <c:lblOffset val="100"/>
        <c:noMultiLvlLbl val="0"/>
      </c:catAx>
      <c:valAx>
        <c:axId val="50867442"/>
        <c:scaling>
          <c:orientation val="minMax"/>
          <c:max val="0.6"/>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57847721"/>
        <c:crossesAt val="1"/>
        <c:crossBetween val="between"/>
        <c:dispUnits/>
        <c:majorUnit val="0.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81"/>
          <c:y val="0.14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7.3.2: Antibiotic Use by District, 2003/04
</a:t>
            </a:r>
            <a:r>
              <a:rPr lang="en-US" cap="none" sz="800" b="0" i="0" u="none" baseline="0"/>
              <a:t>Age-adjusted percent of residents receiving at least one prescription for antibiotics</a:t>
            </a:r>
          </a:p>
        </c:rich>
      </c:tx>
      <c:layout>
        <c:manualLayout>
          <c:xMode val="factor"/>
          <c:yMode val="factor"/>
          <c:x val="0"/>
          <c:y val="-0.02"/>
        </c:manualLayout>
      </c:layout>
      <c:spPr>
        <a:noFill/>
        <a:ln>
          <a:noFill/>
        </a:ln>
      </c:spPr>
    </c:title>
    <c:plotArea>
      <c:layout>
        <c:manualLayout>
          <c:xMode val="edge"/>
          <c:yMode val="edge"/>
          <c:x val="0.00175"/>
          <c:y val="0.07025"/>
          <c:w val="0.96375"/>
          <c:h val="0.919"/>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(d)</c:v>
                </c:pt>
                <c:pt idx="1">
                  <c:v>SE Central (m,f,d)</c:v>
                </c:pt>
                <c:pt idx="2">
                  <c:v>SE Western (m,f,d)</c:v>
                </c:pt>
                <c:pt idx="3">
                  <c:v>SE Southern (m,f,d)</c:v>
                </c:pt>
                <c:pt idx="5">
                  <c:v>CE Altona (m,f,d)</c:v>
                </c:pt>
                <c:pt idx="6">
                  <c:v>CE  Cartier/SFX (d)</c:v>
                </c:pt>
                <c:pt idx="7">
                  <c:v>CE  Red River (m,f,d)</c:v>
                </c:pt>
                <c:pt idx="8">
                  <c:v>CE  Louise/Pembina (d)</c:v>
                </c:pt>
                <c:pt idx="9">
                  <c:v>CE  Morden/Winkler (m,f,d)</c:v>
                </c:pt>
                <c:pt idx="10">
                  <c:v>CE  Carman (m,f,d)</c:v>
                </c:pt>
                <c:pt idx="11">
                  <c:v>CE  Swan Lake (m,f,d)</c:v>
                </c:pt>
                <c:pt idx="12">
                  <c:v>CE  Portage (d)</c:v>
                </c:pt>
                <c:pt idx="13">
                  <c:v>CE  Seven Regions (d)</c:v>
                </c:pt>
                <c:pt idx="15">
                  <c:v>AS  East 2 (d)</c:v>
                </c:pt>
                <c:pt idx="16">
                  <c:v>AS West 1 (m,f,d)</c:v>
                </c:pt>
                <c:pt idx="17">
                  <c:v>AS  North 2 (d)</c:v>
                </c:pt>
                <c:pt idx="18">
                  <c:v>AS  West 2 (m,f,d)</c:v>
                </c:pt>
                <c:pt idx="19">
                  <c:v>AS  North 1 (m,f,d)</c:v>
                </c:pt>
                <c:pt idx="20">
                  <c:v>AS  East 1 (d)</c:v>
                </c:pt>
                <c:pt idx="22">
                  <c:v>BDN Rural (m,f,d)</c:v>
                </c:pt>
                <c:pt idx="23">
                  <c:v>BDN West (m,f,d)</c:v>
                </c:pt>
                <c:pt idx="24">
                  <c:v>BDN East (m,f,d)</c:v>
                </c:pt>
                <c:pt idx="26">
                  <c:v>PL West (m,f,d)</c:v>
                </c:pt>
                <c:pt idx="27">
                  <c:v>PL Central (m,f,d)</c:v>
                </c:pt>
                <c:pt idx="28">
                  <c:v>PL East (m,f,d)</c:v>
                </c:pt>
                <c:pt idx="29">
                  <c:v>PL North (m,f,d)</c:v>
                </c:pt>
                <c:pt idx="31">
                  <c:v>IL Southwest (d)</c:v>
                </c:pt>
                <c:pt idx="32">
                  <c:v>IL Southeast (d)</c:v>
                </c:pt>
                <c:pt idx="33">
                  <c:v>IL Northeast (d)</c:v>
                </c:pt>
                <c:pt idx="34">
                  <c:v>IL Northwest (m,f,d)</c:v>
                </c:pt>
                <c:pt idx="36">
                  <c:v>NE Springfield (m,f,d)</c:v>
                </c:pt>
                <c:pt idx="37">
                  <c:v>NE Iron Rose (d)</c:v>
                </c:pt>
                <c:pt idx="38">
                  <c:v>NE Winnipeg River (m,f,d)</c:v>
                </c:pt>
                <c:pt idx="39">
                  <c:v>NE Brokenhead (m,f,d)</c:v>
                </c:pt>
                <c:pt idx="40">
                  <c:v>NE Blue Water (m,f,d)</c:v>
                </c:pt>
                <c:pt idx="41">
                  <c:v>NE Northern Remote (m,f,d)</c:v>
                </c:pt>
                <c:pt idx="43">
                  <c:v>NM F Flon/Snow L/Cran (d)</c:v>
                </c:pt>
                <c:pt idx="44">
                  <c:v>NM The Pas/OCN/Kelsey (m,f,d)</c:v>
                </c:pt>
                <c:pt idx="45">
                  <c:v>NM Nor-Man Other (m,f,d)</c:v>
                </c:pt>
                <c:pt idx="47">
                  <c:v>BW Thompson (m,f,d)</c:v>
                </c:pt>
                <c:pt idx="48">
                  <c:v>BW Gillam/Fox Lake (m,f,d)</c:v>
                </c:pt>
                <c:pt idx="49">
                  <c:v>BW Lynn/Leaf/SIL (d)</c:v>
                </c:pt>
                <c:pt idx="50">
                  <c:v>BW Thick Por/Pik/Wab (d)</c:v>
                </c:pt>
                <c:pt idx="51">
                  <c:v>BW Island Lake (m,f,d)</c:v>
                </c:pt>
                <c:pt idx="52">
                  <c:v>BW Cross Lake (m,f,d)</c:v>
                </c:pt>
                <c:pt idx="53">
                  <c:v>BW Norway House (m,f,d)</c:v>
                </c:pt>
                <c:pt idx="54">
                  <c:v>BW Tad/Broch/Lac Br (m,f,d)</c:v>
                </c:pt>
                <c:pt idx="55">
                  <c:v>BW Oxford H &amp; Gods (m,f,d)</c:v>
                </c:pt>
                <c:pt idx="56">
                  <c:v>BW Sha/York/Split/War (m,f,d)</c:v>
                </c:pt>
                <c:pt idx="57">
                  <c:v>BW Nelson House (m,f,d)</c:v>
                </c:pt>
              </c:strCache>
            </c:strRef>
          </c:cat>
          <c:val>
            <c:numRef>
              <c:f>'ordered-data'!$I$20:$I$77</c:f>
              <c:numCache>
                <c:ptCount val="58"/>
                <c:pt idx="0">
                  <c:v>0.3036551387</c:v>
                </c:pt>
                <c:pt idx="1">
                  <c:v>0.3036551387</c:v>
                </c:pt>
                <c:pt idx="2">
                  <c:v>0.3036551387</c:v>
                </c:pt>
                <c:pt idx="3">
                  <c:v>0.3036551387</c:v>
                </c:pt>
                <c:pt idx="5">
                  <c:v>0.3036551387</c:v>
                </c:pt>
                <c:pt idx="6">
                  <c:v>0.3036551387</c:v>
                </c:pt>
                <c:pt idx="7">
                  <c:v>0.3036551387</c:v>
                </c:pt>
                <c:pt idx="8">
                  <c:v>0.3036551387</c:v>
                </c:pt>
                <c:pt idx="9">
                  <c:v>0.3036551387</c:v>
                </c:pt>
                <c:pt idx="10">
                  <c:v>0.3036551387</c:v>
                </c:pt>
                <c:pt idx="11">
                  <c:v>0.3036551387</c:v>
                </c:pt>
                <c:pt idx="12">
                  <c:v>0.3036551387</c:v>
                </c:pt>
                <c:pt idx="13">
                  <c:v>0.3036551387</c:v>
                </c:pt>
                <c:pt idx="15">
                  <c:v>0.3036551387</c:v>
                </c:pt>
                <c:pt idx="16">
                  <c:v>0.3036551387</c:v>
                </c:pt>
                <c:pt idx="17">
                  <c:v>0.3036551387</c:v>
                </c:pt>
                <c:pt idx="18">
                  <c:v>0.3036551387</c:v>
                </c:pt>
                <c:pt idx="19">
                  <c:v>0.3036551387</c:v>
                </c:pt>
                <c:pt idx="20">
                  <c:v>0.3036551387</c:v>
                </c:pt>
                <c:pt idx="22">
                  <c:v>0.3036551387</c:v>
                </c:pt>
                <c:pt idx="23">
                  <c:v>0.3036551387</c:v>
                </c:pt>
                <c:pt idx="24">
                  <c:v>0.3036551387</c:v>
                </c:pt>
                <c:pt idx="26">
                  <c:v>0.3036551387</c:v>
                </c:pt>
                <c:pt idx="27">
                  <c:v>0.3036551387</c:v>
                </c:pt>
                <c:pt idx="28">
                  <c:v>0.3036551387</c:v>
                </c:pt>
                <c:pt idx="29">
                  <c:v>0.3036551387</c:v>
                </c:pt>
                <c:pt idx="31">
                  <c:v>0.3036551387</c:v>
                </c:pt>
                <c:pt idx="32">
                  <c:v>0.3036551387</c:v>
                </c:pt>
                <c:pt idx="33">
                  <c:v>0.3036551387</c:v>
                </c:pt>
                <c:pt idx="34">
                  <c:v>0.3036551387</c:v>
                </c:pt>
                <c:pt idx="36">
                  <c:v>0.3036551387</c:v>
                </c:pt>
                <c:pt idx="37">
                  <c:v>0.3036551387</c:v>
                </c:pt>
                <c:pt idx="38">
                  <c:v>0.3036551387</c:v>
                </c:pt>
                <c:pt idx="39">
                  <c:v>0.3036551387</c:v>
                </c:pt>
                <c:pt idx="40">
                  <c:v>0.3036551387</c:v>
                </c:pt>
                <c:pt idx="41">
                  <c:v>0.3036551387</c:v>
                </c:pt>
                <c:pt idx="43">
                  <c:v>0.3036551387</c:v>
                </c:pt>
                <c:pt idx="44">
                  <c:v>0.3036551387</c:v>
                </c:pt>
                <c:pt idx="45">
                  <c:v>0.3036551387</c:v>
                </c:pt>
                <c:pt idx="47">
                  <c:v>0.3036551387</c:v>
                </c:pt>
                <c:pt idx="48">
                  <c:v>0.3036551387</c:v>
                </c:pt>
                <c:pt idx="49">
                  <c:v>0.3036551387</c:v>
                </c:pt>
                <c:pt idx="50">
                  <c:v>0.3036551387</c:v>
                </c:pt>
                <c:pt idx="51">
                  <c:v>0.3036551387</c:v>
                </c:pt>
                <c:pt idx="52">
                  <c:v>0.3036551387</c:v>
                </c:pt>
                <c:pt idx="53">
                  <c:v>0.3036551387</c:v>
                </c:pt>
                <c:pt idx="54">
                  <c:v>0.3036551387</c:v>
                </c:pt>
                <c:pt idx="55">
                  <c:v>0.3036551387</c:v>
                </c:pt>
                <c:pt idx="56">
                  <c:v>0.3036551387</c:v>
                </c:pt>
                <c:pt idx="57">
                  <c:v>0.3036551387</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(m,f,d)</c:v>
                </c:pt>
                <c:pt idx="2">
                  <c:v>SE Western (m,f,d)</c:v>
                </c:pt>
                <c:pt idx="3">
                  <c:v>SE Southern (m,f,d)</c:v>
                </c:pt>
                <c:pt idx="5">
                  <c:v>CE Altona (m,f,d)</c:v>
                </c:pt>
                <c:pt idx="6">
                  <c:v>CE  Cartier/SFX (d)</c:v>
                </c:pt>
                <c:pt idx="7">
                  <c:v>CE  Red River (m,f,d)</c:v>
                </c:pt>
                <c:pt idx="8">
                  <c:v>CE  Louise/Pembina (d)</c:v>
                </c:pt>
                <c:pt idx="9">
                  <c:v>CE  Morden/Winkler (m,f,d)</c:v>
                </c:pt>
                <c:pt idx="10">
                  <c:v>CE  Carman (m,f,d)</c:v>
                </c:pt>
                <c:pt idx="11">
                  <c:v>CE  Swan Lake (m,f,d)</c:v>
                </c:pt>
                <c:pt idx="12">
                  <c:v>CE  Portage (d)</c:v>
                </c:pt>
                <c:pt idx="13">
                  <c:v>CE  Seven Regions (d)</c:v>
                </c:pt>
                <c:pt idx="15">
                  <c:v>AS  East 2 (d)</c:v>
                </c:pt>
                <c:pt idx="16">
                  <c:v>AS West 1 (m,f,d)</c:v>
                </c:pt>
                <c:pt idx="17">
                  <c:v>AS  North 2 (d)</c:v>
                </c:pt>
                <c:pt idx="18">
                  <c:v>AS  West 2 (m,f,d)</c:v>
                </c:pt>
                <c:pt idx="19">
                  <c:v>AS  North 1 (m,f,d)</c:v>
                </c:pt>
                <c:pt idx="20">
                  <c:v>AS  East 1 (d)</c:v>
                </c:pt>
                <c:pt idx="22">
                  <c:v>BDN Rural (m,f,d)</c:v>
                </c:pt>
                <c:pt idx="23">
                  <c:v>BDN West (m,f,d)</c:v>
                </c:pt>
                <c:pt idx="24">
                  <c:v>BDN East (m,f,d)</c:v>
                </c:pt>
                <c:pt idx="26">
                  <c:v>PL West (m,f,d)</c:v>
                </c:pt>
                <c:pt idx="27">
                  <c:v>PL Central (m,f,d)</c:v>
                </c:pt>
                <c:pt idx="28">
                  <c:v>PL East (m,f,d)</c:v>
                </c:pt>
                <c:pt idx="29">
                  <c:v>PL North (m,f,d)</c:v>
                </c:pt>
                <c:pt idx="31">
                  <c:v>IL Southwest (d)</c:v>
                </c:pt>
                <c:pt idx="32">
                  <c:v>IL Southeast (d)</c:v>
                </c:pt>
                <c:pt idx="33">
                  <c:v>IL Northeast (d)</c:v>
                </c:pt>
                <c:pt idx="34">
                  <c:v>IL Northwest (m,f,d)</c:v>
                </c:pt>
                <c:pt idx="36">
                  <c:v>NE Springfield (m,f,d)</c:v>
                </c:pt>
                <c:pt idx="37">
                  <c:v>NE Iron Rose (d)</c:v>
                </c:pt>
                <c:pt idx="38">
                  <c:v>NE Winnipeg River (m,f,d)</c:v>
                </c:pt>
                <c:pt idx="39">
                  <c:v>NE Brokenhead (m,f,d)</c:v>
                </c:pt>
                <c:pt idx="40">
                  <c:v>NE Blue Water (m,f,d)</c:v>
                </c:pt>
                <c:pt idx="41">
                  <c:v>NE Northern Remote (m,f,d)</c:v>
                </c:pt>
                <c:pt idx="43">
                  <c:v>NM F Flon/Snow L/Cran (d)</c:v>
                </c:pt>
                <c:pt idx="44">
                  <c:v>NM The Pas/OCN/Kelsey (m,f,d)</c:v>
                </c:pt>
                <c:pt idx="45">
                  <c:v>NM Nor-Man Other (m,f,d)</c:v>
                </c:pt>
                <c:pt idx="47">
                  <c:v>BW Thompson (m,f,d)</c:v>
                </c:pt>
                <c:pt idx="48">
                  <c:v>BW Gillam/Fox Lake (m,f,d)</c:v>
                </c:pt>
                <c:pt idx="49">
                  <c:v>BW Lynn/Leaf/SIL (d)</c:v>
                </c:pt>
                <c:pt idx="50">
                  <c:v>BW Thick Por/Pik/Wab (d)</c:v>
                </c:pt>
                <c:pt idx="51">
                  <c:v>BW Island Lake (m,f,d)</c:v>
                </c:pt>
                <c:pt idx="52">
                  <c:v>BW Cross Lake (m,f,d)</c:v>
                </c:pt>
                <c:pt idx="53">
                  <c:v>BW Norway House (m,f,d)</c:v>
                </c:pt>
                <c:pt idx="54">
                  <c:v>BW Tad/Broch/Lac Br (m,f,d)</c:v>
                </c:pt>
                <c:pt idx="55">
                  <c:v>BW Oxford H &amp; Gods (m,f,d)</c:v>
                </c:pt>
                <c:pt idx="56">
                  <c:v>BW Sha/York/Split/War (m,f,d)</c:v>
                </c:pt>
                <c:pt idx="57">
                  <c:v>BW Nelson House (m,f,d)</c:v>
                </c:pt>
              </c:strCache>
            </c:strRef>
          </c:cat>
          <c:val>
            <c:numRef>
              <c:f>'ordered-data'!$J$20:$J$77</c:f>
              <c:numCache>
                <c:ptCount val="58"/>
                <c:pt idx="0">
                  <c:v>0.2965920433</c:v>
                </c:pt>
                <c:pt idx="1">
                  <c:v>0.2817858853</c:v>
                </c:pt>
                <c:pt idx="2">
                  <c:v>0.2503249656</c:v>
                </c:pt>
                <c:pt idx="3">
                  <c:v>0.2610149067</c:v>
                </c:pt>
                <c:pt idx="5">
                  <c:v>0.2692277946</c:v>
                </c:pt>
                <c:pt idx="6">
                  <c:v>0.2833352453</c:v>
                </c:pt>
                <c:pt idx="7">
                  <c:v>0.270915379</c:v>
                </c:pt>
                <c:pt idx="8">
                  <c:v>0.3033964324</c:v>
                </c:pt>
                <c:pt idx="9">
                  <c:v>0.2497321549</c:v>
                </c:pt>
                <c:pt idx="10">
                  <c:v>0.2640288541</c:v>
                </c:pt>
                <c:pt idx="11">
                  <c:v>0.3945265015</c:v>
                </c:pt>
                <c:pt idx="12">
                  <c:v>0.3068831927</c:v>
                </c:pt>
                <c:pt idx="13">
                  <c:v>0.3266419356</c:v>
                </c:pt>
                <c:pt idx="15">
                  <c:v>0.3043160077</c:v>
                </c:pt>
                <c:pt idx="16">
                  <c:v>0.3429315261</c:v>
                </c:pt>
                <c:pt idx="17">
                  <c:v>0.3064964593</c:v>
                </c:pt>
                <c:pt idx="18">
                  <c:v>0.3666297807</c:v>
                </c:pt>
                <c:pt idx="19">
                  <c:v>0.3515218662</c:v>
                </c:pt>
                <c:pt idx="20">
                  <c:v>0.2942268563</c:v>
                </c:pt>
                <c:pt idx="22">
                  <c:v>0.3404854335</c:v>
                </c:pt>
                <c:pt idx="23">
                  <c:v>0.3598165003</c:v>
                </c:pt>
                <c:pt idx="24">
                  <c:v>0.3772113062</c:v>
                </c:pt>
                <c:pt idx="26">
                  <c:v>0.3270324371</c:v>
                </c:pt>
                <c:pt idx="27">
                  <c:v>0.3373859295</c:v>
                </c:pt>
                <c:pt idx="28">
                  <c:v>0.3609920643</c:v>
                </c:pt>
                <c:pt idx="29">
                  <c:v>0.374697049</c:v>
                </c:pt>
                <c:pt idx="31">
                  <c:v>0.2904541182</c:v>
                </c:pt>
                <c:pt idx="32">
                  <c:v>0.3151786167</c:v>
                </c:pt>
                <c:pt idx="33">
                  <c:v>0.2941291392</c:v>
                </c:pt>
                <c:pt idx="34">
                  <c:v>0.3744812395</c:v>
                </c:pt>
                <c:pt idx="36">
                  <c:v>0.2658242855</c:v>
                </c:pt>
                <c:pt idx="37">
                  <c:v>0.3096343598</c:v>
                </c:pt>
                <c:pt idx="38">
                  <c:v>0.3253496351</c:v>
                </c:pt>
                <c:pt idx="39">
                  <c:v>0.3571424921</c:v>
                </c:pt>
                <c:pt idx="40">
                  <c:v>0.3630848185</c:v>
                </c:pt>
                <c:pt idx="41">
                  <c:v>0.1181124173</c:v>
                </c:pt>
                <c:pt idx="43">
                  <c:v>0.2974316367</c:v>
                </c:pt>
                <c:pt idx="44">
                  <c:v>0.3735617203</c:v>
                </c:pt>
                <c:pt idx="45">
                  <c:v>0.2056827061</c:v>
                </c:pt>
                <c:pt idx="47">
                  <c:v>0.3763430591</c:v>
                </c:pt>
                <c:pt idx="48">
                  <c:v>0.3796093193</c:v>
                </c:pt>
                <c:pt idx="49">
                  <c:v>0.281026905</c:v>
                </c:pt>
                <c:pt idx="50">
                  <c:v>0.2565821284</c:v>
                </c:pt>
                <c:pt idx="51">
                  <c:v>0.1323115198</c:v>
                </c:pt>
                <c:pt idx="52">
                  <c:v>0.1867604015</c:v>
                </c:pt>
                <c:pt idx="53">
                  <c:v>0.3683460707</c:v>
                </c:pt>
                <c:pt idx="54">
                  <c:v>0.1163503508</c:v>
                </c:pt>
                <c:pt idx="55">
                  <c:v>0.1201411876</c:v>
                </c:pt>
                <c:pt idx="56">
                  <c:v>0.1481586705</c:v>
                </c:pt>
                <c:pt idx="57">
                  <c:v>0.1401237081</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(m,f,d)</c:v>
                </c:pt>
                <c:pt idx="2">
                  <c:v>SE Western (m,f,d)</c:v>
                </c:pt>
                <c:pt idx="3">
                  <c:v>SE Southern (m,f,d)</c:v>
                </c:pt>
                <c:pt idx="5">
                  <c:v>CE Altona (m,f,d)</c:v>
                </c:pt>
                <c:pt idx="6">
                  <c:v>CE  Cartier/SFX (d)</c:v>
                </c:pt>
                <c:pt idx="7">
                  <c:v>CE  Red River (m,f,d)</c:v>
                </c:pt>
                <c:pt idx="8">
                  <c:v>CE  Louise/Pembina (d)</c:v>
                </c:pt>
                <c:pt idx="9">
                  <c:v>CE  Morden/Winkler (m,f,d)</c:v>
                </c:pt>
                <c:pt idx="10">
                  <c:v>CE  Carman (m,f,d)</c:v>
                </c:pt>
                <c:pt idx="11">
                  <c:v>CE  Swan Lake (m,f,d)</c:v>
                </c:pt>
                <c:pt idx="12">
                  <c:v>CE  Portage (d)</c:v>
                </c:pt>
                <c:pt idx="13">
                  <c:v>CE  Seven Regions (d)</c:v>
                </c:pt>
                <c:pt idx="15">
                  <c:v>AS  East 2 (d)</c:v>
                </c:pt>
                <c:pt idx="16">
                  <c:v>AS West 1 (m,f,d)</c:v>
                </c:pt>
                <c:pt idx="17">
                  <c:v>AS  North 2 (d)</c:v>
                </c:pt>
                <c:pt idx="18">
                  <c:v>AS  West 2 (m,f,d)</c:v>
                </c:pt>
                <c:pt idx="19">
                  <c:v>AS  North 1 (m,f,d)</c:v>
                </c:pt>
                <c:pt idx="20">
                  <c:v>AS  East 1 (d)</c:v>
                </c:pt>
                <c:pt idx="22">
                  <c:v>BDN Rural (m,f,d)</c:v>
                </c:pt>
                <c:pt idx="23">
                  <c:v>BDN West (m,f,d)</c:v>
                </c:pt>
                <c:pt idx="24">
                  <c:v>BDN East (m,f,d)</c:v>
                </c:pt>
                <c:pt idx="26">
                  <c:v>PL West (m,f,d)</c:v>
                </c:pt>
                <c:pt idx="27">
                  <c:v>PL Central (m,f,d)</c:v>
                </c:pt>
                <c:pt idx="28">
                  <c:v>PL East (m,f,d)</c:v>
                </c:pt>
                <c:pt idx="29">
                  <c:v>PL North (m,f,d)</c:v>
                </c:pt>
                <c:pt idx="31">
                  <c:v>IL Southwest (d)</c:v>
                </c:pt>
                <c:pt idx="32">
                  <c:v>IL Southeast (d)</c:v>
                </c:pt>
                <c:pt idx="33">
                  <c:v>IL Northeast (d)</c:v>
                </c:pt>
                <c:pt idx="34">
                  <c:v>IL Northwest (m,f,d)</c:v>
                </c:pt>
                <c:pt idx="36">
                  <c:v>NE Springfield (m,f,d)</c:v>
                </c:pt>
                <c:pt idx="37">
                  <c:v>NE Iron Rose (d)</c:v>
                </c:pt>
                <c:pt idx="38">
                  <c:v>NE Winnipeg River (m,f,d)</c:v>
                </c:pt>
                <c:pt idx="39">
                  <c:v>NE Brokenhead (m,f,d)</c:v>
                </c:pt>
                <c:pt idx="40">
                  <c:v>NE Blue Water (m,f,d)</c:v>
                </c:pt>
                <c:pt idx="41">
                  <c:v>NE Northern Remote (m,f,d)</c:v>
                </c:pt>
                <c:pt idx="43">
                  <c:v>NM F Flon/Snow L/Cran (d)</c:v>
                </c:pt>
                <c:pt idx="44">
                  <c:v>NM The Pas/OCN/Kelsey (m,f,d)</c:v>
                </c:pt>
                <c:pt idx="45">
                  <c:v>NM Nor-Man Other (m,f,d)</c:v>
                </c:pt>
                <c:pt idx="47">
                  <c:v>BW Thompson (m,f,d)</c:v>
                </c:pt>
                <c:pt idx="48">
                  <c:v>BW Gillam/Fox Lake (m,f,d)</c:v>
                </c:pt>
                <c:pt idx="49">
                  <c:v>BW Lynn/Leaf/SIL (d)</c:v>
                </c:pt>
                <c:pt idx="50">
                  <c:v>BW Thick Por/Pik/Wab (d)</c:v>
                </c:pt>
                <c:pt idx="51">
                  <c:v>BW Island Lake (m,f,d)</c:v>
                </c:pt>
                <c:pt idx="52">
                  <c:v>BW Cross Lake (m,f,d)</c:v>
                </c:pt>
                <c:pt idx="53">
                  <c:v>BW Norway House (m,f,d)</c:v>
                </c:pt>
                <c:pt idx="54">
                  <c:v>BW Tad/Broch/Lac Br (m,f,d)</c:v>
                </c:pt>
                <c:pt idx="55">
                  <c:v>BW Oxford H &amp; Gods (m,f,d)</c:v>
                </c:pt>
                <c:pt idx="56">
                  <c:v>BW Sha/York/Split/War (m,f,d)</c:v>
                </c:pt>
                <c:pt idx="57">
                  <c:v>BW Nelson House (m,f,d)</c:v>
                </c:pt>
              </c:strCache>
            </c:strRef>
          </c:cat>
          <c:val>
            <c:numRef>
              <c:f>'ordered-data'!$K$20:$K$77</c:f>
              <c:numCache>
                <c:ptCount val="58"/>
                <c:pt idx="0">
                  <c:v>0.3571591055</c:v>
                </c:pt>
                <c:pt idx="1">
                  <c:v>0.3417023132</c:v>
                </c:pt>
                <c:pt idx="2">
                  <c:v>0.3188153471</c:v>
                </c:pt>
                <c:pt idx="3">
                  <c:v>0.3241946248</c:v>
                </c:pt>
                <c:pt idx="5">
                  <c:v>0.3169957537</c:v>
                </c:pt>
                <c:pt idx="6">
                  <c:v>0.3604507849</c:v>
                </c:pt>
                <c:pt idx="7">
                  <c:v>0.3326147249</c:v>
                </c:pt>
                <c:pt idx="8">
                  <c:v>0.3840020052</c:v>
                </c:pt>
                <c:pt idx="9">
                  <c:v>0.3031678583</c:v>
                </c:pt>
                <c:pt idx="10">
                  <c:v>0.3327753364</c:v>
                </c:pt>
                <c:pt idx="11">
                  <c:v>0.4660067593</c:v>
                </c:pt>
                <c:pt idx="12">
                  <c:v>0.3665101416</c:v>
                </c:pt>
                <c:pt idx="13">
                  <c:v>0.3997392645</c:v>
                </c:pt>
                <c:pt idx="15">
                  <c:v>0.3808920252</c:v>
                </c:pt>
                <c:pt idx="16">
                  <c:v>0.4155121852</c:v>
                </c:pt>
                <c:pt idx="17">
                  <c:v>0.3750907991</c:v>
                </c:pt>
                <c:pt idx="18">
                  <c:v>0.4436141899</c:v>
                </c:pt>
                <c:pt idx="19">
                  <c:v>0.4026523284</c:v>
                </c:pt>
                <c:pt idx="20">
                  <c:v>0.3629085434</c:v>
                </c:pt>
                <c:pt idx="22">
                  <c:v>0.4018830196</c:v>
                </c:pt>
                <c:pt idx="23">
                  <c:v>0.4357289812</c:v>
                </c:pt>
                <c:pt idx="24">
                  <c:v>0.4614296128</c:v>
                </c:pt>
                <c:pt idx="26">
                  <c:v>0.4185396064</c:v>
                </c:pt>
                <c:pt idx="27">
                  <c:v>0.4098394668</c:v>
                </c:pt>
                <c:pt idx="28">
                  <c:v>0.465381378</c:v>
                </c:pt>
                <c:pt idx="29">
                  <c:v>0.4555353401</c:v>
                </c:pt>
                <c:pt idx="31">
                  <c:v>0.3715339566</c:v>
                </c:pt>
                <c:pt idx="32">
                  <c:v>0.3905898015</c:v>
                </c:pt>
                <c:pt idx="33">
                  <c:v>0.3972424176</c:v>
                </c:pt>
                <c:pt idx="34">
                  <c:v>0.4911995124</c:v>
                </c:pt>
                <c:pt idx="36">
                  <c:v>0.3490372348</c:v>
                </c:pt>
                <c:pt idx="37">
                  <c:v>0.4057698398</c:v>
                </c:pt>
                <c:pt idx="38">
                  <c:v>0.4229296572</c:v>
                </c:pt>
                <c:pt idx="39">
                  <c:v>0.4262296789</c:v>
                </c:pt>
                <c:pt idx="40">
                  <c:v>0.4755831944</c:v>
                </c:pt>
                <c:pt idx="41">
                  <c:v>0.1517667392</c:v>
                </c:pt>
                <c:pt idx="43">
                  <c:v>0.3558254725</c:v>
                </c:pt>
                <c:pt idx="44">
                  <c:v>0.4707545989</c:v>
                </c:pt>
                <c:pt idx="45">
                  <c:v>0.2662856235</c:v>
                </c:pt>
                <c:pt idx="47">
                  <c:v>0.4882417132</c:v>
                </c:pt>
                <c:pt idx="48">
                  <c:v>0.569622358</c:v>
                </c:pt>
                <c:pt idx="49">
                  <c:v>0.4001134218</c:v>
                </c:pt>
                <c:pt idx="50">
                  <c:v>0.3498822777</c:v>
                </c:pt>
                <c:pt idx="51">
                  <c:v>0.1740778232</c:v>
                </c:pt>
                <c:pt idx="52">
                  <c:v>0.277825896</c:v>
                </c:pt>
                <c:pt idx="53">
                  <c:v>0.545194398</c:v>
                </c:pt>
                <c:pt idx="54">
                  <c:v>0.1854524056</c:v>
                </c:pt>
                <c:pt idx="55">
                  <c:v>0.1688663224</c:v>
                </c:pt>
                <c:pt idx="56">
                  <c:v>0.1739718748</c:v>
                </c:pt>
                <c:pt idx="57">
                  <c:v>0.1919456808</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(d)</c:v>
                </c:pt>
                <c:pt idx="1">
                  <c:v>SE Central (m,f,d)</c:v>
                </c:pt>
                <c:pt idx="2">
                  <c:v>SE Western (m,f,d)</c:v>
                </c:pt>
                <c:pt idx="3">
                  <c:v>SE Southern (m,f,d)</c:v>
                </c:pt>
                <c:pt idx="5">
                  <c:v>CE Altona (m,f,d)</c:v>
                </c:pt>
                <c:pt idx="6">
                  <c:v>CE  Cartier/SFX (d)</c:v>
                </c:pt>
                <c:pt idx="7">
                  <c:v>CE  Red River (m,f,d)</c:v>
                </c:pt>
                <c:pt idx="8">
                  <c:v>CE  Louise/Pembina (d)</c:v>
                </c:pt>
                <c:pt idx="9">
                  <c:v>CE  Morden/Winkler (m,f,d)</c:v>
                </c:pt>
                <c:pt idx="10">
                  <c:v>CE  Carman (m,f,d)</c:v>
                </c:pt>
                <c:pt idx="11">
                  <c:v>CE  Swan Lake (m,f,d)</c:v>
                </c:pt>
                <c:pt idx="12">
                  <c:v>CE  Portage (d)</c:v>
                </c:pt>
                <c:pt idx="13">
                  <c:v>CE  Seven Regions (d)</c:v>
                </c:pt>
                <c:pt idx="15">
                  <c:v>AS  East 2 (d)</c:v>
                </c:pt>
                <c:pt idx="16">
                  <c:v>AS West 1 (m,f,d)</c:v>
                </c:pt>
                <c:pt idx="17">
                  <c:v>AS  North 2 (d)</c:v>
                </c:pt>
                <c:pt idx="18">
                  <c:v>AS  West 2 (m,f,d)</c:v>
                </c:pt>
                <c:pt idx="19">
                  <c:v>AS  North 1 (m,f,d)</c:v>
                </c:pt>
                <c:pt idx="20">
                  <c:v>AS  East 1 (d)</c:v>
                </c:pt>
                <c:pt idx="22">
                  <c:v>BDN Rural (m,f,d)</c:v>
                </c:pt>
                <c:pt idx="23">
                  <c:v>BDN West (m,f,d)</c:v>
                </c:pt>
                <c:pt idx="24">
                  <c:v>BDN East (m,f,d)</c:v>
                </c:pt>
                <c:pt idx="26">
                  <c:v>PL West (m,f,d)</c:v>
                </c:pt>
                <c:pt idx="27">
                  <c:v>PL Central (m,f,d)</c:v>
                </c:pt>
                <c:pt idx="28">
                  <c:v>PL East (m,f,d)</c:v>
                </c:pt>
                <c:pt idx="29">
                  <c:v>PL North (m,f,d)</c:v>
                </c:pt>
                <c:pt idx="31">
                  <c:v>IL Southwest (d)</c:v>
                </c:pt>
                <c:pt idx="32">
                  <c:v>IL Southeast (d)</c:v>
                </c:pt>
                <c:pt idx="33">
                  <c:v>IL Northeast (d)</c:v>
                </c:pt>
                <c:pt idx="34">
                  <c:v>IL Northwest (m,f,d)</c:v>
                </c:pt>
                <c:pt idx="36">
                  <c:v>NE Springfield (m,f,d)</c:v>
                </c:pt>
                <c:pt idx="37">
                  <c:v>NE Iron Rose (d)</c:v>
                </c:pt>
                <c:pt idx="38">
                  <c:v>NE Winnipeg River (m,f,d)</c:v>
                </c:pt>
                <c:pt idx="39">
                  <c:v>NE Brokenhead (m,f,d)</c:v>
                </c:pt>
                <c:pt idx="40">
                  <c:v>NE Blue Water (m,f,d)</c:v>
                </c:pt>
                <c:pt idx="41">
                  <c:v>NE Northern Remote (m,f,d)</c:v>
                </c:pt>
                <c:pt idx="43">
                  <c:v>NM F Flon/Snow L/Cran (d)</c:v>
                </c:pt>
                <c:pt idx="44">
                  <c:v>NM The Pas/OCN/Kelsey (m,f,d)</c:v>
                </c:pt>
                <c:pt idx="45">
                  <c:v>NM Nor-Man Other (m,f,d)</c:v>
                </c:pt>
                <c:pt idx="47">
                  <c:v>BW Thompson (m,f,d)</c:v>
                </c:pt>
                <c:pt idx="48">
                  <c:v>BW Gillam/Fox Lake (m,f,d)</c:v>
                </c:pt>
                <c:pt idx="49">
                  <c:v>BW Lynn/Leaf/SIL (d)</c:v>
                </c:pt>
                <c:pt idx="50">
                  <c:v>BW Thick Por/Pik/Wab (d)</c:v>
                </c:pt>
                <c:pt idx="51">
                  <c:v>BW Island Lake (m,f,d)</c:v>
                </c:pt>
                <c:pt idx="52">
                  <c:v>BW Cross Lake (m,f,d)</c:v>
                </c:pt>
                <c:pt idx="53">
                  <c:v>BW Norway House (m,f,d)</c:v>
                </c:pt>
                <c:pt idx="54">
                  <c:v>BW Tad/Broch/Lac Br (m,f,d)</c:v>
                </c:pt>
                <c:pt idx="55">
                  <c:v>BW Oxford H &amp; Gods (m,f,d)</c:v>
                </c:pt>
                <c:pt idx="56">
                  <c:v>BW Sha/York/Split/War (m,f,d)</c:v>
                </c:pt>
                <c:pt idx="57">
                  <c:v>BW Nelson House (m,f,d)</c:v>
                </c:pt>
              </c:strCache>
            </c:strRef>
          </c:cat>
          <c:val>
            <c:numRef>
              <c:f>'ordered-data'!$L$20:$L$77</c:f>
              <c:numCache>
                <c:ptCount val="58"/>
                <c:pt idx="0">
                  <c:v>0.3713646323</c:v>
                </c:pt>
                <c:pt idx="1">
                  <c:v>0.3713646323</c:v>
                </c:pt>
                <c:pt idx="2">
                  <c:v>0.3713646323</c:v>
                </c:pt>
                <c:pt idx="3">
                  <c:v>0.3713646323</c:v>
                </c:pt>
                <c:pt idx="5">
                  <c:v>0.3713646323</c:v>
                </c:pt>
                <c:pt idx="6">
                  <c:v>0.3713646323</c:v>
                </c:pt>
                <c:pt idx="7">
                  <c:v>0.3713646323</c:v>
                </c:pt>
                <c:pt idx="8">
                  <c:v>0.3713646323</c:v>
                </c:pt>
                <c:pt idx="9">
                  <c:v>0.3713646323</c:v>
                </c:pt>
                <c:pt idx="10">
                  <c:v>0.3713646323</c:v>
                </c:pt>
                <c:pt idx="11">
                  <c:v>0.3713646323</c:v>
                </c:pt>
                <c:pt idx="12">
                  <c:v>0.3713646323</c:v>
                </c:pt>
                <c:pt idx="13">
                  <c:v>0.3713646323</c:v>
                </c:pt>
                <c:pt idx="15">
                  <c:v>0.3713646323</c:v>
                </c:pt>
                <c:pt idx="16">
                  <c:v>0.3713646323</c:v>
                </c:pt>
                <c:pt idx="17">
                  <c:v>0.3713646323</c:v>
                </c:pt>
                <c:pt idx="18">
                  <c:v>0.3713646323</c:v>
                </c:pt>
                <c:pt idx="19">
                  <c:v>0.3713646323</c:v>
                </c:pt>
                <c:pt idx="20">
                  <c:v>0.3713646323</c:v>
                </c:pt>
                <c:pt idx="22">
                  <c:v>0.3713646323</c:v>
                </c:pt>
                <c:pt idx="23">
                  <c:v>0.3713646323</c:v>
                </c:pt>
                <c:pt idx="24">
                  <c:v>0.3713646323</c:v>
                </c:pt>
                <c:pt idx="26">
                  <c:v>0.3713646323</c:v>
                </c:pt>
                <c:pt idx="27">
                  <c:v>0.3713646323</c:v>
                </c:pt>
                <c:pt idx="28">
                  <c:v>0.3713646323</c:v>
                </c:pt>
                <c:pt idx="29">
                  <c:v>0.3713646323</c:v>
                </c:pt>
                <c:pt idx="31">
                  <c:v>0.3713646323</c:v>
                </c:pt>
                <c:pt idx="32">
                  <c:v>0.3713646323</c:v>
                </c:pt>
                <c:pt idx="33">
                  <c:v>0.3713646323</c:v>
                </c:pt>
                <c:pt idx="34">
                  <c:v>0.3713646323</c:v>
                </c:pt>
                <c:pt idx="36">
                  <c:v>0.3713646323</c:v>
                </c:pt>
                <c:pt idx="37">
                  <c:v>0.3713646323</c:v>
                </c:pt>
                <c:pt idx="38">
                  <c:v>0.3713646323</c:v>
                </c:pt>
                <c:pt idx="39">
                  <c:v>0.3713646323</c:v>
                </c:pt>
                <c:pt idx="40">
                  <c:v>0.3713646323</c:v>
                </c:pt>
                <c:pt idx="41">
                  <c:v>0.3713646323</c:v>
                </c:pt>
                <c:pt idx="43">
                  <c:v>0.3713646323</c:v>
                </c:pt>
                <c:pt idx="44">
                  <c:v>0.3713646323</c:v>
                </c:pt>
                <c:pt idx="45">
                  <c:v>0.3713646323</c:v>
                </c:pt>
                <c:pt idx="47">
                  <c:v>0.3713646323</c:v>
                </c:pt>
                <c:pt idx="48">
                  <c:v>0.3713646323</c:v>
                </c:pt>
                <c:pt idx="49">
                  <c:v>0.3713646323</c:v>
                </c:pt>
                <c:pt idx="50">
                  <c:v>0.3713646323</c:v>
                </c:pt>
                <c:pt idx="51">
                  <c:v>0.3713646323</c:v>
                </c:pt>
                <c:pt idx="52">
                  <c:v>0.3713646323</c:v>
                </c:pt>
                <c:pt idx="53">
                  <c:v>0.3713646323</c:v>
                </c:pt>
                <c:pt idx="54">
                  <c:v>0.3713646323</c:v>
                </c:pt>
                <c:pt idx="55">
                  <c:v>0.3713646323</c:v>
                </c:pt>
                <c:pt idx="56">
                  <c:v>0.3713646323</c:v>
                </c:pt>
                <c:pt idx="57">
                  <c:v>0.3713646323</c:v>
                </c:pt>
              </c:numCache>
            </c:numRef>
          </c:val>
        </c:ser>
        <c:gapWidth val="30"/>
        <c:axId val="55153795"/>
        <c:axId val="26622108"/>
      </c:barChart>
      <c:catAx>
        <c:axId val="55153795"/>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26622108"/>
        <c:crosses val="autoZero"/>
        <c:auto val="0"/>
        <c:lblOffset val="100"/>
        <c:noMultiLvlLbl val="0"/>
      </c:catAx>
      <c:valAx>
        <c:axId val="26622108"/>
        <c:scaling>
          <c:orientation val="minMax"/>
          <c:max val="0.6"/>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55153795"/>
        <c:crossesAt val="1"/>
        <c:crossBetween val="between"/>
        <c:dispUnits/>
        <c:majorUnit val="0.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75"/>
          <c:y val="0.076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0.88475</cdr:y>
    </cdr:from>
    <cdr:to>
      <cdr:x>0.99175</cdr:x>
      <cdr:y>1</cdr:y>
    </cdr:to>
    <cdr:sp>
      <cdr:nvSpPr>
        <cdr:cNvPr id="1" name="TextBox 2"/>
        <cdr:cNvSpPr txBox="1">
          <a:spLocks noChangeArrowheads="1"/>
        </cdr:cNvSpPr>
      </cdr:nvSpPr>
      <cdr:spPr>
        <a:xfrm>
          <a:off x="1152525" y="4029075"/>
          <a:ext cx="4505325"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0.62725</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0.62725</cdr:x>
      <cdr:y>0.98475</cdr:y>
    </cdr:from>
    <cdr:to>
      <cdr:x>1</cdr:x>
      <cdr:y>1</cdr:y>
    </cdr:to>
    <cdr:sp>
      <cdr:nvSpPr>
        <cdr:cNvPr id="1" name="mchp"/>
        <cdr:cNvSpPr txBox="1">
          <a:spLocks noChangeArrowheads="1"/>
        </cdr:cNvSpPr>
      </cdr:nvSpPr>
      <cdr:spPr>
        <a:xfrm>
          <a:off x="3571875" y="8086725"/>
          <a:ext cx="2124075"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V4" activePane="bottomRight" state="frozen"/>
      <selection pane="topLeft" activeCell="A1" sqref="A1"/>
      <selection pane="topRight" activeCell="F1" sqref="F1"/>
      <selection pane="bottomLeft" activeCell="A4" sqref="A4"/>
      <selection pane="bottomRight" activeCell="E18" sqref="E18"/>
    </sheetView>
  </sheetViews>
  <sheetFormatPr defaultColWidth="9.140625" defaultRowHeight="12.75"/>
  <cols>
    <col min="1" max="1" width="7.00390625" style="31" customWidth="1"/>
    <col min="2" max="2" width="7.140625" style="31" customWidth="1"/>
    <col min="3" max="3" width="28.7109375" style="0" customWidth="1"/>
    <col min="4" max="6" width="2.57421875" style="0" customWidth="1"/>
    <col min="7" max="8" width="4.7109375" style="0" customWidth="1"/>
    <col min="9" max="9" width="7.140625" style="2" customWidth="1"/>
    <col min="10" max="11" width="9.140625" style="28"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1" customWidth="1"/>
    <col min="19" max="19" width="9.00390625" style="0" customWidth="1"/>
    <col min="20" max="21" width="9.140625" style="2" customWidth="1"/>
    <col min="22" max="22" width="9.57421875" style="3" bestFit="1" customWidth="1"/>
    <col min="23" max="23" width="9.140625" style="2" customWidth="1"/>
  </cols>
  <sheetData>
    <row r="1" spans="1:23" s="8" customFormat="1" ht="12.75">
      <c r="A1" s="31" t="s">
        <v>144</v>
      </c>
      <c r="B1" s="31" t="s">
        <v>145</v>
      </c>
      <c r="D1" s="32" t="s">
        <v>85</v>
      </c>
      <c r="E1" s="32"/>
      <c r="F1" s="32"/>
      <c r="G1" s="32" t="s">
        <v>89</v>
      </c>
      <c r="H1" s="32"/>
      <c r="I1" s="9" t="str">
        <f>J3</f>
        <v>Males</v>
      </c>
      <c r="J1" s="26" t="s">
        <v>103</v>
      </c>
      <c r="K1" s="26" t="s">
        <v>104</v>
      </c>
      <c r="L1" s="9" t="str">
        <f>K3</f>
        <v>Females</v>
      </c>
      <c r="M1" s="10" t="str">
        <f>J3</f>
        <v>Males</v>
      </c>
      <c r="N1" s="11" t="str">
        <f>J3</f>
        <v>Males</v>
      </c>
      <c r="O1" s="11" t="str">
        <f>J3</f>
        <v>Males</v>
      </c>
      <c r="P1" s="10" t="str">
        <f>J3</f>
        <v>Males</v>
      </c>
      <c r="Q1" s="11" t="str">
        <f>J3</f>
        <v>Males</v>
      </c>
      <c r="R1" s="17"/>
      <c r="S1" s="10" t="str">
        <f>K3</f>
        <v>Females</v>
      </c>
      <c r="T1" s="11" t="str">
        <f>K3</f>
        <v>Females</v>
      </c>
      <c r="U1" s="11" t="str">
        <f>K3</f>
        <v>Females</v>
      </c>
      <c r="V1" s="10" t="str">
        <f>K3</f>
        <v>Females</v>
      </c>
      <c r="W1" s="11" t="str">
        <f>K3</f>
        <v>Females</v>
      </c>
    </row>
    <row r="2" spans="1:23" s="8" customFormat="1" ht="12.75">
      <c r="A2" s="31" t="s">
        <v>146</v>
      </c>
      <c r="B2" s="31" t="s">
        <v>147</v>
      </c>
      <c r="D2" s="22" t="s">
        <v>86</v>
      </c>
      <c r="E2" s="22" t="s">
        <v>87</v>
      </c>
      <c r="F2" s="22" t="s">
        <v>88</v>
      </c>
      <c r="G2" s="22" t="s">
        <v>92</v>
      </c>
      <c r="H2" s="22" t="s">
        <v>93</v>
      </c>
      <c r="I2" s="9" t="s">
        <v>79</v>
      </c>
      <c r="J2" s="27" t="str">
        <f>'orig-data'!E3</f>
        <v>adj_rate</v>
      </c>
      <c r="K2" s="27" t="str">
        <f>'orig-data'!E3</f>
        <v>adj_rate</v>
      </c>
      <c r="L2" s="9"/>
      <c r="M2" s="10" t="str">
        <f>'orig-data'!C3</f>
        <v>pop</v>
      </c>
      <c r="N2" s="11" t="str">
        <f>'orig-data'!D3</f>
        <v>Lci_adj</v>
      </c>
      <c r="O2" s="11" t="str">
        <f>'orig-data'!F3</f>
        <v>Uci_adj</v>
      </c>
      <c r="P2" s="10" t="str">
        <f>'orig-data'!G3</f>
        <v>count</v>
      </c>
      <c r="Q2" s="11" t="str">
        <f>'orig-data'!H3</f>
        <v>crd_rate</v>
      </c>
      <c r="R2" s="18"/>
      <c r="S2" s="12" t="str">
        <f>'orig-data'!C3</f>
        <v>pop</v>
      </c>
      <c r="T2" s="11" t="str">
        <f>'orig-data'!D3</f>
        <v>Lci_adj</v>
      </c>
      <c r="U2" s="11" t="str">
        <f>'orig-data'!F3</f>
        <v>Uci_adj</v>
      </c>
      <c r="V2" s="10" t="str">
        <f>'orig-data'!G3</f>
        <v>count</v>
      </c>
      <c r="W2" s="11" t="str">
        <f>'orig-data'!H3</f>
        <v>crd_rate</v>
      </c>
    </row>
    <row r="3" spans="1:23" s="8" customFormat="1" ht="12.75">
      <c r="A3" s="31"/>
      <c r="B3" s="31"/>
      <c r="G3" s="22" t="s">
        <v>90</v>
      </c>
      <c r="H3" s="22" t="s">
        <v>91</v>
      </c>
      <c r="I3" s="11" t="s">
        <v>70</v>
      </c>
      <c r="J3" s="26" t="s">
        <v>99</v>
      </c>
      <c r="K3" s="26" t="s">
        <v>100</v>
      </c>
      <c r="L3" s="11" t="s">
        <v>71</v>
      </c>
      <c r="M3" s="13" t="s">
        <v>79</v>
      </c>
      <c r="N3" s="9"/>
      <c r="O3" s="9"/>
      <c r="P3" s="13"/>
      <c r="Q3" s="9"/>
      <c r="R3" s="17"/>
      <c r="T3" s="9"/>
      <c r="U3" s="9"/>
      <c r="V3" s="13"/>
      <c r="W3" s="9"/>
    </row>
    <row r="4" spans="1:23" ht="12.75">
      <c r="A4" s="31">
        <v>1</v>
      </c>
      <c r="B4" s="31">
        <v>1</v>
      </c>
      <c r="C4" s="5" t="s">
        <v>148</v>
      </c>
      <c r="D4" s="5" t="str">
        <f>IF(AND('orig-data'!Q4&gt;0,'orig-data'!Q4&lt;0.11),IF(AND('orig-data'!I4&lt;0.01,'orig-data'!I4&gt;0),"m"," "),IF(AND('orig-data'!T4&lt;0.01,'orig-data'!T4&gt;0),"m",""))</f>
        <v>m</v>
      </c>
      <c r="E4" s="5" t="str">
        <f>IF(AND('orig-data'!Q68&gt;0,'orig-data'!Q68&lt;0.11),IF(AND('orig-data'!I68&lt;0.01,'orig-data'!I68&gt;0),"f"," "),IF(AND('orig-data'!T68&lt;0.01,'orig-data'!T68&gt;0),"f",""))</f>
        <v>f</v>
      </c>
      <c r="F4" s="5" t="str">
        <f>IF(AND('orig-data'!Q4&gt;0,'orig-data'!Q4&lt;0.11),IF(AND('orig-data'!I132&lt;0.01,'orig-data'!I132&gt;0),"d"," "),IF(AND('orig-data'!S4&lt;0.05,'orig-data'!S4&gt;0),"d",""))</f>
        <v>d</v>
      </c>
      <c r="G4" s="5" t="str">
        <f aca="true" t="shared" si="0" ref="G4:G13">IF(AND(M4&gt;0,M4&lt;=5),"mp"," ")&amp;IF(AND(P4&gt;0,P4&lt;=5),"mc"," ")</f>
        <v>  </v>
      </c>
      <c r="H4" s="5" t="str">
        <f aca="true" t="shared" si="1" ref="H4:H13">IF(AND(S4&gt;0,S4&lt;=5),"fp"," ")&amp;IF(AND(V4&gt;0,V4&lt;=5),"fc"," ")</f>
        <v>  </v>
      </c>
      <c r="I4" s="2">
        <f aca="true" t="shared" si="2" ref="I4:I13">J$18</f>
        <v>0.3036551387</v>
      </c>
      <c r="J4" s="28">
        <f>'orig-data'!E4</f>
        <v>0.2740513722</v>
      </c>
      <c r="K4" s="29">
        <f>'orig-data'!E68</f>
        <v>0.3408297329</v>
      </c>
      <c r="L4" s="14">
        <f aca="true" t="shared" si="3" ref="L4:L13">K$18</f>
        <v>0.3713646323</v>
      </c>
      <c r="M4" s="15">
        <f>'orig-data'!C4</f>
        <v>29101</v>
      </c>
      <c r="N4" s="14">
        <f>'orig-data'!D4</f>
        <v>0.262417924</v>
      </c>
      <c r="O4" s="14">
        <f>'orig-data'!F4</f>
        <v>0.2862005517</v>
      </c>
      <c r="P4" s="15">
        <f>'orig-data'!G4</f>
        <v>7880</v>
      </c>
      <c r="Q4" s="14">
        <f>'orig-data'!H4</f>
        <v>0.2707810728</v>
      </c>
      <c r="R4" s="19"/>
      <c r="S4" s="15">
        <f>'orig-data'!C68</f>
        <v>28388</v>
      </c>
      <c r="T4" s="14">
        <f>'orig-data'!D68</f>
        <v>0.3269979628</v>
      </c>
      <c r="U4" s="14">
        <f>'orig-data'!F68</f>
        <v>0.3552465766</v>
      </c>
      <c r="V4" s="15">
        <f>'orig-data'!G68</f>
        <v>9649</v>
      </c>
      <c r="W4" s="14">
        <f>'orig-data'!H68</f>
        <v>0.3398971396</v>
      </c>
    </row>
    <row r="5" spans="1:23" ht="12.75">
      <c r="A5" s="31">
        <v>2</v>
      </c>
      <c r="B5" s="31">
        <v>4</v>
      </c>
      <c r="C5" s="5" t="s">
        <v>149</v>
      </c>
      <c r="D5" s="5" t="str">
        <f>IF(AND('orig-data'!Q7&gt;0,'orig-data'!Q7&lt;0.11),IF(AND('orig-data'!I7&lt;0.01,'orig-data'!I7&gt;0),"m"," "),IF(AND('orig-data'!T7&lt;0.01,'orig-data'!T7&gt;0),"m",""))</f>
        <v>m</v>
      </c>
      <c r="E5" s="5" t="str">
        <f>IF(AND('orig-data'!Q71&gt;0,'orig-data'!Q71&lt;0.11),IF(AND('orig-data'!I71&lt;0.01,'orig-data'!I71&gt;0),"f"," "),IF(AND('orig-data'!T71&lt;0.01,'orig-data'!T71&gt;0),"f",""))</f>
        <v>f</v>
      </c>
      <c r="F5" s="5" t="str">
        <f>IF(AND('orig-data'!Q7&gt;0,'orig-data'!Q7&lt;0.11),IF(AND('orig-data'!I135&lt;0.01,'orig-data'!I135&gt;0),"d"," "),IF(AND('orig-data'!S7&lt;0.05,'orig-data'!S7&gt;0),"d",""))</f>
        <v>d</v>
      </c>
      <c r="G5" s="5" t="str">
        <f t="shared" si="0"/>
        <v>  </v>
      </c>
      <c r="H5" s="5" t="str">
        <f t="shared" si="1"/>
        <v>  </v>
      </c>
      <c r="I5" s="2">
        <f t="shared" si="2"/>
        <v>0.3036551387</v>
      </c>
      <c r="J5" s="28">
        <f>'orig-data'!E7</f>
        <v>0.2822211956</v>
      </c>
      <c r="K5" s="29">
        <f>'orig-data'!E71</f>
        <v>0.3477470528</v>
      </c>
      <c r="L5" s="14">
        <f t="shared" si="3"/>
        <v>0.3713646323</v>
      </c>
      <c r="M5" s="15">
        <f>'orig-data'!C7</f>
        <v>49878</v>
      </c>
      <c r="N5" s="14">
        <f>'orig-data'!D7</f>
        <v>0.2710845433</v>
      </c>
      <c r="O5" s="14">
        <f>'orig-data'!F7</f>
        <v>0.2938153621</v>
      </c>
      <c r="P5" s="15">
        <f>'orig-data'!G7</f>
        <v>14139</v>
      </c>
      <c r="Q5" s="14">
        <f>'orig-data'!H7</f>
        <v>0.2834716709</v>
      </c>
      <c r="R5" s="19"/>
      <c r="S5" s="15">
        <f>'orig-data'!C71</f>
        <v>49463</v>
      </c>
      <c r="T5" s="14">
        <f>'orig-data'!D71</f>
        <v>0.3345920192</v>
      </c>
      <c r="U5" s="14">
        <f>'orig-data'!F71</f>
        <v>0.3614192982</v>
      </c>
      <c r="V5" s="15">
        <f>'orig-data'!G71</f>
        <v>17549</v>
      </c>
      <c r="W5" s="14">
        <f>'orig-data'!H71</f>
        <v>0.3547904494</v>
      </c>
    </row>
    <row r="6" spans="1:23" ht="12.75">
      <c r="A6" s="31">
        <v>3</v>
      </c>
      <c r="B6" s="31">
        <v>3</v>
      </c>
      <c r="C6" s="5" t="s">
        <v>150</v>
      </c>
      <c r="D6" s="5" t="str">
        <f>IF(AND('orig-data'!Q6&gt;0,'orig-data'!Q6&lt;0.11),IF(AND('orig-data'!I6&lt;0.01,'orig-data'!I6&gt;0),"m"," "),IF(AND('orig-data'!T6&lt;0.01,'orig-data'!T6&gt;0),"m",""))</f>
        <v>m</v>
      </c>
      <c r="E6" s="5" t="str">
        <f>IF(AND('orig-data'!Q70&gt;0,'orig-data'!Q70&lt;0.11),IF(AND('orig-data'!I70&lt;0.01,'orig-data'!I70&gt;0),"f"," "),IF(AND('orig-data'!T70&lt;0.01,'orig-data'!T70&gt;0),"f",""))</f>
        <v>f</v>
      </c>
      <c r="F6" s="5" t="str">
        <f>IF(AND('orig-data'!Q6&gt;0,'orig-data'!Q6&lt;0.11),IF(AND('orig-data'!I134&lt;0.01,'orig-data'!I134&gt;0),"d"," "),IF(AND('orig-data'!S6&lt;0.05,'orig-data'!S6&gt;0),"d",""))</f>
        <v>d</v>
      </c>
      <c r="G6" s="5" t="str">
        <f t="shared" si="0"/>
        <v>  </v>
      </c>
      <c r="H6" s="5" t="str">
        <f t="shared" si="1"/>
        <v>  </v>
      </c>
      <c r="I6" s="2">
        <f t="shared" si="2"/>
        <v>0.3036551387</v>
      </c>
      <c r="J6" s="28">
        <f>'orig-data'!E6</f>
        <v>0.3279396737</v>
      </c>
      <c r="K6" s="29">
        <f>'orig-data'!E70</f>
        <v>0.4003865647</v>
      </c>
      <c r="L6" s="14">
        <f t="shared" si="3"/>
        <v>0.3713646323</v>
      </c>
      <c r="M6" s="15">
        <f>'orig-data'!C6</f>
        <v>34639</v>
      </c>
      <c r="N6" s="14">
        <f>'orig-data'!D6</f>
        <v>0.3148812978</v>
      </c>
      <c r="O6" s="14">
        <f>'orig-data'!F6</f>
        <v>0.3415395907</v>
      </c>
      <c r="P6" s="15">
        <f>'orig-data'!G6</f>
        <v>11417</v>
      </c>
      <c r="Q6" s="14">
        <f>'orig-data'!H6</f>
        <v>0.3295995843</v>
      </c>
      <c r="R6" s="19"/>
      <c r="S6" s="15">
        <f>'orig-data'!C70</f>
        <v>35021</v>
      </c>
      <c r="T6" s="14">
        <f>'orig-data'!D70</f>
        <v>0.3851199782</v>
      </c>
      <c r="U6" s="14">
        <f>'orig-data'!F70</f>
        <v>0.4162583357</v>
      </c>
      <c r="V6" s="15">
        <f>'orig-data'!G70</f>
        <v>14386</v>
      </c>
      <c r="W6" s="14">
        <f>'orig-data'!H70</f>
        <v>0.4107821022</v>
      </c>
    </row>
    <row r="7" spans="1:23" ht="12.75">
      <c r="A7" s="31">
        <v>4</v>
      </c>
      <c r="B7" s="31">
        <v>2</v>
      </c>
      <c r="C7" s="5" t="s">
        <v>105</v>
      </c>
      <c r="D7" s="5" t="str">
        <f>IF(AND('orig-data'!Q5&gt;0,'orig-data'!Q5&lt;0.11),IF(AND('orig-data'!I5&lt;0.01,'orig-data'!I5&gt;0),"m"," "),IF(AND('orig-data'!T5&lt;0.01,'orig-data'!T5&gt;0),"m",""))</f>
        <v>m</v>
      </c>
      <c r="E7" s="5" t="str">
        <f>IF(AND('orig-data'!Q69&gt;0,'orig-data'!Q69&lt;0.11),IF(AND('orig-data'!I69&lt;0.01,'orig-data'!I69&gt;0),"f"," "),IF(AND('orig-data'!T69&lt;0.01,'orig-data'!T69&gt;0),"f",""))</f>
        <v>f</v>
      </c>
      <c r="F7" s="5" t="str">
        <f>IF(AND('orig-data'!Q5&gt;0,'orig-data'!Q5&lt;0.11),IF(AND('orig-data'!I133&lt;0.01,'orig-data'!I133&gt;0),"d"," "),IF(AND('orig-data'!S5&lt;0.05,'orig-data'!S5&gt;0),"d",""))</f>
        <v>d</v>
      </c>
      <c r="G7" s="5" t="str">
        <f t="shared" si="0"/>
        <v>  </v>
      </c>
      <c r="H7" s="5" t="str">
        <f t="shared" si="1"/>
        <v>  </v>
      </c>
      <c r="I7" s="2">
        <f t="shared" si="2"/>
        <v>0.3036551387</v>
      </c>
      <c r="J7" s="28">
        <f>'orig-data'!E5</f>
        <v>0.3610862618</v>
      </c>
      <c r="K7" s="29">
        <f>'orig-data'!E69</f>
        <v>0.4468509341</v>
      </c>
      <c r="L7" s="14">
        <f t="shared" si="3"/>
        <v>0.3713646323</v>
      </c>
      <c r="M7" s="15">
        <f>'orig-data'!C5</f>
        <v>22915</v>
      </c>
      <c r="N7" s="14">
        <f>'orig-data'!D5</f>
        <v>0.3459808716</v>
      </c>
      <c r="O7" s="14">
        <f>'orig-data'!F5</f>
        <v>0.3768511476</v>
      </c>
      <c r="P7" s="15">
        <f>'orig-data'!G5</f>
        <v>8210</v>
      </c>
      <c r="Q7" s="14">
        <f>'orig-data'!H5</f>
        <v>0.3582806022</v>
      </c>
      <c r="R7" s="19"/>
      <c r="S7" s="15">
        <f>'orig-data'!C69</f>
        <v>24952</v>
      </c>
      <c r="T7" s="14">
        <f>'orig-data'!D69</f>
        <v>0.4292806714</v>
      </c>
      <c r="U7" s="14">
        <f>'orig-data'!F69</f>
        <v>0.4651403397</v>
      </c>
      <c r="V7" s="15">
        <f>'orig-data'!G69</f>
        <v>11356</v>
      </c>
      <c r="W7" s="14">
        <f>'orig-data'!H69</f>
        <v>0.4551138185</v>
      </c>
    </row>
    <row r="8" spans="1:23" ht="12.75">
      <c r="A8" s="31">
        <v>5</v>
      </c>
      <c r="B8" s="31">
        <v>6</v>
      </c>
      <c r="C8" s="5" t="s">
        <v>106</v>
      </c>
      <c r="D8" s="5" t="str">
        <f>IF(AND('orig-data'!Q9&gt;0,'orig-data'!Q9&lt;0.11),IF(AND('orig-data'!I9&lt;0.01,'orig-data'!I9&gt;0),"m"," "),IF(AND('orig-data'!T9&lt;0.01,'orig-data'!T9&gt;0),"m",""))</f>
        <v>m</v>
      </c>
      <c r="E8" s="5" t="str">
        <f>IF(AND('orig-data'!Q73&gt;0,'orig-data'!Q73&lt;0.11),IF(AND('orig-data'!I73&lt;0.01,'orig-data'!I73&gt;0),"f"," "),IF(AND('orig-data'!T73&lt;0.01,'orig-data'!T73&gt;0),"f",""))</f>
        <v>f</v>
      </c>
      <c r="F8" s="5" t="str">
        <f>IF(AND('orig-data'!Q9&gt;0,'orig-data'!Q9&lt;0.11),IF(AND('orig-data'!I137&lt;0.01,'orig-data'!I137&gt;0),"d"," "),IF(AND('orig-data'!S9&lt;0.05,'orig-data'!S9&gt;0),"d",""))</f>
        <v>d</v>
      </c>
      <c r="G8" s="5" t="str">
        <f t="shared" si="0"/>
        <v>  </v>
      </c>
      <c r="H8" s="5" t="str">
        <f t="shared" si="1"/>
        <v>  </v>
      </c>
      <c r="I8" s="2">
        <f t="shared" si="2"/>
        <v>0.3036551387</v>
      </c>
      <c r="J8" s="28">
        <f>'orig-data'!E9</f>
        <v>0.3528549055</v>
      </c>
      <c r="K8" s="29">
        <f>'orig-data'!E73</f>
        <v>0.4398799238</v>
      </c>
      <c r="L8" s="14">
        <f t="shared" si="3"/>
        <v>0.3713646323</v>
      </c>
      <c r="M8" s="15">
        <f>'orig-data'!C9</f>
        <v>21427</v>
      </c>
      <c r="N8" s="14">
        <f>'orig-data'!D9</f>
        <v>0.338084713</v>
      </c>
      <c r="O8" s="14">
        <f>'orig-data'!F9</f>
        <v>0.3682703759</v>
      </c>
      <c r="P8" s="15">
        <f>'orig-data'!G9</f>
        <v>7639</v>
      </c>
      <c r="Q8" s="14">
        <f>'orig-data'!H9</f>
        <v>0.3565128109</v>
      </c>
      <c r="R8" s="19"/>
      <c r="S8" s="15">
        <f>'orig-data'!C73</f>
        <v>21469</v>
      </c>
      <c r="T8" s="14">
        <f>'orig-data'!D73</f>
        <v>0.4223837722</v>
      </c>
      <c r="U8" s="14">
        <f>'orig-data'!F73</f>
        <v>0.458100808</v>
      </c>
      <c r="V8" s="15">
        <f>'orig-data'!G73</f>
        <v>9709</v>
      </c>
      <c r="W8" s="14">
        <f>'orig-data'!H73</f>
        <v>0.4522334529</v>
      </c>
    </row>
    <row r="9" spans="1:23" ht="12.75">
      <c r="A9" s="31">
        <v>6</v>
      </c>
      <c r="B9" s="31">
        <v>5</v>
      </c>
      <c r="C9" s="5" t="s">
        <v>169</v>
      </c>
      <c r="D9" s="5" t="str">
        <f>IF(AND('orig-data'!Q8&gt;0,'orig-data'!Q8&lt;0.11),IF(AND('orig-data'!I8&lt;0.01,'orig-data'!I8&gt;0),"m"," "),IF(AND('orig-data'!T8&lt;0.01,'orig-data'!T8&gt;0),"m",""))</f>
        <v> </v>
      </c>
      <c r="E9" s="5" t="str">
        <f>IF(AND('orig-data'!Q72&gt;0,'orig-data'!Q72&lt;0.11),IF(AND('orig-data'!I72&lt;0.01,'orig-data'!I72&gt;0),"f"," "),IF(AND('orig-data'!T72&lt;0.01,'orig-data'!T72&gt;0),"f",""))</f>
        <v>f</v>
      </c>
      <c r="F9" s="5" t="str">
        <f>IF(AND('orig-data'!Q8&gt;0,'orig-data'!Q8&lt;0.11),IF(AND('orig-data'!I136&lt;0.01,'orig-data'!I136&gt;0),"d"," "),IF(AND('orig-data'!S8&lt;0.05,'orig-data'!S8&gt;0),"d",""))</f>
        <v>d</v>
      </c>
      <c r="G9" s="5" t="str">
        <f t="shared" si="0"/>
        <v>  </v>
      </c>
      <c r="H9" s="5" t="str">
        <f t="shared" si="1"/>
        <v>  </v>
      </c>
      <c r="I9" s="2">
        <f t="shared" si="2"/>
        <v>0.3036551387</v>
      </c>
      <c r="J9" s="28">
        <f>'orig-data'!E8</f>
        <v>0.308292101</v>
      </c>
      <c r="K9" s="29">
        <f>'orig-data'!E72</f>
        <v>0.4003400437</v>
      </c>
      <c r="L9" s="14">
        <f t="shared" si="3"/>
        <v>0.3713646323</v>
      </c>
      <c r="M9" s="15">
        <f>'orig-data'!C8</f>
        <v>38208</v>
      </c>
      <c r="N9" s="14">
        <f>'orig-data'!D8</f>
        <v>0.2959083417</v>
      </c>
      <c r="O9" s="14">
        <f>'orig-data'!F8</f>
        <v>0.3211941205</v>
      </c>
      <c r="P9" s="15">
        <f>'orig-data'!G8</f>
        <v>11640</v>
      </c>
      <c r="Q9" s="14">
        <f>'orig-data'!H8</f>
        <v>0.3046482412</v>
      </c>
      <c r="R9" s="19"/>
      <c r="S9" s="15">
        <f>'orig-data'!C72</f>
        <v>37509</v>
      </c>
      <c r="T9" s="14">
        <f>'orig-data'!D72</f>
        <v>0.3849845013</v>
      </c>
      <c r="U9" s="14">
        <f>'orig-data'!F72</f>
        <v>0.4163080592</v>
      </c>
      <c r="V9" s="15">
        <f>'orig-data'!G72</f>
        <v>15119</v>
      </c>
      <c r="W9" s="14">
        <f>'orig-data'!H72</f>
        <v>0.403076595</v>
      </c>
    </row>
    <row r="10" spans="1:23" ht="12.75">
      <c r="A10" s="31">
        <v>7</v>
      </c>
      <c r="B10" s="31">
        <v>7</v>
      </c>
      <c r="C10" s="5" t="s">
        <v>107</v>
      </c>
      <c r="D10" s="5" t="str">
        <f>IF(AND('orig-data'!Q10&gt;0,'orig-data'!Q10&lt;0.11),IF(AND('orig-data'!I10&lt;0.01,'orig-data'!I10&gt;0),"m"," "),IF(AND('orig-data'!T10&lt;0.01,'orig-data'!T10&gt;0),"m",""))</f>
        <v> </v>
      </c>
      <c r="E10" s="5" t="str">
        <f>IF(AND('orig-data'!Q74&gt;0,'orig-data'!Q74&lt;0.11),IF(AND('orig-data'!I74&lt;0.01,'orig-data'!I74&gt;0),"f"," "),IF(AND('orig-data'!T74&lt;0.01,'orig-data'!T74&gt;0),"f",""))</f>
        <v> </v>
      </c>
      <c r="F10" s="5" t="str">
        <f>IF(AND('orig-data'!Q10&gt;0,'orig-data'!Q10&lt;0.11),IF(AND('orig-data'!I138&lt;0.01,'orig-data'!I138&gt;0),"d"," "),IF(AND('orig-data'!S10&lt;0.05,'orig-data'!S10&gt;0),"d",""))</f>
        <v>d</v>
      </c>
      <c r="G10" s="5" t="str">
        <f t="shared" si="0"/>
        <v>  </v>
      </c>
      <c r="H10" s="5" t="str">
        <f t="shared" si="1"/>
        <v>  </v>
      </c>
      <c r="I10" s="2">
        <f t="shared" si="2"/>
        <v>0.3036551387</v>
      </c>
      <c r="J10" s="28">
        <f>'orig-data'!E10</f>
        <v>0.2982087025</v>
      </c>
      <c r="K10" s="29">
        <f>'orig-data'!E74</f>
        <v>0.3884201881</v>
      </c>
      <c r="L10" s="14">
        <f t="shared" si="3"/>
        <v>0.3713646323</v>
      </c>
      <c r="M10" s="15">
        <f>'orig-data'!C10</f>
        <v>20242</v>
      </c>
      <c r="N10" s="14">
        <f>'orig-data'!D10</f>
        <v>0.285098804</v>
      </c>
      <c r="O10" s="14">
        <f>'orig-data'!F10</f>
        <v>0.3119214427</v>
      </c>
      <c r="P10" s="15">
        <f>'orig-data'!G10</f>
        <v>5978</v>
      </c>
      <c r="Q10" s="14">
        <f>'orig-data'!H10</f>
        <v>0.2953265488</v>
      </c>
      <c r="R10" s="19"/>
      <c r="S10" s="15">
        <f>'orig-data'!C74</f>
        <v>19542</v>
      </c>
      <c r="T10" s="14">
        <f>'orig-data'!D74</f>
        <v>0.3721872242</v>
      </c>
      <c r="U10" s="14">
        <f>'orig-data'!F74</f>
        <v>0.4053611536</v>
      </c>
      <c r="V10" s="15">
        <f>'orig-data'!G74</f>
        <v>7554</v>
      </c>
      <c r="W10" s="14">
        <f>'orig-data'!H74</f>
        <v>0.3865520418</v>
      </c>
    </row>
    <row r="11" spans="1:29" ht="12.75">
      <c r="A11" s="31">
        <v>8</v>
      </c>
      <c r="B11" s="31">
        <v>8</v>
      </c>
      <c r="C11" s="5" t="s">
        <v>151</v>
      </c>
      <c r="D11" s="5" t="str">
        <f>IF(AND('orig-data'!Q11&gt;0,'orig-data'!Q11&lt;0.11),IF(AND('orig-data'!I11&lt;0.01,'orig-data'!I11&gt;0),"m"," "),IF(AND('orig-data'!T11&lt;0.01,'orig-data'!T11&gt;0),"m",""))</f>
        <v> </v>
      </c>
      <c r="E11" s="5" t="str">
        <f>IF(AND('orig-data'!Q75&gt;0,'orig-data'!Q75&lt;0.11),IF(AND('orig-data'!I75&lt;0.01,'orig-data'!I75&gt;0),"f"," "),IF(AND('orig-data'!T75&lt;0.01,'orig-data'!T75&gt;0),"f",""))</f>
        <v> </v>
      </c>
      <c r="F11" s="5" t="str">
        <f>IF(AND('orig-data'!Q11&gt;0,'orig-data'!Q11&lt;0.11),IF(AND('orig-data'!I139&lt;0.01,'orig-data'!I139&gt;0),"d"," "),IF(AND('orig-data'!S11&lt;0.05,'orig-data'!S11&gt;0),"d",""))</f>
        <v>d</v>
      </c>
      <c r="G11" s="5" t="str">
        <f t="shared" si="0"/>
        <v>  </v>
      </c>
      <c r="H11" s="5" t="str">
        <f t="shared" si="1"/>
        <v>  </v>
      </c>
      <c r="I11" s="2">
        <f t="shared" si="2"/>
        <v>0.3036551387</v>
      </c>
      <c r="J11" s="28">
        <f>'orig-data'!E11</f>
        <v>0.291056993</v>
      </c>
      <c r="K11" s="29">
        <f>'orig-data'!E75</f>
        <v>0.3970091613</v>
      </c>
      <c r="L11" s="14">
        <f t="shared" si="3"/>
        <v>0.3713646323</v>
      </c>
      <c r="M11" s="15">
        <f>'orig-data'!C11</f>
        <v>530</v>
      </c>
      <c r="N11" s="14">
        <f>'orig-data'!D11</f>
        <v>0.2470169453</v>
      </c>
      <c r="O11" s="14">
        <f>'orig-data'!F11</f>
        <v>0.3429488332</v>
      </c>
      <c r="P11" s="15">
        <f>'orig-data'!G11</f>
        <v>152</v>
      </c>
      <c r="Q11" s="14">
        <f>'orig-data'!H11</f>
        <v>0.2867924528</v>
      </c>
      <c r="R11" s="19"/>
      <c r="S11" s="15">
        <f>'orig-data'!C75</f>
        <v>501</v>
      </c>
      <c r="T11" s="14">
        <f>'orig-data'!D75</f>
        <v>0.3433286693</v>
      </c>
      <c r="U11" s="14">
        <f>'orig-data'!F75</f>
        <v>0.4590827631</v>
      </c>
      <c r="V11" s="15">
        <f>'orig-data'!G75</f>
        <v>197</v>
      </c>
      <c r="W11" s="14">
        <f>'orig-data'!H75</f>
        <v>0.3932135729</v>
      </c>
      <c r="AC11" s="8"/>
    </row>
    <row r="12" spans="1:23" ht="12.75">
      <c r="A12" s="31">
        <v>9</v>
      </c>
      <c r="B12" s="31">
        <v>9</v>
      </c>
      <c r="C12" s="5" t="s">
        <v>108</v>
      </c>
      <c r="D12" s="5" t="str">
        <f>IF(AND('orig-data'!Q12&gt;0,'orig-data'!Q12&lt;0.11),IF(AND('orig-data'!I12&lt;0.01,'orig-data'!I12&gt;0),"m"," "),IF(AND('orig-data'!T12&lt;0.01,'orig-data'!T12&gt;0),"m",""))</f>
        <v> </v>
      </c>
      <c r="E12" s="5" t="str">
        <f>IF(AND('orig-data'!Q76&gt;0,'orig-data'!Q76&lt;0.11),IF(AND('orig-data'!I76&lt;0.01,'orig-data'!I76&gt;0),"f"," "),IF(AND('orig-data'!T76&lt;0.01,'orig-data'!T76&gt;0),"f",""))</f>
        <v> </v>
      </c>
      <c r="F12" s="5" t="str">
        <f>IF(AND('orig-data'!Q12&gt;0,'orig-data'!Q12&lt;0.11),IF(AND('orig-data'!I140&lt;0.01,'orig-data'!I140&gt;0),"d"," "),IF(AND('orig-data'!S12&lt;0.05,'orig-data'!S12&gt;0),"d",""))</f>
        <v>d</v>
      </c>
      <c r="G12" s="5" t="str">
        <f t="shared" si="0"/>
        <v>  </v>
      </c>
      <c r="H12" s="5" t="str">
        <f t="shared" si="1"/>
        <v>  </v>
      </c>
      <c r="I12" s="2">
        <f t="shared" si="2"/>
        <v>0.3036551387</v>
      </c>
      <c r="J12" s="28">
        <f>'orig-data'!E12</f>
        <v>0.3084155603</v>
      </c>
      <c r="K12" s="29">
        <f>'orig-data'!E76</f>
        <v>0.3906945862</v>
      </c>
      <c r="L12" s="14">
        <f t="shared" si="3"/>
        <v>0.3713646323</v>
      </c>
      <c r="M12" s="15">
        <f>'orig-data'!C12</f>
        <v>12699</v>
      </c>
      <c r="N12" s="14">
        <f>'orig-data'!D12</f>
        <v>0.2935115202</v>
      </c>
      <c r="O12" s="14">
        <f>'orig-data'!F12</f>
        <v>0.3240764034</v>
      </c>
      <c r="P12" s="15">
        <f>'orig-data'!G12</f>
        <v>3887</v>
      </c>
      <c r="Q12" s="14">
        <f>'orig-data'!H12</f>
        <v>0.3060870935</v>
      </c>
      <c r="R12" s="19"/>
      <c r="S12" s="15">
        <f>'orig-data'!C76</f>
        <v>12310</v>
      </c>
      <c r="T12" s="14">
        <f>'orig-data'!D76</f>
        <v>0.3728740944</v>
      </c>
      <c r="U12" s="14">
        <f>'orig-data'!F76</f>
        <v>0.4093667594</v>
      </c>
      <c r="V12" s="15">
        <f>'orig-data'!G76</f>
        <v>4797</v>
      </c>
      <c r="W12" s="14">
        <f>'orig-data'!H76</f>
        <v>0.3896831844</v>
      </c>
    </row>
    <row r="13" spans="1:23" ht="12.75">
      <c r="A13" s="31">
        <v>10</v>
      </c>
      <c r="B13" s="31">
        <v>10</v>
      </c>
      <c r="C13" s="5" t="s">
        <v>170</v>
      </c>
      <c r="D13" s="5" t="str">
        <f>IF(AND('orig-data'!Q13&gt;0,'orig-data'!Q13&lt;0.11),IF(AND('orig-data'!I13&lt;0.01,'orig-data'!I13&gt;0),"m"," "),IF(AND('orig-data'!T13&lt;0.01,'orig-data'!T13&gt;0),"m",""))</f>
        <v>m</v>
      </c>
      <c r="E13" s="5" t="str">
        <f>IF(AND('orig-data'!Q77&gt;0,'orig-data'!Q77&lt;0.11),IF(AND('orig-data'!I77&lt;0.01,'orig-data'!I77&gt;0),"f"," "),IF(AND('orig-data'!T77&lt;0.01,'orig-data'!T77&gt;0),"f",""))</f>
        <v> </v>
      </c>
      <c r="F13" s="5" t="str">
        <f>IF(AND('orig-data'!Q13&gt;0,'orig-data'!Q13&lt;0.11),IF(AND('orig-data'!I141&lt;0.01,'orig-data'!I141&gt;0),"d"," "),IF(AND('orig-data'!S13&lt;0.05,'orig-data'!S13&gt;0),"d",""))</f>
        <v>d</v>
      </c>
      <c r="G13" s="5" t="str">
        <f t="shared" si="0"/>
        <v>  </v>
      </c>
      <c r="H13" s="5" t="str">
        <f t="shared" si="1"/>
        <v>  </v>
      </c>
      <c r="I13" s="2">
        <f t="shared" si="2"/>
        <v>0.3036551387</v>
      </c>
      <c r="J13" s="28">
        <f>'orig-data'!E13</f>
        <v>0.2575193669</v>
      </c>
      <c r="K13" s="29">
        <f>'orig-data'!E77</f>
        <v>0.3637114465</v>
      </c>
      <c r="L13" s="14">
        <f t="shared" si="3"/>
        <v>0.3713646323</v>
      </c>
      <c r="M13" s="15">
        <f>'orig-data'!C13</f>
        <v>23211</v>
      </c>
      <c r="N13" s="14">
        <f>'orig-data'!D13</f>
        <v>0.2456271751</v>
      </c>
      <c r="O13" s="14">
        <f>'orig-data'!F13</f>
        <v>0.2699873265</v>
      </c>
      <c r="P13" s="15">
        <f>'orig-data'!G13</f>
        <v>5744</v>
      </c>
      <c r="Q13" s="14">
        <f>'orig-data'!H13</f>
        <v>0.2474688725</v>
      </c>
      <c r="R13" s="19"/>
      <c r="S13" s="15">
        <f>'orig-data'!C77</f>
        <v>22146</v>
      </c>
      <c r="T13" s="14">
        <f>'orig-data'!D77</f>
        <v>0.3477252878</v>
      </c>
      <c r="U13" s="14">
        <f>'orig-data'!F77</f>
        <v>0.3804325453</v>
      </c>
      <c r="V13" s="15">
        <f>'orig-data'!G77</f>
        <v>7499</v>
      </c>
      <c r="W13" s="14">
        <f>'orig-data'!H77</f>
        <v>0.3386164544</v>
      </c>
    </row>
    <row r="14" spans="3:23" ht="12.75">
      <c r="C14" s="5"/>
      <c r="D14" s="5"/>
      <c r="E14" s="5"/>
      <c r="F14" s="5"/>
      <c r="G14" s="5"/>
      <c r="H14" s="5"/>
      <c r="K14" s="29"/>
      <c r="L14" s="14"/>
      <c r="M14" s="15"/>
      <c r="N14" s="14"/>
      <c r="O14" s="14"/>
      <c r="P14" s="15"/>
      <c r="Q14" s="14"/>
      <c r="R14" s="19"/>
      <c r="S14" s="15"/>
      <c r="T14" s="14"/>
      <c r="U14" s="14"/>
      <c r="V14" s="15"/>
      <c r="W14" s="14"/>
    </row>
    <row r="15" spans="1:23" ht="12.75">
      <c r="A15" s="31">
        <v>12</v>
      </c>
      <c r="B15" s="31">
        <v>12</v>
      </c>
      <c r="C15" t="s">
        <v>109</v>
      </c>
      <c r="D15" s="5" t="str">
        <f>IF(AND('orig-data'!Q14&gt;0,'orig-data'!Q14&lt;0.11),IF(AND('orig-data'!I14&lt;0.01,'orig-data'!I14&gt;0),"m"," "),IF(AND('orig-data'!T14&lt;0.01,'orig-data'!T14&gt;0),"m",""))</f>
        <v> </v>
      </c>
      <c r="E15" s="5" t="str">
        <f>IF(AND('orig-data'!Q78&gt;0,'orig-data'!Q78&lt;0.11),IF(AND('orig-data'!I78&lt;0.01,'orig-data'!I78&gt;0),"f"," "),IF(AND('orig-data'!T78&lt;0.01,'orig-data'!T78&gt;0),"f",""))</f>
        <v> </v>
      </c>
      <c r="F15" s="5" t="str">
        <f>IF(AND('orig-data'!Q14&gt;0,'orig-data'!Q14&lt;0.11),IF(AND('orig-data'!I142&lt;0.01,'orig-data'!I142&gt;0),"d"," "),IF(AND('orig-data'!S14&lt;0.05,'orig-data'!S14&gt;0),"d",""))</f>
        <v>d</v>
      </c>
      <c r="G15" s="5" t="str">
        <f>IF(AND(M15&gt;0,M15&lt;=5),"mp"," ")&amp;IF(AND(P15&gt;0,P15&lt;=5),"mc"," ")</f>
        <v>  </v>
      </c>
      <c r="H15" s="5" t="str">
        <f>IF(AND(S15&gt;0,S15&lt;=5),"fp"," ")&amp;IF(AND(V15&gt;0,V15&lt;=5),"fc"," ")</f>
        <v>  </v>
      </c>
      <c r="I15" s="2">
        <f>J$18</f>
        <v>0.3036551387</v>
      </c>
      <c r="J15" s="28">
        <f>'orig-data'!E14</f>
        <v>0.302913931</v>
      </c>
      <c r="K15" s="29">
        <f>'orig-data'!E78</f>
        <v>0.3796764482</v>
      </c>
      <c r="L15" s="14">
        <f>K$18</f>
        <v>0.3713646323</v>
      </c>
      <c r="M15" s="15">
        <f>'orig-data'!C14</f>
        <v>193495</v>
      </c>
      <c r="N15" s="14">
        <f>'orig-data'!D14</f>
        <v>0.294218586</v>
      </c>
      <c r="O15" s="14">
        <f>'orig-data'!F14</f>
        <v>0.3118662586</v>
      </c>
      <c r="P15" s="15">
        <f>'orig-data'!G14</f>
        <v>58693</v>
      </c>
      <c r="Q15" s="14">
        <f>'orig-data'!H14</f>
        <v>0.3033308354</v>
      </c>
      <c r="R15" s="19"/>
      <c r="S15" s="15">
        <f>'orig-data'!C78</f>
        <v>191392</v>
      </c>
      <c r="T15" s="14">
        <f>'orig-data'!D78</f>
        <v>0.369147328</v>
      </c>
      <c r="U15" s="14">
        <f>'orig-data'!F78</f>
        <v>0.3905058885</v>
      </c>
      <c r="V15" s="15">
        <f>'orig-data'!G78</f>
        <v>73966</v>
      </c>
      <c r="W15" s="14">
        <f>'orig-data'!H78</f>
        <v>0.386463384</v>
      </c>
    </row>
    <row r="16" spans="1:23" ht="12.75">
      <c r="A16" s="31">
        <v>13</v>
      </c>
      <c r="B16" s="31">
        <v>13</v>
      </c>
      <c r="C16" t="s">
        <v>171</v>
      </c>
      <c r="D16" s="5" t="str">
        <f>IF(AND('orig-data'!Q15&gt;0,'orig-data'!Q15&lt;0.11),IF(AND('orig-data'!I15&lt;0.01,'orig-data'!I15&gt;0),"m"," "),IF(AND('orig-data'!T15&lt;0.01,'orig-data'!T15&gt;0),"m",""))</f>
        <v>m</v>
      </c>
      <c r="E16" s="5" t="str">
        <f>IF(AND('orig-data'!Q79&gt;0,'orig-data'!Q79&lt;0.11),IF(AND('orig-data'!I79&lt;0.01,'orig-data'!I79&gt;0),"f"," "),IF(AND('orig-data'!T79&lt;0.01,'orig-data'!T79&gt;0),"f",""))</f>
        <v> </v>
      </c>
      <c r="F16" s="5" t="str">
        <f>IF(AND('orig-data'!Q15&gt;0,'orig-data'!Q15&lt;0.11),IF(AND('orig-data'!I143&lt;0.01,'orig-data'!I143&gt;0),"d"," "),IF(AND('orig-data'!S15&lt;0.05,'orig-data'!S15&gt;0),"d",""))</f>
        <v>d</v>
      </c>
      <c r="G16" s="5" t="str">
        <f>IF(AND(M16&gt;0,M16&lt;=5),"mp"," ")&amp;IF(AND(P16&gt;0,P16&lt;=5),"mc"," ")</f>
        <v>  </v>
      </c>
      <c r="H16" s="5" t="str">
        <f>IF(AND(S16&gt;0,S16&lt;=5),"fp"," ")&amp;IF(AND(V16&gt;0,V16&lt;=5),"fc"," ")</f>
        <v>  </v>
      </c>
      <c r="I16" s="2">
        <f>J$18</f>
        <v>0.3036551387</v>
      </c>
      <c r="J16" s="28">
        <f>'orig-data'!E15</f>
        <v>0.2747982072</v>
      </c>
      <c r="K16" s="29">
        <f>'orig-data'!E79</f>
        <v>0.3734162466</v>
      </c>
      <c r="L16" s="14">
        <f>K$18</f>
        <v>0.3713646323</v>
      </c>
      <c r="M16" s="15">
        <f>'orig-data'!C15</f>
        <v>36440</v>
      </c>
      <c r="N16" s="14">
        <f>'orig-data'!D15</f>
        <v>0.2642828421</v>
      </c>
      <c r="O16" s="14">
        <f>'orig-data'!F15</f>
        <v>0.2857319608</v>
      </c>
      <c r="P16" s="15">
        <f>'orig-data'!G15</f>
        <v>9783</v>
      </c>
      <c r="Q16" s="14">
        <f>'orig-data'!H15</f>
        <v>0.2684687157</v>
      </c>
      <c r="R16" s="19"/>
      <c r="S16" s="15">
        <f>'orig-data'!C79</f>
        <v>34957</v>
      </c>
      <c r="T16" s="14">
        <f>'orig-data'!D79</f>
        <v>0.3597828252</v>
      </c>
      <c r="U16" s="14">
        <f>'orig-data'!F79</f>
        <v>0.3875662856</v>
      </c>
      <c r="V16" s="15">
        <f>'orig-data'!G79</f>
        <v>12493</v>
      </c>
      <c r="W16" s="14">
        <f>'orig-data'!H79</f>
        <v>0.3573819264</v>
      </c>
    </row>
    <row r="17" spans="1:23" ht="12.75">
      <c r="A17" s="31">
        <v>14</v>
      </c>
      <c r="B17" s="31">
        <v>14</v>
      </c>
      <c r="C17" t="s">
        <v>110</v>
      </c>
      <c r="D17" s="5" t="str">
        <f>IF(AND('orig-data'!Q16&gt;0,'orig-data'!Q16&lt;0.11),IF(AND('orig-data'!I16&lt;0.01,'orig-data'!I16&gt;0),"m"," "),IF(AND('orig-data'!T16&lt;0.01,'orig-data'!T16&gt;0),"m",""))</f>
        <v> </v>
      </c>
      <c r="E17" s="5" t="str">
        <f>IF(AND('orig-data'!Q80&gt;0,'orig-data'!Q80&lt;0.11),IF(AND('orig-data'!I80&lt;0.01,'orig-data'!I80&gt;0),"f"," "),IF(AND('orig-data'!T80&lt;0.01,'orig-data'!T80&gt;0),"f",""))</f>
        <v> </v>
      </c>
      <c r="F17" s="5" t="str">
        <f>IF(AND('orig-data'!Q16&gt;0,'orig-data'!Q16&lt;0.11),IF(AND('orig-data'!I144&lt;0.01,'orig-data'!I144&gt;0),"d"," "),IF(AND('orig-data'!S16&lt;0.05,'orig-data'!S16&gt;0),"d",""))</f>
        <v>d</v>
      </c>
      <c r="G17" s="5" t="str">
        <f>IF(AND(M17&gt;0,M17&lt;=5),"mp"," ")&amp;IF(AND(P17&gt;0,P17&lt;=5),"mc"," ")</f>
        <v>  </v>
      </c>
      <c r="H17" s="5" t="str">
        <f>IF(AND(S17&gt;0,S17&lt;=5),"fp"," ")&amp;IF(AND(V17&gt;0,V17&lt;=5),"fc"," ")</f>
        <v>  </v>
      </c>
      <c r="I17" s="2">
        <f>J$18</f>
        <v>0.3036551387</v>
      </c>
      <c r="J17" s="28">
        <f>'orig-data'!E16</f>
        <v>0.2980650008</v>
      </c>
      <c r="K17" s="29">
        <f>'orig-data'!E80</f>
        <v>0.364686601</v>
      </c>
      <c r="L17" s="14">
        <f>K$18</f>
        <v>0.3713646323</v>
      </c>
      <c r="M17" s="15">
        <f>'orig-data'!C16</f>
        <v>320487</v>
      </c>
      <c r="N17" s="14">
        <f>'orig-data'!D16</f>
        <v>0.2873489451</v>
      </c>
      <c r="O17" s="14">
        <f>'orig-data'!F16</f>
        <v>0.3091806885</v>
      </c>
      <c r="P17" s="15">
        <f>'orig-data'!G16</f>
        <v>93846</v>
      </c>
      <c r="Q17" s="14">
        <f>'orig-data'!H16</f>
        <v>0.2928231098</v>
      </c>
      <c r="R17" s="19"/>
      <c r="S17" s="15">
        <f>'orig-data'!C80</f>
        <v>338505</v>
      </c>
      <c r="T17" s="14">
        <f>'orig-data'!D80</f>
        <v>0.3519849335</v>
      </c>
      <c r="U17" s="14">
        <f>'orig-data'!F80</f>
        <v>0.3778466186</v>
      </c>
      <c r="V17" s="15">
        <f>'orig-data'!G80</f>
        <v>125550</v>
      </c>
      <c r="W17" s="14">
        <f>'orig-data'!H80</f>
        <v>0.3708955555</v>
      </c>
    </row>
    <row r="18" spans="1:23" ht="12.75">
      <c r="A18" s="31">
        <v>15</v>
      </c>
      <c r="B18" s="31">
        <v>15</v>
      </c>
      <c r="C18" t="s">
        <v>111</v>
      </c>
      <c r="D18" s="5"/>
      <c r="E18" s="5"/>
      <c r="F18" s="5" t="str">
        <f>IF(AND('orig-data'!Q17&gt;0,'orig-data'!Q17&lt;0.11),IF(AND('orig-data'!I145&lt;0.01,'orig-data'!I145&gt;0),"d"," "),IF(AND('orig-data'!S17&lt;0.05,'orig-data'!S17&gt;0),"d",""))</f>
        <v>d</v>
      </c>
      <c r="G18" s="5" t="str">
        <f>IF(AND(M18&gt;0,M18&lt;=5),"mp"," ")&amp;IF(AND(P18&gt;0,P18&lt;=5),"mc"," ")</f>
        <v>  </v>
      </c>
      <c r="H18" s="5" t="str">
        <f>IF(AND(S18&gt;0,S18&lt;=5),"fp"," ")&amp;IF(AND(V18&gt;0,V18&lt;=5),"fc"," ")</f>
        <v>  </v>
      </c>
      <c r="I18" s="2">
        <f>J$18</f>
        <v>0.3036551387</v>
      </c>
      <c r="J18" s="28">
        <f>'orig-data'!E17</f>
        <v>0.3036551387</v>
      </c>
      <c r="K18" s="29">
        <f>'orig-data'!E81</f>
        <v>0.3713646323</v>
      </c>
      <c r="L18" s="14">
        <f>K$18</f>
        <v>0.3713646323</v>
      </c>
      <c r="M18" s="15">
        <f>'orig-data'!C17</f>
        <v>573337</v>
      </c>
      <c r="N18" s="14">
        <f>'orig-data'!D17</f>
        <v>0.2930605476</v>
      </c>
      <c r="O18" s="14">
        <f>'orig-data'!F17</f>
        <v>0.3146327406</v>
      </c>
      <c r="P18" s="15">
        <f>'orig-data'!G17</f>
        <v>170532</v>
      </c>
      <c r="Q18" s="14">
        <f>'orig-data'!H17</f>
        <v>0.2974376327</v>
      </c>
      <c r="R18" s="19"/>
      <c r="S18" s="15">
        <f>'orig-data'!C81</f>
        <v>589806</v>
      </c>
      <c r="T18" s="14">
        <f>'orig-data'!D81</f>
        <v>0.3585924037</v>
      </c>
      <c r="U18" s="14">
        <f>'orig-data'!F81</f>
        <v>0.384591778</v>
      </c>
      <c r="V18" s="15">
        <f>'orig-data'!G81</f>
        <v>223365</v>
      </c>
      <c r="W18" s="14">
        <f>'orig-data'!H81</f>
        <v>0.3787092705</v>
      </c>
    </row>
    <row r="19" spans="1:23" ht="12.75">
      <c r="A19" s="31">
        <v>16</v>
      </c>
      <c r="B19" s="31">
        <v>16</v>
      </c>
      <c r="D19" s="5"/>
      <c r="E19" s="5"/>
      <c r="F19" s="5"/>
      <c r="G19" s="5"/>
      <c r="H19" s="5"/>
      <c r="I19" s="25" t="s">
        <v>101</v>
      </c>
      <c r="J19" s="30">
        <f>(J18-K18)/K18</f>
        <v>-0.18232617678385202</v>
      </c>
      <c r="K19" s="29"/>
      <c r="L19" s="14"/>
      <c r="M19" s="15"/>
      <c r="N19" s="14"/>
      <c r="O19" s="14"/>
      <c r="P19" s="15"/>
      <c r="Q19" s="14"/>
      <c r="R19" s="19"/>
      <c r="S19" s="15"/>
      <c r="T19" s="14"/>
      <c r="U19" s="14"/>
      <c r="V19" s="15"/>
      <c r="W19" s="14"/>
    </row>
    <row r="20" spans="1:23" ht="12.75">
      <c r="A20" s="31">
        <v>17</v>
      </c>
      <c r="B20" s="31">
        <v>17</v>
      </c>
      <c r="C20" s="5" t="s">
        <v>112</v>
      </c>
      <c r="D20" s="5">
        <f>IF(AND('orig-data'!Q18&gt;0,'orig-data'!Q18&lt;0.9999),IF(AND('orig-data'!I18&lt;0.005,'orig-data'!I18&gt;0),"m"," "),IF(AND('orig-data'!T18&lt;0.005,'orig-data'!T18&gt;0),"m",""))</f>
      </c>
      <c r="E20" s="5">
        <f>IF(AND('orig-data'!Q82&lt;0.9999,'orig-data'!Q82&gt;0),IF(AND('orig-data'!I82&lt;0.005,'orig-data'!I82&gt;0),"f"," "),IF(AND('orig-data'!T82&lt;0.005,'orig-data'!T82&gt;0),"f",""))</f>
      </c>
      <c r="F20" s="5" t="str">
        <f>IF(AND('orig-data'!Q18&lt;0.9999,'orig-data'!Q18&gt;0),IF(AND('orig-data'!I146&lt;0.005,'orig-data'!I146&gt;0),"d"," "),IF(AND('orig-data'!S18&lt;0.05,'orig-data'!S18&gt;0),"d",""))</f>
        <v>d</v>
      </c>
      <c r="G20" s="5" t="str">
        <f>IF(AND(M20&gt;0,M20&lt;=5),"mp"," ")&amp;IF(AND(P20&gt;0,P20&lt;=5),"mc"," ")</f>
        <v>  </v>
      </c>
      <c r="H20" s="5" t="str">
        <f>IF(AND(S20&gt;0,S20&lt;=5),"fp"," ")&amp;IF(AND(V20&gt;0,V20&lt;=5),"fc"," ")</f>
        <v>  </v>
      </c>
      <c r="I20" s="2">
        <f>J$18</f>
        <v>0.3036551387</v>
      </c>
      <c r="J20" s="28">
        <f>'orig-data'!E18</f>
        <v>0.2965920433</v>
      </c>
      <c r="K20" s="29">
        <f>'orig-data'!E82</f>
        <v>0.3571591055</v>
      </c>
      <c r="L20" s="14">
        <f>K$18</f>
        <v>0.3713646323</v>
      </c>
      <c r="M20" s="15">
        <f>'orig-data'!C18</f>
        <v>8402</v>
      </c>
      <c r="N20" s="14">
        <f>'orig-data'!D18</f>
        <v>0.2691665731</v>
      </c>
      <c r="O20" s="14">
        <f>'orig-data'!F18</f>
        <v>0.3268119036</v>
      </c>
      <c r="P20" s="15">
        <f>'orig-data'!G18</f>
        <v>2414</v>
      </c>
      <c r="Q20" s="14">
        <f>'orig-data'!H18</f>
        <v>0.2873125446</v>
      </c>
      <c r="R20" s="19"/>
      <c r="S20" s="15">
        <f>'orig-data'!C82</f>
        <v>8034</v>
      </c>
      <c r="T20" s="14">
        <f>'orig-data'!D82</f>
        <v>0.3249985496</v>
      </c>
      <c r="U20" s="14">
        <f>'orig-data'!F82</f>
        <v>0.3925021414</v>
      </c>
      <c r="V20" s="15">
        <f>'orig-data'!G82</f>
        <v>2846</v>
      </c>
      <c r="W20" s="14">
        <f>'orig-data'!H82</f>
        <v>0.354244461</v>
      </c>
    </row>
    <row r="21" spans="1:23" ht="12.75">
      <c r="A21" s="31">
        <v>18</v>
      </c>
      <c r="B21" s="31">
        <v>18</v>
      </c>
      <c r="C21" s="5" t="s">
        <v>152</v>
      </c>
      <c r="D21" s="5" t="str">
        <f>IF(AND('orig-data'!Q19&gt;0,'orig-data'!Q19&lt;0.9999),IF(AND('orig-data'!I19&lt;0.005,'orig-data'!I19&gt;0),"m"," "),IF(AND('orig-data'!T19&lt;0.005,'orig-data'!T19&gt;0),"m",""))</f>
        <v>m</v>
      </c>
      <c r="E21" s="5" t="str">
        <f>IF(AND('orig-data'!Q83&lt;0.9999,'orig-data'!Q83&gt;0),IF(AND('orig-data'!I83&lt;0.005,'orig-data'!I83&gt;0),"f"," "),IF(AND('orig-data'!T83&lt;0.005,'orig-data'!T83&gt;0),"f",""))</f>
        <v>f</v>
      </c>
      <c r="F21" s="5" t="str">
        <f>IF(AND('orig-data'!Q19&lt;0.9999,'orig-data'!Q19&gt;0),IF(AND('orig-data'!I147&lt;0.005,'orig-data'!I147&gt;0),"d"," "),IF(AND('orig-data'!S19&lt;0.05,'orig-data'!S19&gt;0),"d",""))</f>
        <v>d</v>
      </c>
      <c r="G21" s="5" t="str">
        <f>IF(AND(M21&gt;0,M21&lt;=5),"mp"," ")&amp;IF(AND(P21&gt;0,P21&lt;=5),"mc"," ")</f>
        <v>  </v>
      </c>
      <c r="H21" s="5" t="str">
        <f>IF(AND(S21&gt;0,S21&lt;=5),"fp"," ")&amp;IF(AND(V21&gt;0,V21&lt;=5),"fc"," ")</f>
        <v>  </v>
      </c>
      <c r="I21" s="2">
        <f>J$18</f>
        <v>0.3036551387</v>
      </c>
      <c r="J21" s="28">
        <f>'orig-data'!E19</f>
        <v>0.2817858853</v>
      </c>
      <c r="K21" s="29">
        <f>'orig-data'!E83</f>
        <v>0.3417023132</v>
      </c>
      <c r="L21" s="14">
        <f>K$18</f>
        <v>0.3713646323</v>
      </c>
      <c r="M21" s="15">
        <f>'orig-data'!C19</f>
        <v>12066</v>
      </c>
      <c r="N21" s="14">
        <f>'orig-data'!D19</f>
        <v>0.2564886295</v>
      </c>
      <c r="O21" s="14">
        <f>'orig-data'!F19</f>
        <v>0.3095781879</v>
      </c>
      <c r="P21" s="15">
        <f>'orig-data'!G19</f>
        <v>3305</v>
      </c>
      <c r="Q21" s="14">
        <f>'orig-data'!H19</f>
        <v>0.2739101608</v>
      </c>
      <c r="R21" s="19"/>
      <c r="S21" s="15">
        <f>'orig-data'!C83</f>
        <v>12129</v>
      </c>
      <c r="T21" s="14">
        <f>'orig-data'!D83</f>
        <v>0.3120770912</v>
      </c>
      <c r="U21" s="14">
        <f>'orig-data'!F83</f>
        <v>0.3741398332</v>
      </c>
      <c r="V21" s="15">
        <f>'orig-data'!G83</f>
        <v>4164</v>
      </c>
      <c r="W21" s="14">
        <f>'orig-data'!H83</f>
        <v>0.3433094237</v>
      </c>
    </row>
    <row r="22" spans="1:23" ht="12.75">
      <c r="A22" s="31">
        <v>19</v>
      </c>
      <c r="B22" s="31">
        <v>19</v>
      </c>
      <c r="C22" s="5" t="s">
        <v>113</v>
      </c>
      <c r="D22" s="5" t="str">
        <f>IF(AND('orig-data'!Q20&gt;0,'orig-data'!Q20&lt;0.9999),IF(AND('orig-data'!I20&lt;0.005,'orig-data'!I20&gt;0),"m"," "),IF(AND('orig-data'!T20&lt;0.005,'orig-data'!T20&gt;0),"m",""))</f>
        <v>m</v>
      </c>
      <c r="E22" s="5" t="str">
        <f>IF(AND('orig-data'!Q84&lt;0.9999,'orig-data'!Q84&gt;0),IF(AND('orig-data'!I84&lt;0.005,'orig-data'!I84&gt;0),"f"," "),IF(AND('orig-data'!T84&lt;0.005,'orig-data'!T84&gt;0),"f",""))</f>
        <v>f</v>
      </c>
      <c r="F22" s="5" t="str">
        <f>IF(AND('orig-data'!Q20&lt;0.9999,'orig-data'!Q20&gt;0),IF(AND('orig-data'!I148&lt;0.005,'orig-data'!I148&gt;0),"d"," "),IF(AND('orig-data'!S20&lt;0.05,'orig-data'!S20&gt;0),"d",""))</f>
        <v>d</v>
      </c>
      <c r="G22" s="5" t="str">
        <f>IF(AND(M22&gt;0,M22&lt;=5),"mp"," ")&amp;IF(AND(P22&gt;0,P22&lt;=5),"mc"," ")</f>
        <v>  </v>
      </c>
      <c r="H22" s="5" t="str">
        <f>IF(AND(S22&gt;0,S22&lt;=5),"fp"," ")&amp;IF(AND(V22&gt;0,V22&lt;=5),"fc"," ")</f>
        <v>  </v>
      </c>
      <c r="I22" s="2">
        <f>J$18</f>
        <v>0.3036551387</v>
      </c>
      <c r="J22" s="28">
        <f>'orig-data'!E20</f>
        <v>0.2503249656</v>
      </c>
      <c r="K22" s="29">
        <f>'orig-data'!E84</f>
        <v>0.3188153471</v>
      </c>
      <c r="L22" s="14">
        <f>K$18</f>
        <v>0.3713646323</v>
      </c>
      <c r="M22" s="15">
        <f>'orig-data'!C20</f>
        <v>5563</v>
      </c>
      <c r="N22" s="14">
        <f>'orig-data'!D20</f>
        <v>0.2256627441</v>
      </c>
      <c r="O22" s="14">
        <f>'orig-data'!F20</f>
        <v>0.277682471</v>
      </c>
      <c r="P22" s="15">
        <f>'orig-data'!G20</f>
        <v>1359</v>
      </c>
      <c r="Q22" s="14">
        <f>'orig-data'!H20</f>
        <v>0.2442926479</v>
      </c>
      <c r="R22" s="19"/>
      <c r="S22" s="15">
        <f>'orig-data'!C84</f>
        <v>5390</v>
      </c>
      <c r="T22" s="14">
        <f>'orig-data'!D84</f>
        <v>0.2887537118</v>
      </c>
      <c r="U22" s="14">
        <f>'orig-data'!F84</f>
        <v>0.3520066458</v>
      </c>
      <c r="V22" s="15">
        <f>'orig-data'!G84</f>
        <v>1718</v>
      </c>
      <c r="W22" s="14">
        <f>'orig-data'!H84</f>
        <v>0.3187384045</v>
      </c>
    </row>
    <row r="23" spans="1:23" ht="12.75">
      <c r="A23" s="31">
        <v>20</v>
      </c>
      <c r="B23" s="31">
        <v>20</v>
      </c>
      <c r="C23" s="5" t="s">
        <v>172</v>
      </c>
      <c r="D23" s="5" t="str">
        <f>IF(AND('orig-data'!Q21&gt;0,'orig-data'!Q21&lt;0.9999),IF(AND('orig-data'!I21&lt;0.005,'orig-data'!I21&gt;0),"m"," "),IF(AND('orig-data'!T21&lt;0.005,'orig-data'!T21&gt;0),"m",""))</f>
        <v>m</v>
      </c>
      <c r="E23" s="5" t="str">
        <f>IF(AND('orig-data'!Q85&lt;0.9999,'orig-data'!Q85&gt;0),IF(AND('orig-data'!I85&lt;0.005,'orig-data'!I85&gt;0),"f"," "),IF(AND('orig-data'!T85&lt;0.005,'orig-data'!T85&gt;0),"f",""))</f>
        <v>f</v>
      </c>
      <c r="F23" s="5" t="str">
        <f>IF(AND('orig-data'!Q21&lt;0.9999,'orig-data'!Q21&gt;0),IF(AND('orig-data'!I149&lt;0.005,'orig-data'!I149&gt;0),"d"," "),IF(AND('orig-data'!S21&lt;0.05,'orig-data'!S21&gt;0),"d",""))</f>
        <v>d</v>
      </c>
      <c r="G23" s="5" t="str">
        <f>IF(AND(M23&gt;0,M23&lt;=5),"mp"," ")&amp;IF(AND(P23&gt;0,P23&lt;=5),"mc"," ")</f>
        <v>  </v>
      </c>
      <c r="H23" s="5" t="str">
        <f>IF(AND(S23&gt;0,S23&lt;=5),"fp"," ")&amp;IF(AND(V23&gt;0,V23&lt;=5),"fc"," ")</f>
        <v>  </v>
      </c>
      <c r="I23" s="2">
        <f>J$18</f>
        <v>0.3036551387</v>
      </c>
      <c r="J23" s="28">
        <f>'orig-data'!E21</f>
        <v>0.2610149067</v>
      </c>
      <c r="K23" s="29">
        <f>'orig-data'!E85</f>
        <v>0.3241946248</v>
      </c>
      <c r="L23" s="14">
        <f>K$18</f>
        <v>0.3713646323</v>
      </c>
      <c r="M23" s="15">
        <f>'orig-data'!C21</f>
        <v>3070</v>
      </c>
      <c r="N23" s="14">
        <f>'orig-data'!D21</f>
        <v>0.2335177649</v>
      </c>
      <c r="O23" s="14">
        <f>'orig-data'!F21</f>
        <v>0.2917498869</v>
      </c>
      <c r="P23" s="15">
        <f>'orig-data'!G21</f>
        <v>802</v>
      </c>
      <c r="Q23" s="14">
        <f>'orig-data'!H21</f>
        <v>0.261237785</v>
      </c>
      <c r="R23" s="19"/>
      <c r="S23" s="15">
        <f>'orig-data'!C85</f>
        <v>2835</v>
      </c>
      <c r="T23" s="14">
        <f>'orig-data'!D85</f>
        <v>0.2912194127</v>
      </c>
      <c r="U23" s="14">
        <f>'orig-data'!F85</f>
        <v>0.3609036697</v>
      </c>
      <c r="V23" s="15">
        <f>'orig-data'!G85</f>
        <v>921</v>
      </c>
      <c r="W23" s="14">
        <f>'orig-data'!H85</f>
        <v>0.3248677249</v>
      </c>
    </row>
    <row r="24" spans="3:23" ht="12.75">
      <c r="C24" s="5"/>
      <c r="D24" s="5"/>
      <c r="E24" s="5"/>
      <c r="F24" s="5"/>
      <c r="G24" s="5"/>
      <c r="H24" s="5"/>
      <c r="K24" s="29"/>
      <c r="L24" s="14"/>
      <c r="M24" s="15"/>
      <c r="N24" s="14"/>
      <c r="O24" s="14"/>
      <c r="P24" s="15"/>
      <c r="Q24" s="14"/>
      <c r="R24" s="19"/>
      <c r="S24" s="15"/>
      <c r="T24" s="14"/>
      <c r="U24" s="14"/>
      <c r="V24" s="15"/>
      <c r="W24" s="14"/>
    </row>
    <row r="25" spans="1:23" ht="12.75">
      <c r="A25" s="31">
        <v>22</v>
      </c>
      <c r="B25" s="31">
        <v>33</v>
      </c>
      <c r="C25" s="5" t="s">
        <v>153</v>
      </c>
      <c r="D25" s="5" t="str">
        <f>IF(AND('orig-data'!Q31&gt;0,'orig-data'!Q31&lt;0.9999),IF(AND('orig-data'!I31&lt;0.005,'orig-data'!I31&gt;0),"m"," "),IF(AND('orig-data'!T31&lt;0.005,'orig-data'!T31&gt;0),"m",""))</f>
        <v>m</v>
      </c>
      <c r="E25" s="5" t="str">
        <f>IF(AND('orig-data'!Q95&lt;0.9999,'orig-data'!Q95&gt;0),IF(AND('orig-data'!I95&lt;0.005,'orig-data'!I95&gt;0),"f"," "),IF(AND('orig-data'!T95&lt;0.005,'orig-data'!T95&gt;0),"f",""))</f>
        <v>f</v>
      </c>
      <c r="F25" s="5" t="str">
        <f>IF(AND('orig-data'!Q31&lt;0.9999,'orig-data'!Q31&gt;0),IF(AND('orig-data'!I159&lt;0.005,'orig-data'!I159&gt;0),"d"," "),IF(AND('orig-data'!S31&lt;0.05,'orig-data'!S31&gt;0),"d",""))</f>
        <v>d</v>
      </c>
      <c r="G25" s="5" t="str">
        <f aca="true" t="shared" si="4" ref="G25:G33">IF(AND(M25&gt;0,M25&lt;=5),"mp"," ")&amp;IF(AND(P25&gt;0,P25&lt;=5),"mc"," ")</f>
        <v>  </v>
      </c>
      <c r="H25" s="5" t="str">
        <f aca="true" t="shared" si="5" ref="H25:H33">IF(AND(S25&gt;0,S25&lt;=5),"fp"," ")&amp;IF(AND(V25&gt;0,V25&lt;=5),"fc"," ")</f>
        <v>  </v>
      </c>
      <c r="I25" s="2">
        <f aca="true" t="shared" si="6" ref="I25:I33">J$18</f>
        <v>0.3036551387</v>
      </c>
      <c r="J25" s="28">
        <f>'orig-data'!E31</f>
        <v>0.2692277946</v>
      </c>
      <c r="K25" s="29">
        <f>'orig-data'!E95</f>
        <v>0.3169957537</v>
      </c>
      <c r="L25" s="14">
        <f aca="true" t="shared" si="7" ref="L25:L33">K$18</f>
        <v>0.3713646323</v>
      </c>
      <c r="M25" s="15">
        <f>'orig-data'!C31</f>
        <v>4405</v>
      </c>
      <c r="N25" s="14">
        <f>'orig-data'!D31</f>
        <v>0.2423690706</v>
      </c>
      <c r="O25" s="14">
        <f>'orig-data'!F31</f>
        <v>0.2990629342</v>
      </c>
      <c r="P25" s="15">
        <f>'orig-data'!G31</f>
        <v>1209</v>
      </c>
      <c r="Q25" s="14">
        <f>'orig-data'!H31</f>
        <v>0.27446084</v>
      </c>
      <c r="R25" s="19"/>
      <c r="S25" s="15">
        <f>'orig-data'!C95</f>
        <v>4416</v>
      </c>
      <c r="T25" s="14">
        <f>'orig-data'!D95</f>
        <v>0.2867980249</v>
      </c>
      <c r="U25" s="14">
        <f>'orig-data'!F95</f>
        <v>0.3503730818</v>
      </c>
      <c r="V25" s="15">
        <f>'orig-data'!G95</f>
        <v>1460</v>
      </c>
      <c r="W25" s="14">
        <f>'orig-data'!H95</f>
        <v>0.330615942</v>
      </c>
    </row>
    <row r="26" spans="1:23" ht="12.75">
      <c r="A26" s="31">
        <v>23</v>
      </c>
      <c r="B26" s="31">
        <v>34</v>
      </c>
      <c r="C26" s="5" t="s">
        <v>120</v>
      </c>
      <c r="D26" s="5">
        <f>IF(AND('orig-data'!Q32&gt;0,'orig-data'!Q32&lt;0.9999),IF(AND('orig-data'!I32&lt;0.005,'orig-data'!I32&gt;0),"m"," "),IF(AND('orig-data'!T32&lt;0.005,'orig-data'!T32&gt;0),"m",""))</f>
      </c>
      <c r="E26" s="5">
        <f>IF(AND('orig-data'!Q96&lt;0.9999,'orig-data'!Q96&gt;0),IF(AND('orig-data'!I96&lt;0.005,'orig-data'!I96&gt;0),"f"," "),IF(AND('orig-data'!T96&lt;0.005,'orig-data'!T96&gt;0),"f",""))</f>
      </c>
      <c r="F26" s="5" t="str">
        <f>IF(AND('orig-data'!Q32&lt;0.9999,'orig-data'!Q32&gt;0),IF(AND('orig-data'!I160&lt;0.005,'orig-data'!I160&gt;0),"d"," "),IF(AND('orig-data'!S32&lt;0.05,'orig-data'!S32&gt;0),"d",""))</f>
        <v>d</v>
      </c>
      <c r="G26" s="5" t="str">
        <f t="shared" si="4"/>
        <v>  </v>
      </c>
      <c r="H26" s="5" t="str">
        <f t="shared" si="5"/>
        <v>  </v>
      </c>
      <c r="I26" s="2">
        <f t="shared" si="6"/>
        <v>0.3036551387</v>
      </c>
      <c r="J26" s="28">
        <f>'orig-data'!E32</f>
        <v>0.2833352453</v>
      </c>
      <c r="K26" s="29">
        <f>'orig-data'!E96</f>
        <v>0.3604507849</v>
      </c>
      <c r="L26" s="14">
        <f t="shared" si="7"/>
        <v>0.3713646323</v>
      </c>
      <c r="M26" s="15">
        <f>'orig-data'!C32</f>
        <v>3490</v>
      </c>
      <c r="N26" s="14">
        <f>'orig-data'!D32</f>
        <v>0.2538609961</v>
      </c>
      <c r="O26" s="14">
        <f>'orig-data'!F32</f>
        <v>0.3162315695</v>
      </c>
      <c r="P26" s="15">
        <f>'orig-data'!G32</f>
        <v>966</v>
      </c>
      <c r="Q26" s="14">
        <f>'orig-data'!H32</f>
        <v>0.2767908309</v>
      </c>
      <c r="R26" s="19"/>
      <c r="S26" s="15">
        <f>'orig-data'!C96</f>
        <v>2921</v>
      </c>
      <c r="T26" s="14">
        <f>'orig-data'!D96</f>
        <v>0.3238712939</v>
      </c>
      <c r="U26" s="14">
        <f>'orig-data'!F96</f>
        <v>0.4011617294</v>
      </c>
      <c r="V26" s="15">
        <f>'orig-data'!G96</f>
        <v>1052</v>
      </c>
      <c r="W26" s="14">
        <f>'orig-data'!H96</f>
        <v>0.3601506333</v>
      </c>
    </row>
    <row r="27" spans="1:23" ht="12.75">
      <c r="A27" s="31">
        <v>24</v>
      </c>
      <c r="B27" s="31">
        <v>35</v>
      </c>
      <c r="C27" s="5" t="s">
        <v>154</v>
      </c>
      <c r="D27" s="5" t="str">
        <f>IF(AND('orig-data'!Q33&gt;0,'orig-data'!Q33&lt;0.9999),IF(AND('orig-data'!I33&lt;0.005,'orig-data'!I33&gt;0),"m"," "),IF(AND('orig-data'!T33&lt;0.005,'orig-data'!T33&gt;0),"m",""))</f>
        <v>m</v>
      </c>
      <c r="E27" s="5" t="str">
        <f>IF(AND('orig-data'!Q97&lt;0.9999,'orig-data'!Q97&gt;0),IF(AND('orig-data'!I97&lt;0.005,'orig-data'!I97&gt;0),"f"," "),IF(AND('orig-data'!T97&lt;0.005,'orig-data'!T97&gt;0),"f",""))</f>
        <v>f</v>
      </c>
      <c r="F27" s="5" t="str">
        <f>IF(AND('orig-data'!Q33&lt;0.9999,'orig-data'!Q33&gt;0),IF(AND('orig-data'!I161&lt;0.005,'orig-data'!I161&gt;0),"d"," "),IF(AND('orig-data'!S33&lt;0.05,'orig-data'!S33&gt;0),"d",""))</f>
        <v>d</v>
      </c>
      <c r="G27" s="5" t="str">
        <f t="shared" si="4"/>
        <v>  </v>
      </c>
      <c r="H27" s="5" t="str">
        <f t="shared" si="5"/>
        <v>  </v>
      </c>
      <c r="I27" s="2">
        <f t="shared" si="6"/>
        <v>0.3036551387</v>
      </c>
      <c r="J27" s="28">
        <f>'orig-data'!E33</f>
        <v>0.270915379</v>
      </c>
      <c r="K27" s="29">
        <f>'orig-data'!E97</f>
        <v>0.3326147249</v>
      </c>
      <c r="L27" s="14">
        <f t="shared" si="7"/>
        <v>0.3713646323</v>
      </c>
      <c r="M27" s="15">
        <f>'orig-data'!C33</f>
        <v>6496</v>
      </c>
      <c r="N27" s="14">
        <f>'orig-data'!D33</f>
        <v>0.2452054367</v>
      </c>
      <c r="O27" s="14">
        <f>'orig-data'!F33</f>
        <v>0.2993210247</v>
      </c>
      <c r="P27" s="15">
        <f>'orig-data'!G33</f>
        <v>1756</v>
      </c>
      <c r="Q27" s="14">
        <f>'orig-data'!H33</f>
        <v>0.270320197</v>
      </c>
      <c r="R27" s="19"/>
      <c r="S27" s="15">
        <f>'orig-data'!C97</f>
        <v>6391</v>
      </c>
      <c r="T27" s="14">
        <f>'orig-data'!D97</f>
        <v>0.3022940411</v>
      </c>
      <c r="U27" s="14">
        <f>'orig-data'!F97</f>
        <v>0.3659766326</v>
      </c>
      <c r="V27" s="15">
        <f>'orig-data'!G97</f>
        <v>2183</v>
      </c>
      <c r="W27" s="14">
        <f>'orig-data'!H97</f>
        <v>0.3415740886</v>
      </c>
    </row>
    <row r="28" spans="1:23" ht="12.75">
      <c r="A28" s="31">
        <v>25</v>
      </c>
      <c r="B28" s="31">
        <v>38</v>
      </c>
      <c r="C28" s="5" t="s">
        <v>122</v>
      </c>
      <c r="D28" s="5">
        <f>IF(AND('orig-data'!Q36&gt;0,'orig-data'!Q36&lt;0.9999),IF(AND('orig-data'!I36&lt;0.005,'orig-data'!I36&gt;0),"m"," "),IF(AND('orig-data'!T36&lt;0.005,'orig-data'!T36&gt;0),"m",""))</f>
      </c>
      <c r="E28" s="5">
        <f>IF(AND('orig-data'!Q100&lt;0.9999,'orig-data'!Q100&gt;0),IF(AND('orig-data'!I100&lt;0.005,'orig-data'!I100&gt;0),"f"," "),IF(AND('orig-data'!T100&lt;0.005,'orig-data'!T100&gt;0),"f",""))</f>
      </c>
      <c r="F28" s="5" t="str">
        <f>IF(AND('orig-data'!Q36&lt;0.9999,'orig-data'!Q36&gt;0),IF(AND('orig-data'!I164&lt;0.005,'orig-data'!I164&gt;0),"d"," "),IF(AND('orig-data'!S36&lt;0.05,'orig-data'!S36&gt;0),"d",""))</f>
        <v>d</v>
      </c>
      <c r="G28" s="5" t="str">
        <f t="shared" si="4"/>
        <v>  </v>
      </c>
      <c r="H28" s="5" t="str">
        <f t="shared" si="5"/>
        <v>  </v>
      </c>
      <c r="I28" s="2">
        <f t="shared" si="6"/>
        <v>0.3036551387</v>
      </c>
      <c r="J28" s="28">
        <f>'orig-data'!E36</f>
        <v>0.3033964324</v>
      </c>
      <c r="K28" s="29">
        <f>'orig-data'!E100</f>
        <v>0.3840020052</v>
      </c>
      <c r="L28" s="14">
        <f t="shared" si="7"/>
        <v>0.3713646323</v>
      </c>
      <c r="M28" s="15">
        <f>'orig-data'!C36</f>
        <v>2256</v>
      </c>
      <c r="N28" s="14">
        <f>'orig-data'!D36</f>
        <v>0.270450887</v>
      </c>
      <c r="O28" s="14">
        <f>'orig-data'!F36</f>
        <v>0.3403553089</v>
      </c>
      <c r="P28" s="15">
        <f>'orig-data'!G36</f>
        <v>684</v>
      </c>
      <c r="Q28" s="14">
        <f>'orig-data'!H36</f>
        <v>0.3031914894</v>
      </c>
      <c r="R28" s="20"/>
      <c r="S28" s="15">
        <f>'orig-data'!C100</f>
        <v>2305</v>
      </c>
      <c r="T28" s="14">
        <f>'orig-data'!D100</f>
        <v>0.3450087681</v>
      </c>
      <c r="U28" s="14">
        <f>'orig-data'!F100</f>
        <v>0.4274022971</v>
      </c>
      <c r="V28" s="15">
        <f>'orig-data'!G100</f>
        <v>901</v>
      </c>
      <c r="W28" s="14">
        <f>'orig-data'!H100</f>
        <v>0.3908893709</v>
      </c>
    </row>
    <row r="29" spans="1:23" ht="12.75">
      <c r="A29" s="31">
        <v>26</v>
      </c>
      <c r="B29" s="31">
        <v>36</v>
      </c>
      <c r="C29" s="5" t="s">
        <v>121</v>
      </c>
      <c r="D29" s="5" t="str">
        <f>IF(AND('orig-data'!Q34&gt;0,'orig-data'!Q34&lt;0.9999),IF(AND('orig-data'!I34&lt;0.005,'orig-data'!I34&gt;0),"m"," "),IF(AND('orig-data'!T34&lt;0.005,'orig-data'!T34&gt;0),"m",""))</f>
        <v>m</v>
      </c>
      <c r="E29" s="5" t="str">
        <f>IF(AND('orig-data'!Q98&lt;0.9999,'orig-data'!Q98&gt;0),IF(AND('orig-data'!I98&lt;0.005,'orig-data'!I98&gt;0),"f"," "),IF(AND('orig-data'!T98&lt;0.005,'orig-data'!T98&gt;0),"f",""))</f>
        <v>f</v>
      </c>
      <c r="F29" s="5" t="str">
        <f>IF(AND('orig-data'!Q34&lt;0.9999,'orig-data'!Q34&gt;0),IF(AND('orig-data'!I162&lt;0.005,'orig-data'!I162&gt;0),"d"," "),IF(AND('orig-data'!S34&lt;0.05,'orig-data'!S34&gt;0),"d",""))</f>
        <v>d</v>
      </c>
      <c r="G29" s="5" t="str">
        <f t="shared" si="4"/>
        <v>  </v>
      </c>
      <c r="H29" s="5" t="str">
        <f t="shared" si="5"/>
        <v>  </v>
      </c>
      <c r="I29" s="2">
        <f t="shared" si="6"/>
        <v>0.3036551387</v>
      </c>
      <c r="J29" s="28">
        <f>'orig-data'!E34</f>
        <v>0.2497321549</v>
      </c>
      <c r="K29" s="29">
        <f>'orig-data'!E98</f>
        <v>0.3031678583</v>
      </c>
      <c r="L29" s="14">
        <f t="shared" si="7"/>
        <v>0.3713646323</v>
      </c>
      <c r="M29" s="15">
        <f>'orig-data'!C34</f>
        <v>10933</v>
      </c>
      <c r="N29" s="14">
        <f>'orig-data'!D34</f>
        <v>0.2270923955</v>
      </c>
      <c r="O29" s="14">
        <f>'orig-data'!F34</f>
        <v>0.2746289634</v>
      </c>
      <c r="P29" s="15">
        <f>'orig-data'!G34</f>
        <v>2651</v>
      </c>
      <c r="Q29" s="14">
        <f>'orig-data'!H34</f>
        <v>0.2424769048</v>
      </c>
      <c r="R29" s="19"/>
      <c r="S29" s="15">
        <f>'orig-data'!C98</f>
        <v>11096</v>
      </c>
      <c r="T29" s="14">
        <f>'orig-data'!D98</f>
        <v>0.2766363682</v>
      </c>
      <c r="U29" s="14">
        <f>'orig-data'!F98</f>
        <v>0.3322439161</v>
      </c>
      <c r="V29" s="15">
        <f>'orig-data'!G98</f>
        <v>3375</v>
      </c>
      <c r="W29" s="14">
        <f>'orig-data'!H98</f>
        <v>0.3041636626</v>
      </c>
    </row>
    <row r="30" spans="1:23" ht="12.75">
      <c r="A30" s="31">
        <v>27</v>
      </c>
      <c r="B30" s="31">
        <v>39</v>
      </c>
      <c r="C30" s="5" t="s">
        <v>155</v>
      </c>
      <c r="D30" s="5" t="str">
        <f>IF(AND('orig-data'!Q37&gt;0,'orig-data'!Q37&lt;0.9999),IF(AND('orig-data'!I37&lt;0.005,'orig-data'!I37&gt;0),"m"," "),IF(AND('orig-data'!T37&lt;0.005,'orig-data'!T37&gt;0),"m",""))</f>
        <v>m</v>
      </c>
      <c r="E30" s="5" t="str">
        <f>IF(AND('orig-data'!Q101&lt;0.9999,'orig-data'!Q101&gt;0),IF(AND('orig-data'!I101&lt;0.005,'orig-data'!I101&gt;0),"f"," "),IF(AND('orig-data'!T101&lt;0.005,'orig-data'!T101&gt;0),"f",""))</f>
        <v>f</v>
      </c>
      <c r="F30" s="5" t="str">
        <f>IF(AND('orig-data'!Q37&lt;0.9999,'orig-data'!Q37&gt;0),IF(AND('orig-data'!I165&lt;0.005,'orig-data'!I165&gt;0),"d"," "),IF(AND('orig-data'!S37&lt;0.05,'orig-data'!S37&gt;0),"d",""))</f>
        <v>d</v>
      </c>
      <c r="G30" s="5" t="str">
        <f t="shared" si="4"/>
        <v>  </v>
      </c>
      <c r="H30" s="5" t="str">
        <f t="shared" si="5"/>
        <v>  </v>
      </c>
      <c r="I30" s="2">
        <f t="shared" si="6"/>
        <v>0.3036551387</v>
      </c>
      <c r="J30" s="28">
        <f>'orig-data'!E37</f>
        <v>0.2640288541</v>
      </c>
      <c r="K30" s="29">
        <f>'orig-data'!E101</f>
        <v>0.3327753364</v>
      </c>
      <c r="L30" s="14">
        <f t="shared" si="7"/>
        <v>0.3713646323</v>
      </c>
      <c r="M30" s="15">
        <f>'orig-data'!C37</f>
        <v>5136</v>
      </c>
      <c r="N30" s="14">
        <f>'orig-data'!D37</f>
        <v>0.2383611856</v>
      </c>
      <c r="O30" s="14">
        <f>'orig-data'!F37</f>
        <v>0.292460518</v>
      </c>
      <c r="P30" s="15">
        <f>'orig-data'!G37</f>
        <v>1341</v>
      </c>
      <c r="Q30" s="14">
        <f>'orig-data'!H37</f>
        <v>0.2610981308</v>
      </c>
      <c r="R30" s="20"/>
      <c r="S30" s="15">
        <f>'orig-data'!C101</f>
        <v>5015</v>
      </c>
      <c r="T30" s="14">
        <f>'orig-data'!D101</f>
        <v>0.3018602069</v>
      </c>
      <c r="U30" s="14">
        <f>'orig-data'!F101</f>
        <v>0.3668566507</v>
      </c>
      <c r="V30" s="15">
        <f>'orig-data'!G101</f>
        <v>1702</v>
      </c>
      <c r="W30" s="14">
        <f>'orig-data'!H101</f>
        <v>0.3393818544</v>
      </c>
    </row>
    <row r="31" spans="1:23" ht="12.75">
      <c r="A31" s="31">
        <v>28</v>
      </c>
      <c r="B31" s="31">
        <v>37</v>
      </c>
      <c r="C31" s="5" t="s">
        <v>156</v>
      </c>
      <c r="D31" s="5" t="str">
        <f>IF(AND('orig-data'!Q35&gt;0,'orig-data'!Q35&lt;0.9999),IF(AND('orig-data'!I35&lt;0.005,'orig-data'!I35&gt;0),"m"," "),IF(AND('orig-data'!T35&lt;0.005,'orig-data'!T35&gt;0),"m",""))</f>
        <v>m</v>
      </c>
      <c r="E31" s="5" t="str">
        <f>IF(AND('orig-data'!Q99&lt;0.9999,'orig-data'!Q99&gt;0),IF(AND('orig-data'!I99&lt;0.005,'orig-data'!I99&gt;0),"f"," "),IF(AND('orig-data'!T99&lt;0.005,'orig-data'!T99&gt;0),"f",""))</f>
        <v>f</v>
      </c>
      <c r="F31" s="5" t="str">
        <f>IF(AND('orig-data'!Q35&lt;0.9999,'orig-data'!Q35&gt;0),IF(AND('orig-data'!I163&lt;0.005,'orig-data'!I163&gt;0),"d"," "),IF(AND('orig-data'!S35&lt;0.05,'orig-data'!S35&gt;0),"d",""))</f>
        <v>d</v>
      </c>
      <c r="G31" s="5" t="str">
        <f t="shared" si="4"/>
        <v>  </v>
      </c>
      <c r="H31" s="5" t="str">
        <f t="shared" si="5"/>
        <v>  </v>
      </c>
      <c r="I31" s="2">
        <f t="shared" si="6"/>
        <v>0.3036551387</v>
      </c>
      <c r="J31" s="28">
        <f>'orig-data'!E35</f>
        <v>0.3945265015</v>
      </c>
      <c r="K31" s="29">
        <f>'orig-data'!E99</f>
        <v>0.4660067593</v>
      </c>
      <c r="L31" s="14">
        <f t="shared" si="7"/>
        <v>0.3713646323</v>
      </c>
      <c r="M31" s="15">
        <f>'orig-data'!C35</f>
        <v>1818</v>
      </c>
      <c r="N31" s="14">
        <f>'orig-data'!D35</f>
        <v>0.3517899106</v>
      </c>
      <c r="O31" s="14">
        <f>'orig-data'!F35</f>
        <v>0.4424548734</v>
      </c>
      <c r="P31" s="15">
        <f>'orig-data'!G35</f>
        <v>724</v>
      </c>
      <c r="Q31" s="14">
        <f>'orig-data'!H35</f>
        <v>0.398239824</v>
      </c>
      <c r="R31" s="19"/>
      <c r="S31" s="15">
        <f>'orig-data'!C99</f>
        <v>1813</v>
      </c>
      <c r="T31" s="14">
        <f>'orig-data'!D99</f>
        <v>0.4181297835</v>
      </c>
      <c r="U31" s="14">
        <f>'orig-data'!F99</f>
        <v>0.5193657766</v>
      </c>
      <c r="V31" s="15">
        <f>'orig-data'!G99</f>
        <v>866</v>
      </c>
      <c r="W31" s="14">
        <f>'orig-data'!H99</f>
        <v>0.4776613348</v>
      </c>
    </row>
    <row r="32" spans="1:23" ht="12.75">
      <c r="A32" s="31">
        <v>29</v>
      </c>
      <c r="B32" s="31">
        <v>40</v>
      </c>
      <c r="C32" s="5" t="s">
        <v>123</v>
      </c>
      <c r="D32" s="5">
        <f>IF(AND('orig-data'!Q38&gt;0,'orig-data'!Q38&lt;0.9999),IF(AND('orig-data'!I38&lt;0.005,'orig-data'!I38&gt;0),"m"," "),IF(AND('orig-data'!T38&lt;0.005,'orig-data'!T38&gt;0),"m",""))</f>
      </c>
      <c r="E32" s="5">
        <f>IF(AND('orig-data'!Q102&lt;0.9999,'orig-data'!Q102&gt;0),IF(AND('orig-data'!I102&lt;0.005,'orig-data'!I102&gt;0),"f"," "),IF(AND('orig-data'!T102&lt;0.005,'orig-data'!T102&gt;0),"f",""))</f>
      </c>
      <c r="F32" s="5" t="str">
        <f>IF(AND('orig-data'!Q38&lt;0.9999,'orig-data'!Q38&gt;0),IF(AND('orig-data'!I166&lt;0.005,'orig-data'!I166&gt;0),"d"," "),IF(AND('orig-data'!S38&lt;0.05,'orig-data'!S38&gt;0),"d",""))</f>
        <v>d</v>
      </c>
      <c r="G32" s="5" t="str">
        <f t="shared" si="4"/>
        <v>  </v>
      </c>
      <c r="H32" s="5" t="str">
        <f t="shared" si="5"/>
        <v>  </v>
      </c>
      <c r="I32" s="2">
        <f t="shared" si="6"/>
        <v>0.3036551387</v>
      </c>
      <c r="J32" s="28">
        <f>'orig-data'!E38</f>
        <v>0.3068831927</v>
      </c>
      <c r="K32" s="29">
        <f>'orig-data'!E102</f>
        <v>0.3665101416</v>
      </c>
      <c r="L32" s="14">
        <f t="shared" si="7"/>
        <v>0.3713646323</v>
      </c>
      <c r="M32" s="15">
        <f>'orig-data'!C38</f>
        <v>12383</v>
      </c>
      <c r="N32" s="14">
        <f>'orig-data'!D38</f>
        <v>0.279879012</v>
      </c>
      <c r="O32" s="14">
        <f>'orig-data'!F38</f>
        <v>0.3364928771</v>
      </c>
      <c r="P32" s="15">
        <f>'orig-data'!G38</f>
        <v>3854</v>
      </c>
      <c r="Q32" s="14">
        <f>'orig-data'!H38</f>
        <v>0.3112331422</v>
      </c>
      <c r="R32" s="19"/>
      <c r="S32" s="15">
        <f>'orig-data'!C102</f>
        <v>12695</v>
      </c>
      <c r="T32" s="14">
        <f>'orig-data'!D102</f>
        <v>0.335274175</v>
      </c>
      <c r="U32" s="14">
        <f>'orig-data'!F102</f>
        <v>0.4006562208</v>
      </c>
      <c r="V32" s="15">
        <f>'orig-data'!G102</f>
        <v>4881</v>
      </c>
      <c r="W32" s="14">
        <f>'orig-data'!H102</f>
        <v>0.3844820796</v>
      </c>
    </row>
    <row r="33" spans="1:23" ht="12.75">
      <c r="A33" s="31">
        <v>30</v>
      </c>
      <c r="B33" s="31">
        <v>41</v>
      </c>
      <c r="C33" s="5" t="s">
        <v>124</v>
      </c>
      <c r="D33" s="5">
        <f>IF(AND('orig-data'!Q39&gt;0,'orig-data'!Q39&lt;0.9999),IF(AND('orig-data'!I39&lt;0.005,'orig-data'!I39&gt;0),"m"," "),IF(AND('orig-data'!T39&lt;0.005,'orig-data'!T39&gt;0),"m",""))</f>
      </c>
      <c r="E33" s="5">
        <f>IF(AND('orig-data'!Q103&lt;0.9999,'orig-data'!Q103&gt;0),IF(AND('orig-data'!I103&lt;0.005,'orig-data'!I103&gt;0),"f"," "),IF(AND('orig-data'!T103&lt;0.005,'orig-data'!T103&gt;0),"f",""))</f>
      </c>
      <c r="F33" s="5" t="str">
        <f>IF(AND('orig-data'!Q39&lt;0.9999,'orig-data'!Q39&gt;0),IF(AND('orig-data'!I167&lt;0.005,'orig-data'!I167&gt;0),"d"," "),IF(AND('orig-data'!S39&lt;0.05,'orig-data'!S39&gt;0),"d",""))</f>
        <v>d</v>
      </c>
      <c r="G33" s="5" t="str">
        <f t="shared" si="4"/>
        <v>  </v>
      </c>
      <c r="H33" s="5" t="str">
        <f t="shared" si="5"/>
        <v>  </v>
      </c>
      <c r="I33" s="2">
        <f t="shared" si="6"/>
        <v>0.3036551387</v>
      </c>
      <c r="J33" s="28">
        <f>'orig-data'!E39</f>
        <v>0.3266419356</v>
      </c>
      <c r="K33" s="29">
        <f>'orig-data'!E103</f>
        <v>0.3997392645</v>
      </c>
      <c r="L33" s="14">
        <f t="shared" si="7"/>
        <v>0.3713646323</v>
      </c>
      <c r="M33" s="15">
        <f>'orig-data'!C39</f>
        <v>2961</v>
      </c>
      <c r="N33" s="14">
        <f>'orig-data'!D39</f>
        <v>0.2928251782</v>
      </c>
      <c r="O33" s="14">
        <f>'orig-data'!F39</f>
        <v>0.3643640028</v>
      </c>
      <c r="P33" s="15">
        <f>'orig-data'!G39</f>
        <v>954</v>
      </c>
      <c r="Q33" s="14">
        <f>'orig-data'!H39</f>
        <v>0.3221884498</v>
      </c>
      <c r="R33" s="19"/>
      <c r="S33" s="15">
        <f>'orig-data'!C103</f>
        <v>2811</v>
      </c>
      <c r="T33" s="14">
        <f>'orig-data'!D103</f>
        <v>0.3599926602</v>
      </c>
      <c r="U33" s="14">
        <f>'orig-data'!F103</f>
        <v>0.443874271</v>
      </c>
      <c r="V33" s="15">
        <f>'orig-data'!G103</f>
        <v>1129</v>
      </c>
      <c r="W33" s="14">
        <f>'orig-data'!H103</f>
        <v>0.4016364283</v>
      </c>
    </row>
    <row r="34" spans="3:23" ht="12.75">
      <c r="C34" s="5"/>
      <c r="D34" s="5"/>
      <c r="E34" s="5"/>
      <c r="F34" s="5"/>
      <c r="G34" s="5"/>
      <c r="H34" s="5"/>
      <c r="K34" s="29"/>
      <c r="L34" s="14"/>
      <c r="M34" s="15"/>
      <c r="N34" s="14"/>
      <c r="O34" s="14"/>
      <c r="P34" s="15"/>
      <c r="Q34" s="14"/>
      <c r="R34" s="19"/>
      <c r="S34" s="15"/>
      <c r="T34" s="14"/>
      <c r="U34" s="14"/>
      <c r="V34" s="15"/>
      <c r="W34" s="14"/>
    </row>
    <row r="35" spans="1:23" ht="12.75">
      <c r="A35" s="31">
        <v>32</v>
      </c>
      <c r="B35" s="31">
        <v>27</v>
      </c>
      <c r="C35" s="5" t="s">
        <v>116</v>
      </c>
      <c r="D35" s="5">
        <f>IF(AND('orig-data'!Q26&gt;0,'orig-data'!Q26&lt;0.9999),IF(AND('orig-data'!I26&lt;0.005,'orig-data'!I26&gt;0),"m"," "),IF(AND('orig-data'!T26&lt;0.005,'orig-data'!T26&gt;0),"m",""))</f>
      </c>
      <c r="E35" s="5">
        <f>IF(AND('orig-data'!Q90&lt;0.9999,'orig-data'!Q90&gt;0),IF(AND('orig-data'!I90&lt;0.005,'orig-data'!I90&gt;0),"f"," "),IF(AND('orig-data'!T90&lt;0.005,'orig-data'!T90&gt;0),"f",""))</f>
      </c>
      <c r="F35" s="5" t="str">
        <f>IF(AND('orig-data'!Q26&lt;0.9999,'orig-data'!Q26&gt;0),IF(AND('orig-data'!I154&lt;0.005,'orig-data'!I154&gt;0),"d"," "),IF(AND('orig-data'!S26&lt;0.05,'orig-data'!S26&gt;0),"d",""))</f>
        <v>d</v>
      </c>
      <c r="G35" s="5" t="str">
        <f aca="true" t="shared" si="8" ref="G35:G40">IF(AND(M35&gt;0,M35&lt;=5),"mp"," ")&amp;IF(AND(P35&gt;0,P35&lt;=5),"mc"," ")</f>
        <v>  </v>
      </c>
      <c r="H35" s="5" t="str">
        <f aca="true" t="shared" si="9" ref="H35:H40">IF(AND(S35&gt;0,S35&lt;=5),"fp"," ")&amp;IF(AND(V35&gt;0,V35&lt;=5),"fc"," ")</f>
        <v>  </v>
      </c>
      <c r="I35" s="2">
        <f aca="true" t="shared" si="10" ref="I35:I40">J$18</f>
        <v>0.3036551387</v>
      </c>
      <c r="J35" s="28">
        <f>'orig-data'!E26</f>
        <v>0.3043160077</v>
      </c>
      <c r="K35" s="29">
        <f>'orig-data'!E90</f>
        <v>0.3808920252</v>
      </c>
      <c r="L35" s="14">
        <f aca="true" t="shared" si="11" ref="L35:L40">K$18</f>
        <v>0.3713646323</v>
      </c>
      <c r="M35" s="15">
        <f>'orig-data'!C26</f>
        <v>6515</v>
      </c>
      <c r="N35" s="14">
        <f>'orig-data'!D26</f>
        <v>0.2761255252</v>
      </c>
      <c r="O35" s="14">
        <f>'orig-data'!F26</f>
        <v>0.3353845412</v>
      </c>
      <c r="P35" s="15">
        <f>'orig-data'!G26</f>
        <v>1960</v>
      </c>
      <c r="Q35" s="14">
        <f>'orig-data'!H26</f>
        <v>0.3008442057</v>
      </c>
      <c r="R35" s="19"/>
      <c r="S35" s="15">
        <f>'orig-data'!C90</f>
        <v>6438</v>
      </c>
      <c r="T35" s="14">
        <f>'orig-data'!D90</f>
        <v>0.3469792398</v>
      </c>
      <c r="U35" s="14">
        <f>'orig-data'!F90</f>
        <v>0.4181193518</v>
      </c>
      <c r="V35" s="15">
        <f>'orig-data'!G90</f>
        <v>2491</v>
      </c>
      <c r="W35" s="14">
        <f>'orig-data'!H90</f>
        <v>0.3869214042</v>
      </c>
    </row>
    <row r="36" spans="1:23" ht="12.75">
      <c r="A36" s="31">
        <v>33</v>
      </c>
      <c r="B36" s="31">
        <v>26</v>
      </c>
      <c r="C36" s="5" t="s">
        <v>157</v>
      </c>
      <c r="D36" s="5" t="str">
        <f>IF(AND('orig-data'!Q25&gt;0,'orig-data'!Q25&lt;0.9999),IF(AND('orig-data'!I25&lt;0.005,'orig-data'!I25&gt;0),"m"," "),IF(AND('orig-data'!T25&lt;0.005,'orig-data'!T25&gt;0),"m",""))</f>
        <v>m</v>
      </c>
      <c r="E36" s="5" t="str">
        <f>IF(AND('orig-data'!Q89&lt;0.9999,'orig-data'!Q89&gt;0),IF(AND('orig-data'!I89&lt;0.005,'orig-data'!I89&gt;0),"f"," "),IF(AND('orig-data'!T89&lt;0.005,'orig-data'!T89&gt;0),"f",""))</f>
        <v>f</v>
      </c>
      <c r="F36" s="5" t="str">
        <f>IF(AND('orig-data'!Q25&lt;0.9999,'orig-data'!Q25&gt;0),IF(AND('orig-data'!I153&lt;0.005,'orig-data'!I153&gt;0),"d"," "),IF(AND('orig-data'!S25&lt;0.05,'orig-data'!S25&gt;0),"d",""))</f>
        <v>d</v>
      </c>
      <c r="G36" s="5" t="str">
        <f t="shared" si="8"/>
        <v>  </v>
      </c>
      <c r="H36" s="5" t="str">
        <f t="shared" si="9"/>
        <v>  </v>
      </c>
      <c r="I36" s="2">
        <f t="shared" si="10"/>
        <v>0.3036551387</v>
      </c>
      <c r="J36" s="28">
        <f>'orig-data'!E25</f>
        <v>0.3429315261</v>
      </c>
      <c r="K36" s="29">
        <f>'orig-data'!E89</f>
        <v>0.4155121852</v>
      </c>
      <c r="L36" s="14">
        <f t="shared" si="11"/>
        <v>0.3713646323</v>
      </c>
      <c r="M36" s="15">
        <f>'orig-data'!C25</f>
        <v>4472</v>
      </c>
      <c r="N36" s="14">
        <f>'orig-data'!D25</f>
        <v>0.3103593394</v>
      </c>
      <c r="O36" s="14">
        <f>'orig-data'!F25</f>
        <v>0.3789221612</v>
      </c>
      <c r="P36" s="15">
        <f>'orig-data'!G25</f>
        <v>1540</v>
      </c>
      <c r="Q36" s="14">
        <f>'orig-data'!H25</f>
        <v>0.3443649374</v>
      </c>
      <c r="R36" s="19"/>
      <c r="S36" s="15">
        <f>'orig-data'!C89</f>
        <v>4626</v>
      </c>
      <c r="T36" s="14">
        <f>'orig-data'!D89</f>
        <v>0.3777271156</v>
      </c>
      <c r="U36" s="14">
        <f>'orig-data'!F89</f>
        <v>0.4570769981</v>
      </c>
      <c r="V36" s="15">
        <f>'orig-data'!G89</f>
        <v>1967</v>
      </c>
      <c r="W36" s="14">
        <f>'orig-data'!H89</f>
        <v>0.425205361</v>
      </c>
    </row>
    <row r="37" spans="1:23" ht="12.75">
      <c r="A37" s="31">
        <v>34</v>
      </c>
      <c r="B37" s="31">
        <v>29</v>
      </c>
      <c r="C37" s="5" t="s">
        <v>118</v>
      </c>
      <c r="D37" s="5">
        <f>IF(AND('orig-data'!Q28&gt;0,'orig-data'!Q28&lt;0.9999),IF(AND('orig-data'!I28&lt;0.005,'orig-data'!I28&gt;0),"m"," "),IF(AND('orig-data'!T28&lt;0.005,'orig-data'!T28&gt;0),"m",""))</f>
      </c>
      <c r="E37" s="5">
        <f>IF(AND('orig-data'!Q92&lt;0.9999,'orig-data'!Q92&gt;0),IF(AND('orig-data'!I92&lt;0.005,'orig-data'!I92&gt;0),"f"," "),IF(AND('orig-data'!T92&lt;0.005,'orig-data'!T92&gt;0),"f",""))</f>
      </c>
      <c r="F37" s="5" t="str">
        <f>IF(AND('orig-data'!Q28&lt;0.9999,'orig-data'!Q28&gt;0),IF(AND('orig-data'!I156&lt;0.005,'orig-data'!I156&gt;0),"d"," "),IF(AND('orig-data'!S28&lt;0.05,'orig-data'!S28&gt;0),"d",""))</f>
        <v>d</v>
      </c>
      <c r="G37" s="5" t="str">
        <f t="shared" si="8"/>
        <v>  </v>
      </c>
      <c r="H37" s="5" t="str">
        <f t="shared" si="9"/>
        <v>  </v>
      </c>
      <c r="I37" s="2">
        <f t="shared" si="10"/>
        <v>0.3036551387</v>
      </c>
      <c r="J37" s="28">
        <f>'orig-data'!E28</f>
        <v>0.3064964593</v>
      </c>
      <c r="K37" s="29">
        <f>'orig-data'!E92</f>
        <v>0.3750907991</v>
      </c>
      <c r="L37" s="14">
        <f t="shared" si="11"/>
        <v>0.3713646323</v>
      </c>
      <c r="M37" s="15">
        <f>'orig-data'!C28</f>
        <v>4982</v>
      </c>
      <c r="N37" s="14">
        <f>'orig-data'!D28</f>
        <v>0.2772519245</v>
      </c>
      <c r="O37" s="14">
        <f>'orig-data'!F28</f>
        <v>0.3388257077</v>
      </c>
      <c r="P37" s="15">
        <f>'orig-data'!G28</f>
        <v>1513</v>
      </c>
      <c r="Q37" s="14">
        <f>'orig-data'!H28</f>
        <v>0.3036932959</v>
      </c>
      <c r="R37" s="19"/>
      <c r="S37" s="15">
        <f>'orig-data'!C92</f>
        <v>4954</v>
      </c>
      <c r="T37" s="14">
        <f>'orig-data'!D92</f>
        <v>0.3407259842</v>
      </c>
      <c r="U37" s="14">
        <f>'orig-data'!F92</f>
        <v>0.4129215676</v>
      </c>
      <c r="V37" s="15">
        <f>'orig-data'!G92</f>
        <v>1905</v>
      </c>
      <c r="W37" s="14">
        <f>'orig-data'!H92</f>
        <v>0.3845377473</v>
      </c>
    </row>
    <row r="38" spans="1:23" ht="12.75">
      <c r="A38" s="31">
        <v>35</v>
      </c>
      <c r="B38" s="31">
        <v>30</v>
      </c>
      <c r="C38" s="5" t="s">
        <v>119</v>
      </c>
      <c r="D38" s="5" t="str">
        <f>IF(AND('orig-data'!Q29&gt;0,'orig-data'!Q29&lt;0.9999),IF(AND('orig-data'!I29&lt;0.005,'orig-data'!I29&gt;0),"m"," "),IF(AND('orig-data'!T29&lt;0.005,'orig-data'!T29&gt;0),"m",""))</f>
        <v>m</v>
      </c>
      <c r="E38" s="5" t="str">
        <f>IF(AND('orig-data'!Q93&lt;0.9999,'orig-data'!Q93&gt;0),IF(AND('orig-data'!I93&lt;0.005,'orig-data'!I93&gt;0),"f"," "),IF(AND('orig-data'!T93&lt;0.005,'orig-data'!T93&gt;0),"f",""))</f>
        <v>f</v>
      </c>
      <c r="F38" s="5" t="str">
        <f>IF(AND('orig-data'!Q29&lt;0.9999,'orig-data'!Q29&gt;0),IF(AND('orig-data'!I157&lt;0.005,'orig-data'!I157&gt;0),"d"," "),IF(AND('orig-data'!S29&lt;0.05,'orig-data'!S29&gt;0),"d",""))</f>
        <v>d</v>
      </c>
      <c r="G38" s="5" t="str">
        <f t="shared" si="8"/>
        <v>  </v>
      </c>
      <c r="H38" s="5" t="str">
        <f t="shared" si="9"/>
        <v>  </v>
      </c>
      <c r="I38" s="2">
        <f t="shared" si="10"/>
        <v>0.3036551387</v>
      </c>
      <c r="J38" s="28">
        <f>'orig-data'!E29</f>
        <v>0.3666297807</v>
      </c>
      <c r="K38" s="29">
        <f>'orig-data'!E93</f>
        <v>0.4436141899</v>
      </c>
      <c r="L38" s="14">
        <f t="shared" si="11"/>
        <v>0.3713646323</v>
      </c>
      <c r="M38" s="15">
        <f>'orig-data'!C29</f>
        <v>6983</v>
      </c>
      <c r="N38" s="14">
        <f>'orig-data'!D29</f>
        <v>0.3336078842</v>
      </c>
      <c r="O38" s="14">
        <f>'orig-data'!F29</f>
        <v>0.4029203219</v>
      </c>
      <c r="P38" s="15">
        <f>'orig-data'!G29</f>
        <v>2565</v>
      </c>
      <c r="Q38" s="14">
        <f>'orig-data'!H29</f>
        <v>0.3673206358</v>
      </c>
      <c r="R38" s="19"/>
      <c r="S38" s="15">
        <f>'orig-data'!C93</f>
        <v>7319</v>
      </c>
      <c r="T38" s="14">
        <f>'orig-data'!D93</f>
        <v>0.4051228845</v>
      </c>
      <c r="U38" s="14">
        <f>'orig-data'!F93</f>
        <v>0.4857626093</v>
      </c>
      <c r="V38" s="15">
        <f>'orig-data'!G93</f>
        <v>3342</v>
      </c>
      <c r="W38" s="14">
        <f>'orig-data'!H93</f>
        <v>0.4566197568</v>
      </c>
    </row>
    <row r="39" spans="1:23" ht="12.75">
      <c r="A39" s="31">
        <v>36</v>
      </c>
      <c r="B39" s="31">
        <v>31</v>
      </c>
      <c r="C39" s="5" t="s">
        <v>158</v>
      </c>
      <c r="D39" s="5" t="str">
        <f>IF(AND('orig-data'!Q30&gt;0,'orig-data'!Q30&lt;0.9999),IF(AND('orig-data'!I30&lt;0.005,'orig-data'!I30&gt;0),"m"," "),IF(AND('orig-data'!T30&lt;0.005,'orig-data'!T30&gt;0),"m",""))</f>
        <v>m</v>
      </c>
      <c r="E39" s="5" t="str">
        <f>IF(AND('orig-data'!Q94&lt;0.9999,'orig-data'!Q94&gt;0),IF(AND('orig-data'!I94&lt;0.005,'orig-data'!I94&gt;0),"f"," "),IF(AND('orig-data'!T94&lt;0.005,'orig-data'!T94&gt;0),"f",""))</f>
        <v>f</v>
      </c>
      <c r="F39" s="5" t="str">
        <f>IF(AND('orig-data'!Q30&lt;0.9999,'orig-data'!Q30&gt;0),IF(AND('orig-data'!I158&lt;0.005,'orig-data'!I158&gt;0),"d"," "),IF(AND('orig-data'!S30&lt;0.05,'orig-data'!S30&gt;0),"d",""))</f>
        <v>d</v>
      </c>
      <c r="G39" s="5" t="str">
        <f t="shared" si="8"/>
        <v>  </v>
      </c>
      <c r="H39" s="5" t="str">
        <f t="shared" si="9"/>
        <v>  </v>
      </c>
      <c r="I39" s="2">
        <f t="shared" si="10"/>
        <v>0.3036551387</v>
      </c>
      <c r="J39" s="28">
        <f>'orig-data'!E30</f>
        <v>0.3515218662</v>
      </c>
      <c r="K39" s="29">
        <f>'orig-data'!E94</f>
        <v>0.4026523284</v>
      </c>
      <c r="L39" s="14">
        <f t="shared" si="11"/>
        <v>0.3713646323</v>
      </c>
      <c r="M39" s="15">
        <f>'orig-data'!C30</f>
        <v>6462</v>
      </c>
      <c r="N39" s="14">
        <f>'orig-data'!D30</f>
        <v>0.3195866489</v>
      </c>
      <c r="O39" s="14">
        <f>'orig-data'!F30</f>
        <v>0.3866482622</v>
      </c>
      <c r="P39" s="15">
        <f>'orig-data'!G30</f>
        <v>2303</v>
      </c>
      <c r="Q39" s="14">
        <f>'orig-data'!H30</f>
        <v>0.3563912102</v>
      </c>
      <c r="R39" s="19"/>
      <c r="S39" s="15">
        <f>'orig-data'!C94</f>
        <v>6428</v>
      </c>
      <c r="T39" s="14">
        <f>'orig-data'!D94</f>
        <v>0.3671576148</v>
      </c>
      <c r="U39" s="14">
        <f>'orig-data'!F94</f>
        <v>0.4415784695</v>
      </c>
      <c r="V39" s="15">
        <f>'orig-data'!G94</f>
        <v>2704</v>
      </c>
      <c r="W39" s="14">
        <f>'orig-data'!H94</f>
        <v>0.4206596142</v>
      </c>
    </row>
    <row r="40" spans="1:23" ht="12.75">
      <c r="A40" s="31">
        <v>37</v>
      </c>
      <c r="B40" s="31">
        <v>28</v>
      </c>
      <c r="C40" s="5" t="s">
        <v>117</v>
      </c>
      <c r="D40" s="5">
        <f>IF(AND('orig-data'!Q27&gt;0,'orig-data'!Q27&lt;0.9999),IF(AND('orig-data'!I27&lt;0.005,'orig-data'!I27&gt;0),"m"," "),IF(AND('orig-data'!T27&lt;0.005,'orig-data'!T27&gt;0),"m",""))</f>
      </c>
      <c r="E40" s="5">
        <f>IF(AND('orig-data'!Q91&lt;0.9999,'orig-data'!Q91&gt;0),IF(AND('orig-data'!I91&lt;0.005,'orig-data'!I91&gt;0),"f"," "),IF(AND('orig-data'!T91&lt;0.005,'orig-data'!T91&gt;0),"f",""))</f>
      </c>
      <c r="F40" s="5" t="str">
        <f>IF(AND('orig-data'!Q27&lt;0.9999,'orig-data'!Q27&gt;0),IF(AND('orig-data'!I155&lt;0.005,'orig-data'!I155&gt;0),"d"," "),IF(AND('orig-data'!S27&lt;0.05,'orig-data'!S27&gt;0),"d",""))</f>
        <v>d</v>
      </c>
      <c r="G40" s="5" t="str">
        <f t="shared" si="8"/>
        <v>  </v>
      </c>
      <c r="H40" s="5" t="str">
        <f t="shared" si="9"/>
        <v>  </v>
      </c>
      <c r="I40" s="2">
        <f t="shared" si="10"/>
        <v>0.3036551387</v>
      </c>
      <c r="J40" s="28">
        <f>'orig-data'!E27</f>
        <v>0.2942268563</v>
      </c>
      <c r="K40" s="29">
        <f>'orig-data'!E91</f>
        <v>0.3629085434</v>
      </c>
      <c r="L40" s="14">
        <f t="shared" si="11"/>
        <v>0.3713646323</v>
      </c>
      <c r="M40" s="15">
        <f>'orig-data'!C27</f>
        <v>5225</v>
      </c>
      <c r="N40" s="14">
        <f>'orig-data'!D27</f>
        <v>0.266271445</v>
      </c>
      <c r="O40" s="14">
        <f>'orig-data'!F27</f>
        <v>0.3251172613</v>
      </c>
      <c r="P40" s="15">
        <f>'orig-data'!G27</f>
        <v>1536</v>
      </c>
      <c r="Q40" s="14">
        <f>'orig-data'!H27</f>
        <v>0.2939712919</v>
      </c>
      <c r="R40" s="19"/>
      <c r="S40" s="15">
        <f>'orig-data'!C91</f>
        <v>5256</v>
      </c>
      <c r="T40" s="14">
        <f>'orig-data'!D91</f>
        <v>0.3298825111</v>
      </c>
      <c r="U40" s="14">
        <f>'orig-data'!F91</f>
        <v>0.3992409613</v>
      </c>
      <c r="V40" s="15">
        <f>'orig-data'!G91</f>
        <v>1977</v>
      </c>
      <c r="W40" s="14">
        <f>'orig-data'!H91</f>
        <v>0.3761415525</v>
      </c>
    </row>
    <row r="41" spans="3:23" ht="12.75">
      <c r="C41" s="5"/>
      <c r="D41" s="5"/>
      <c r="E41" s="5"/>
      <c r="F41" s="5"/>
      <c r="G41" s="5"/>
      <c r="H41" s="5"/>
      <c r="K41" s="29"/>
      <c r="L41" s="14"/>
      <c r="M41" s="15"/>
      <c r="N41" s="14"/>
      <c r="O41" s="14"/>
      <c r="P41" s="15"/>
      <c r="Q41" s="14"/>
      <c r="R41" s="19"/>
      <c r="S41" s="15"/>
      <c r="T41" s="14"/>
      <c r="U41" s="14"/>
      <c r="V41" s="15"/>
      <c r="W41" s="14"/>
    </row>
    <row r="42" spans="1:23" ht="12.75">
      <c r="A42" s="31">
        <v>39</v>
      </c>
      <c r="B42" s="31">
        <v>22</v>
      </c>
      <c r="C42" s="5" t="s">
        <v>159</v>
      </c>
      <c r="D42" s="5" t="str">
        <f>IF(AND('orig-data'!Q22&gt;0,'orig-data'!Q22&lt;0.9999),IF(AND('orig-data'!I22&lt;0.005,'orig-data'!I22&gt;0),"m"," "),IF(AND('orig-data'!T22&lt;0.005,'orig-data'!T22&gt;0),"m",""))</f>
        <v>m</v>
      </c>
      <c r="E42" s="5" t="str">
        <f>IF(AND('orig-data'!Q86&lt;0.9999,'orig-data'!Q86&gt;0),IF(AND('orig-data'!I86&lt;0.005,'orig-data'!I86&gt;0),"f"," "),IF(AND('orig-data'!T86&lt;0.005,'orig-data'!T86&gt;0),"f",""))</f>
        <v>f</v>
      </c>
      <c r="F42" s="5" t="str">
        <f>IF(AND('orig-data'!Q22&lt;0.9999,'orig-data'!Q22&gt;0),IF(AND('orig-data'!I150&lt;0.005,'orig-data'!I150&gt;0),"d"," "),IF(AND('orig-data'!S22&lt;0.05,'orig-data'!S22&gt;0),"d",""))</f>
        <v>d</v>
      </c>
      <c r="G42" s="5" t="str">
        <f>IF(AND(M42&gt;0,M42&lt;=5),"mp"," ")&amp;IF(AND(P42&gt;0,P42&lt;=5),"mc"," ")</f>
        <v>  </v>
      </c>
      <c r="H42" s="5" t="str">
        <f>IF(AND(S42&gt;0,S42&lt;=5),"fp"," ")&amp;IF(AND(V42&gt;0,V42&lt;=5),"fc"," ")</f>
        <v>  </v>
      </c>
      <c r="I42" s="2">
        <f>J$18</f>
        <v>0.3036551387</v>
      </c>
      <c r="J42" s="28">
        <f>'orig-data'!E22</f>
        <v>0.3404854335</v>
      </c>
      <c r="K42" s="29">
        <f>'orig-data'!E86</f>
        <v>0.4018830196</v>
      </c>
      <c r="L42" s="14">
        <f>K$18</f>
        <v>0.3713646323</v>
      </c>
      <c r="M42" s="15">
        <f>'orig-data'!C22</f>
        <v>2458</v>
      </c>
      <c r="N42" s="14">
        <f>'orig-data'!D22</f>
        <v>0.3045089844</v>
      </c>
      <c r="O42" s="14">
        <f>'orig-data'!F22</f>
        <v>0.3807123479</v>
      </c>
      <c r="P42" s="15">
        <f>'orig-data'!G22</f>
        <v>835</v>
      </c>
      <c r="Q42" s="14">
        <f>'orig-data'!H22</f>
        <v>0.3397070789</v>
      </c>
      <c r="R42" s="19"/>
      <c r="S42" s="15">
        <f>'orig-data'!C86</f>
        <v>2659</v>
      </c>
      <c r="T42" s="14">
        <f>'orig-data'!D86</f>
        <v>0.3609067053</v>
      </c>
      <c r="U42" s="14">
        <f>'orig-data'!F86</f>
        <v>0.4475116673</v>
      </c>
      <c r="V42" s="15">
        <f>'orig-data'!G86</f>
        <v>1056</v>
      </c>
      <c r="W42" s="14">
        <f>'orig-data'!H86</f>
        <v>0.3971417826</v>
      </c>
    </row>
    <row r="43" spans="1:23" ht="12.75">
      <c r="A43" s="31">
        <v>40</v>
      </c>
      <c r="B43" s="31">
        <v>23</v>
      </c>
      <c r="C43" s="5" t="s">
        <v>114</v>
      </c>
      <c r="D43" s="5" t="str">
        <f>IF(AND('orig-data'!Q23&gt;0,'orig-data'!Q23&lt;0.9999),IF(AND('orig-data'!I23&lt;0.005,'orig-data'!I23&gt;0),"m"," "),IF(AND('orig-data'!T23&lt;0.005,'orig-data'!T23&gt;0),"m",""))</f>
        <v>m</v>
      </c>
      <c r="E43" s="5" t="str">
        <f>IF(AND('orig-data'!Q87&lt;0.9999,'orig-data'!Q87&gt;0),IF(AND('orig-data'!I87&lt;0.005,'orig-data'!I87&gt;0),"f"," "),IF(AND('orig-data'!T87&lt;0.005,'orig-data'!T87&gt;0),"f",""))</f>
        <v>f</v>
      </c>
      <c r="F43" s="5" t="str">
        <f>IF(AND('orig-data'!Q23&lt;0.9999,'orig-data'!Q23&gt;0),IF(AND('orig-data'!I151&lt;0.005,'orig-data'!I151&gt;0),"d"," "),IF(AND('orig-data'!S23&lt;0.05,'orig-data'!S23&gt;0),"d",""))</f>
        <v>d</v>
      </c>
      <c r="G43" s="5" t="str">
        <f>IF(AND(M43&gt;0,M43&lt;=5),"mp"," ")&amp;IF(AND(P43&gt;0,P43&lt;=5),"mc"," ")</f>
        <v>  </v>
      </c>
      <c r="H43" s="5" t="str">
        <f>IF(AND(S43&gt;0,S43&lt;=5),"fp"," ")&amp;IF(AND(V43&gt;0,V43&lt;=5),"fc"," ")</f>
        <v>  </v>
      </c>
      <c r="I43" s="2">
        <f>J$18</f>
        <v>0.3036551387</v>
      </c>
      <c r="J43" s="28">
        <f>'orig-data'!E23</f>
        <v>0.3598165003</v>
      </c>
      <c r="K43" s="29">
        <f>'orig-data'!E87</f>
        <v>0.4357289812</v>
      </c>
      <c r="L43" s="14">
        <f>K$18</f>
        <v>0.3713646323</v>
      </c>
      <c r="M43" s="15">
        <f>'orig-data'!C23</f>
        <v>10725</v>
      </c>
      <c r="N43" s="14">
        <f>'orig-data'!D23</f>
        <v>0.3281236557</v>
      </c>
      <c r="O43" s="14">
        <f>'orig-data'!F23</f>
        <v>0.394570497</v>
      </c>
      <c r="P43" s="15">
        <f>'orig-data'!G23</f>
        <v>3785</v>
      </c>
      <c r="Q43" s="14">
        <f>'orig-data'!H23</f>
        <v>0.3529137529</v>
      </c>
      <c r="R43" s="19"/>
      <c r="S43" s="15">
        <f>'orig-data'!C87</f>
        <v>11614</v>
      </c>
      <c r="T43" s="14">
        <f>'orig-data'!D87</f>
        <v>0.3986408627</v>
      </c>
      <c r="U43" s="14">
        <f>'orig-data'!F87</f>
        <v>0.4762676454</v>
      </c>
      <c r="V43" s="15">
        <f>'orig-data'!G87</f>
        <v>5198</v>
      </c>
      <c r="W43" s="14">
        <f>'orig-data'!H87</f>
        <v>0.4475632857</v>
      </c>
    </row>
    <row r="44" spans="1:23" ht="12.75">
      <c r="A44" s="31">
        <v>41</v>
      </c>
      <c r="B44" s="31">
        <v>24</v>
      </c>
      <c r="C44" s="5" t="s">
        <v>115</v>
      </c>
      <c r="D44" s="5" t="str">
        <f>IF(AND('orig-data'!Q24&gt;0,'orig-data'!Q24&lt;0.9999),IF(AND('orig-data'!I24&lt;0.005,'orig-data'!I24&gt;0),"m"," "),IF(AND('orig-data'!T24&lt;0.005,'orig-data'!T24&gt;0),"m",""))</f>
        <v>m</v>
      </c>
      <c r="E44" s="5" t="str">
        <f>IF(AND('orig-data'!Q88&lt;0.9999,'orig-data'!Q88&gt;0),IF(AND('orig-data'!I88&lt;0.005,'orig-data'!I88&gt;0),"f"," "),IF(AND('orig-data'!T88&lt;0.005,'orig-data'!T88&gt;0),"f",""))</f>
        <v>f</v>
      </c>
      <c r="F44" s="5" t="str">
        <f>IF(AND('orig-data'!Q24&lt;0.9999,'orig-data'!Q24&gt;0),IF(AND('orig-data'!I152&lt;0.005,'orig-data'!I152&gt;0),"d"," "),IF(AND('orig-data'!S24&lt;0.05,'orig-data'!S24&gt;0),"d",""))</f>
        <v>d</v>
      </c>
      <c r="G44" s="5" t="str">
        <f>IF(AND(M44&gt;0,M44&lt;=5),"mp"," ")&amp;IF(AND(P44&gt;0,P44&lt;=5),"mc"," ")</f>
        <v>  </v>
      </c>
      <c r="H44" s="5" t="str">
        <f>IF(AND(S44&gt;0,S44&lt;=5),"fp"," ")&amp;IF(AND(V44&gt;0,V44&lt;=5),"fc"," ")</f>
        <v>  </v>
      </c>
      <c r="I44" s="2">
        <f>J$18</f>
        <v>0.3036551387</v>
      </c>
      <c r="J44" s="28">
        <f>'orig-data'!E24</f>
        <v>0.3772113062</v>
      </c>
      <c r="K44" s="29">
        <f>'orig-data'!E88</f>
        <v>0.4614296128</v>
      </c>
      <c r="L44" s="14">
        <f>K$18</f>
        <v>0.3713646323</v>
      </c>
      <c r="M44" s="15">
        <f>'orig-data'!C24</f>
        <v>9732</v>
      </c>
      <c r="N44" s="14">
        <f>'orig-data'!D24</f>
        <v>0.3438676412</v>
      </c>
      <c r="O44" s="14">
        <f>'orig-data'!F24</f>
        <v>0.413788192</v>
      </c>
      <c r="P44" s="15">
        <f>'orig-data'!G24</f>
        <v>3590</v>
      </c>
      <c r="Q44" s="14">
        <f>'orig-data'!H24</f>
        <v>0.3688861488</v>
      </c>
      <c r="R44" s="19"/>
      <c r="S44" s="15">
        <f>'orig-data'!C88</f>
        <v>10679</v>
      </c>
      <c r="T44" s="14">
        <f>'orig-data'!D88</f>
        <v>0.422376783</v>
      </c>
      <c r="U44" s="14">
        <f>'orig-data'!F88</f>
        <v>0.5040932554</v>
      </c>
      <c r="V44" s="15">
        <f>'orig-data'!G88</f>
        <v>5102</v>
      </c>
      <c r="W44" s="14">
        <f>'orig-data'!H88</f>
        <v>0.4777600899</v>
      </c>
    </row>
    <row r="45" spans="3:23" ht="12.75">
      <c r="C45" s="5"/>
      <c r="D45" s="5"/>
      <c r="E45" s="5"/>
      <c r="F45" s="5"/>
      <c r="G45" s="5"/>
      <c r="H45" s="5"/>
      <c r="K45" s="29"/>
      <c r="L45" s="14"/>
      <c r="M45" s="15"/>
      <c r="N45" s="14"/>
      <c r="O45" s="14"/>
      <c r="P45" s="15"/>
      <c r="Q45" s="14"/>
      <c r="R45" s="19"/>
      <c r="S45" s="15"/>
      <c r="T45" s="14"/>
      <c r="U45" s="14"/>
      <c r="V45" s="15"/>
      <c r="W45" s="14"/>
    </row>
    <row r="46" spans="1:23" ht="12.75">
      <c r="A46" s="31">
        <v>43</v>
      </c>
      <c r="B46" s="31">
        <v>49</v>
      </c>
      <c r="C46" s="5" t="s">
        <v>160</v>
      </c>
      <c r="D46" s="5" t="str">
        <f>IF(AND('orig-data'!Q45&gt;0,'orig-data'!Q45&lt;0.9999),IF(AND('orig-data'!I45&lt;0.005,'orig-data'!I45&gt;0),"m"," "),IF(AND('orig-data'!T45&lt;0.005,'orig-data'!T45&gt;0),"m",""))</f>
        <v>m</v>
      </c>
      <c r="E46" s="5" t="str">
        <f>IF(AND('orig-data'!Q109&lt;0.9999,'orig-data'!Q109&gt;0),IF(AND('orig-data'!I109&lt;0.005,'orig-data'!I109&gt;0),"f"," "),IF(AND('orig-data'!T109&lt;0.005,'orig-data'!T109&gt;0),"f",""))</f>
        <v>f</v>
      </c>
      <c r="F46" s="5" t="str">
        <f>IF(AND('orig-data'!Q45&lt;0.9999,'orig-data'!Q45&gt;0),IF(AND('orig-data'!I173&lt;0.005,'orig-data'!I173&gt;0),"d"," "),IF(AND('orig-data'!S45&lt;0.05,'orig-data'!S45&gt;0),"d",""))</f>
        <v>d</v>
      </c>
      <c r="G46" s="5" t="str">
        <f>IF(AND(M46&gt;0,M46&lt;=5),"mp"," ")&amp;IF(AND(P46&gt;0,P46&lt;=5),"mc"," ")</f>
        <v>  </v>
      </c>
      <c r="H46" s="5" t="str">
        <f>IF(AND(S46&gt;0,S46&lt;=5),"fp"," ")&amp;IF(AND(V46&gt;0,V46&lt;=5),"fc"," ")</f>
        <v>  </v>
      </c>
      <c r="I46" s="2">
        <f>J$18</f>
        <v>0.3036551387</v>
      </c>
      <c r="J46" s="28">
        <f>'orig-data'!E45</f>
        <v>0.3270324371</v>
      </c>
      <c r="K46" s="29">
        <f>'orig-data'!E109</f>
        <v>0.4185396064</v>
      </c>
      <c r="L46" s="14">
        <f>K$18</f>
        <v>0.3713646323</v>
      </c>
      <c r="M46" s="15">
        <f>'orig-data'!C45</f>
        <v>2855</v>
      </c>
      <c r="N46" s="14">
        <f>'orig-data'!D45</f>
        <v>0.2937498057</v>
      </c>
      <c r="O46" s="14">
        <f>'orig-data'!F45</f>
        <v>0.3640860787</v>
      </c>
      <c r="P46" s="15">
        <f>'orig-data'!G45</f>
        <v>945</v>
      </c>
      <c r="Q46" s="14">
        <f>'orig-data'!H45</f>
        <v>0.3309982487</v>
      </c>
      <c r="R46" s="19"/>
      <c r="S46" s="15">
        <f>'orig-data'!C109</f>
        <v>2922</v>
      </c>
      <c r="T46" s="14">
        <f>'orig-data'!D109</f>
        <v>0.3783840416</v>
      </c>
      <c r="U46" s="14">
        <f>'orig-data'!F109</f>
        <v>0.4629566337</v>
      </c>
      <c r="V46" s="15">
        <f>'orig-data'!G109</f>
        <v>1261</v>
      </c>
      <c r="W46" s="14">
        <f>'orig-data'!H109</f>
        <v>0.4315537303</v>
      </c>
    </row>
    <row r="47" spans="1:23" ht="12.75">
      <c r="A47" s="31">
        <v>44</v>
      </c>
      <c r="B47" s="31">
        <v>48</v>
      </c>
      <c r="C47" s="5" t="s">
        <v>161</v>
      </c>
      <c r="D47" s="5" t="str">
        <f>IF(AND('orig-data'!Q44&gt;0,'orig-data'!Q44&lt;0.9999),IF(AND('orig-data'!I44&lt;0.005,'orig-data'!I44&gt;0),"m"," "),IF(AND('orig-data'!T44&lt;0.005,'orig-data'!T44&gt;0),"m",""))</f>
        <v>m</v>
      </c>
      <c r="E47" s="5" t="str">
        <f>IF(AND('orig-data'!Q108&lt;0.9999,'orig-data'!Q108&gt;0),IF(AND('orig-data'!I108&lt;0.005,'orig-data'!I108&gt;0),"f"," "),IF(AND('orig-data'!T108&lt;0.005,'orig-data'!T108&gt;0),"f",""))</f>
        <v>f</v>
      </c>
      <c r="F47" s="5" t="str">
        <f>IF(AND('orig-data'!Q44&lt;0.9999,'orig-data'!Q44&gt;0),IF(AND('orig-data'!I172&lt;0.005,'orig-data'!I172&gt;0),"d"," "),IF(AND('orig-data'!S44&lt;0.05,'orig-data'!S44&gt;0),"d",""))</f>
        <v>d</v>
      </c>
      <c r="G47" s="5" t="str">
        <f>IF(AND(M47&gt;0,M47&lt;=5),"mp"," ")&amp;IF(AND(P47&gt;0,P47&lt;=5),"mc"," ")</f>
        <v>  </v>
      </c>
      <c r="H47" s="5" t="str">
        <f>IF(AND(S47&gt;0,S47&lt;=5),"fp"," ")&amp;IF(AND(V47&gt;0,V47&lt;=5),"fc"," ")</f>
        <v>  </v>
      </c>
      <c r="I47" s="2">
        <f>J$18</f>
        <v>0.3036551387</v>
      </c>
      <c r="J47" s="28">
        <f>'orig-data'!E44</f>
        <v>0.3373859295</v>
      </c>
      <c r="K47" s="29">
        <f>'orig-data'!E108</f>
        <v>0.4098394668</v>
      </c>
      <c r="L47" s="14">
        <f>K$18</f>
        <v>0.3713646323</v>
      </c>
      <c r="M47" s="15">
        <f>'orig-data'!C44</f>
        <v>6874</v>
      </c>
      <c r="N47" s="14">
        <f>'orig-data'!D44</f>
        <v>0.3067807376</v>
      </c>
      <c r="O47" s="14">
        <f>'orig-data'!F44</f>
        <v>0.3710443696</v>
      </c>
      <c r="P47" s="15">
        <f>'orig-data'!G44</f>
        <v>2323</v>
      </c>
      <c r="Q47" s="14">
        <f>'orig-data'!H44</f>
        <v>0.337940064</v>
      </c>
      <c r="R47" s="19"/>
      <c r="S47" s="15">
        <f>'orig-data'!C108</f>
        <v>7217</v>
      </c>
      <c r="T47" s="14">
        <f>'orig-data'!D108</f>
        <v>0.3741047216</v>
      </c>
      <c r="U47" s="14">
        <f>'orig-data'!F108</f>
        <v>0.4489876199</v>
      </c>
      <c r="V47" s="15">
        <f>'orig-data'!G108</f>
        <v>3069</v>
      </c>
      <c r="W47" s="14">
        <f>'orig-data'!H108</f>
        <v>0.4252459471</v>
      </c>
    </row>
    <row r="48" spans="1:23" ht="12.75">
      <c r="A48" s="31">
        <v>45</v>
      </c>
      <c r="B48" s="31">
        <v>50</v>
      </c>
      <c r="C48" s="5" t="s">
        <v>129</v>
      </c>
      <c r="D48" s="5" t="str">
        <f>IF(AND('orig-data'!Q46&gt;0,'orig-data'!Q46&lt;0.9999),IF(AND('orig-data'!I46&lt;0.005,'orig-data'!I46&gt;0),"m"," "),IF(AND('orig-data'!T46&lt;0.005,'orig-data'!T46&gt;0),"m",""))</f>
        <v>m</v>
      </c>
      <c r="E48" s="5" t="str">
        <f>IF(AND('orig-data'!Q110&lt;0.9999,'orig-data'!Q110&gt;0),IF(AND('orig-data'!I110&lt;0.005,'orig-data'!I110&gt;0),"f"," "),IF(AND('orig-data'!T110&lt;0.005,'orig-data'!T110&gt;0),"f",""))</f>
        <v>f</v>
      </c>
      <c r="F48" s="5" t="str">
        <f>IF(AND('orig-data'!Q46&lt;0.9999,'orig-data'!Q46&gt;0),IF(AND('orig-data'!I174&lt;0.005,'orig-data'!I174&gt;0),"d"," "),IF(AND('orig-data'!S46&lt;0.05,'orig-data'!S46&gt;0),"d",""))</f>
        <v>d</v>
      </c>
      <c r="G48" s="5" t="str">
        <f>IF(AND(M48&gt;0,M48&lt;=5),"mp"," ")&amp;IF(AND(P48&gt;0,P48&lt;=5),"mc"," ")</f>
        <v>  </v>
      </c>
      <c r="H48" s="5" t="str">
        <f>IF(AND(S48&gt;0,S48&lt;=5),"fp"," ")&amp;IF(AND(V48&gt;0,V48&lt;=5),"fc"," ")</f>
        <v>  </v>
      </c>
      <c r="I48" s="2">
        <f>J$18</f>
        <v>0.3036551387</v>
      </c>
      <c r="J48" s="28">
        <f>'orig-data'!E46</f>
        <v>0.3609920643</v>
      </c>
      <c r="K48" s="29">
        <f>'orig-data'!E110</f>
        <v>0.465381378</v>
      </c>
      <c r="L48" s="14">
        <f>K$18</f>
        <v>0.3713646323</v>
      </c>
      <c r="M48" s="15">
        <f>'orig-data'!C46</f>
        <v>3965</v>
      </c>
      <c r="N48" s="14">
        <f>'orig-data'!D46</f>
        <v>0.3263961762</v>
      </c>
      <c r="O48" s="14">
        <f>'orig-data'!F46</f>
        <v>0.3992548932</v>
      </c>
      <c r="P48" s="15">
        <f>'orig-data'!G46</f>
        <v>1456</v>
      </c>
      <c r="Q48" s="14">
        <f>'orig-data'!H46</f>
        <v>0.3672131148</v>
      </c>
      <c r="R48" s="19"/>
      <c r="S48" s="15">
        <f>'orig-data'!C110</f>
        <v>3851</v>
      </c>
      <c r="T48" s="14">
        <f>'orig-data'!D110</f>
        <v>0.4225677975</v>
      </c>
      <c r="U48" s="14">
        <f>'orig-data'!F110</f>
        <v>0.5125327302</v>
      </c>
      <c r="V48" s="15">
        <f>'orig-data'!G110</f>
        <v>1854</v>
      </c>
      <c r="W48" s="14">
        <f>'orig-data'!H110</f>
        <v>0.4814333939</v>
      </c>
    </row>
    <row r="49" spans="1:23" ht="12.75">
      <c r="A49" s="31">
        <v>46</v>
      </c>
      <c r="B49" s="31">
        <v>51</v>
      </c>
      <c r="C49" s="5" t="s">
        <v>130</v>
      </c>
      <c r="D49" s="5" t="str">
        <f>IF(AND('orig-data'!Q47&gt;0,'orig-data'!Q47&lt;0.9999),IF(AND('orig-data'!I47&lt;0.005,'orig-data'!I47&gt;0),"m"," "),IF(AND('orig-data'!T47&lt;0.005,'orig-data'!T47&gt;0),"m",""))</f>
        <v>m</v>
      </c>
      <c r="E49" s="5" t="str">
        <f>IF(AND('orig-data'!Q111&lt;0.9999,'orig-data'!Q111&gt;0),IF(AND('orig-data'!I111&lt;0.005,'orig-data'!I111&gt;0),"f"," "),IF(AND('orig-data'!T111&lt;0.005,'orig-data'!T111&gt;0),"f",""))</f>
        <v>f</v>
      </c>
      <c r="F49" s="5" t="str">
        <f>IF(AND('orig-data'!Q47&lt;0.9999,'orig-data'!Q47&gt;0),IF(AND('orig-data'!I175&lt;0.005,'orig-data'!I175&gt;0),"d"," "),IF(AND('orig-data'!S47&lt;0.05,'orig-data'!S47&gt;0),"d",""))</f>
        <v>d</v>
      </c>
      <c r="G49" s="5" t="str">
        <f>IF(AND(M49&gt;0,M49&lt;=5),"mp"," ")&amp;IF(AND(P49&gt;0,P49&lt;=5),"mc"," ")</f>
        <v>  </v>
      </c>
      <c r="H49" s="5" t="str">
        <f>IF(AND(S49&gt;0,S49&lt;=5),"fp"," ")&amp;IF(AND(V49&gt;0,V49&lt;=5),"fc"," ")</f>
        <v>  </v>
      </c>
      <c r="I49" s="2">
        <f>J$18</f>
        <v>0.3036551387</v>
      </c>
      <c r="J49" s="28">
        <f>'orig-data'!E47</f>
        <v>0.374697049</v>
      </c>
      <c r="K49" s="29">
        <f>'orig-data'!E111</f>
        <v>0.4555353401</v>
      </c>
      <c r="L49" s="14">
        <f>K$18</f>
        <v>0.3713646323</v>
      </c>
      <c r="M49" s="15">
        <f>'orig-data'!C47</f>
        <v>7733</v>
      </c>
      <c r="N49" s="14">
        <f>'orig-data'!D47</f>
        <v>0.341137731</v>
      </c>
      <c r="O49" s="14">
        <f>'orig-data'!F47</f>
        <v>0.4115577544</v>
      </c>
      <c r="P49" s="15">
        <f>'orig-data'!G47</f>
        <v>2915</v>
      </c>
      <c r="Q49" s="14">
        <f>'orig-data'!H47</f>
        <v>0.3769559033</v>
      </c>
      <c r="R49" s="19"/>
      <c r="S49" s="15">
        <f>'orig-data'!C111</f>
        <v>7479</v>
      </c>
      <c r="T49" s="14">
        <f>'orig-data'!D111</f>
        <v>0.4160006145</v>
      </c>
      <c r="U49" s="14">
        <f>'orig-data'!F111</f>
        <v>0.4988272585</v>
      </c>
      <c r="V49" s="15">
        <f>'orig-data'!G111</f>
        <v>3525</v>
      </c>
      <c r="W49" s="14">
        <f>'orig-data'!H111</f>
        <v>0.4713196951</v>
      </c>
    </row>
    <row r="50" spans="3:23" ht="12.75">
      <c r="C50" s="5"/>
      <c r="D50" s="5"/>
      <c r="E50" s="5"/>
      <c r="F50" s="5"/>
      <c r="G50" s="5"/>
      <c r="H50" s="5"/>
      <c r="K50" s="29"/>
      <c r="L50" s="14"/>
      <c r="M50" s="15"/>
      <c r="N50" s="14"/>
      <c r="O50" s="14"/>
      <c r="P50" s="15"/>
      <c r="Q50" s="14"/>
      <c r="R50" s="19"/>
      <c r="S50" s="15"/>
      <c r="T50" s="14"/>
      <c r="U50" s="14"/>
      <c r="V50" s="15"/>
      <c r="W50" s="14"/>
    </row>
    <row r="51" spans="1:23" ht="12.75">
      <c r="A51" s="31">
        <v>48</v>
      </c>
      <c r="B51" s="31">
        <v>43</v>
      </c>
      <c r="C51" s="5" t="s">
        <v>125</v>
      </c>
      <c r="D51" s="5">
        <f>IF(AND('orig-data'!Q40&gt;0,'orig-data'!Q40&lt;0.9999),IF(AND('orig-data'!I40&lt;0.005,'orig-data'!I40&gt;0),"m"," "),IF(AND('orig-data'!T40&lt;0.005,'orig-data'!T40&gt;0),"m",""))</f>
      </c>
      <c r="E51" s="5">
        <f>IF(AND('orig-data'!Q104&lt;0.9999,'orig-data'!Q104&gt;0),IF(AND('orig-data'!I104&lt;0.005,'orig-data'!I104&gt;0),"f"," "),IF(AND('orig-data'!T104&lt;0.005,'orig-data'!T104&gt;0),"f",""))</f>
      </c>
      <c r="F51" s="5" t="str">
        <f>IF(AND('orig-data'!Q40&lt;0.9999,'orig-data'!Q40&gt;0),IF(AND('orig-data'!I168&lt;0.005,'orig-data'!I168&gt;0),"d"," "),IF(AND('orig-data'!S40&lt;0.05,'orig-data'!S40&gt;0),"d",""))</f>
        <v>d</v>
      </c>
      <c r="G51" s="5" t="str">
        <f>IF(AND(M51&gt;0,M51&lt;=5),"mp"," ")&amp;IF(AND(P51&gt;0,P51&lt;=5),"mc"," ")</f>
        <v>  </v>
      </c>
      <c r="H51" s="5" t="str">
        <f>IF(AND(S51&gt;0,S51&lt;=5),"fp"," ")&amp;IF(AND(V51&gt;0,V51&lt;=5),"fc"," ")</f>
        <v>  </v>
      </c>
      <c r="I51" s="2">
        <f>J$18</f>
        <v>0.3036551387</v>
      </c>
      <c r="J51" s="28">
        <f>'orig-data'!E40</f>
        <v>0.2904541182</v>
      </c>
      <c r="K51" s="29">
        <f>'orig-data'!E104</f>
        <v>0.3715339566</v>
      </c>
      <c r="L51" s="14">
        <f>K$18</f>
        <v>0.3713646323</v>
      </c>
      <c r="M51" s="15">
        <f>'orig-data'!C40</f>
        <v>9719</v>
      </c>
      <c r="N51" s="14">
        <f>'orig-data'!D40</f>
        <v>0.2640963931</v>
      </c>
      <c r="O51" s="14">
        <f>'orig-data'!F40</f>
        <v>0.3194424346</v>
      </c>
      <c r="P51" s="15">
        <f>'orig-data'!G40</f>
        <v>2726</v>
      </c>
      <c r="Q51" s="14">
        <f>'orig-data'!H40</f>
        <v>0.280481531</v>
      </c>
      <c r="R51" s="19"/>
      <c r="S51" s="15">
        <f>'orig-data'!C104</f>
        <v>9373</v>
      </c>
      <c r="T51" s="14">
        <f>'orig-data'!D104</f>
        <v>0.3390274935</v>
      </c>
      <c r="U51" s="14">
        <f>'orig-data'!F104</f>
        <v>0.407157188</v>
      </c>
      <c r="V51" s="15">
        <f>'orig-data'!G104</f>
        <v>3496</v>
      </c>
      <c r="W51" s="14">
        <f>'orig-data'!H104</f>
        <v>0.3729862371</v>
      </c>
    </row>
    <row r="52" spans="1:23" ht="12.75">
      <c r="A52" s="31">
        <v>49</v>
      </c>
      <c r="B52" s="31">
        <v>44</v>
      </c>
      <c r="C52" s="5" t="s">
        <v>126</v>
      </c>
      <c r="D52" s="5">
        <f>IF(AND('orig-data'!Q41&gt;0,'orig-data'!Q41&lt;0.9999),IF(AND('orig-data'!I41&lt;0.005,'orig-data'!I41&gt;0),"m"," "),IF(AND('orig-data'!T41&lt;0.005,'orig-data'!T41&gt;0),"m",""))</f>
      </c>
      <c r="E52" s="5">
        <f>IF(AND('orig-data'!Q105&lt;0.9999,'orig-data'!Q105&gt;0),IF(AND('orig-data'!I105&lt;0.005,'orig-data'!I105&gt;0),"f"," "),IF(AND('orig-data'!T105&lt;0.005,'orig-data'!T105&gt;0),"f",""))</f>
      </c>
      <c r="F52" s="5" t="str">
        <f>IF(AND('orig-data'!Q41&lt;0.9999,'orig-data'!Q41&gt;0),IF(AND('orig-data'!I169&lt;0.005,'orig-data'!I169&gt;0),"d"," "),IF(AND('orig-data'!S41&lt;0.05,'orig-data'!S41&gt;0),"d",""))</f>
        <v>d</v>
      </c>
      <c r="G52" s="5" t="str">
        <f>IF(AND(M52&gt;0,M52&lt;=5),"mp"," ")&amp;IF(AND(P52&gt;0,P52&lt;=5),"mc"," ")</f>
        <v>  </v>
      </c>
      <c r="H52" s="5" t="str">
        <f>IF(AND(S52&gt;0,S52&lt;=5),"fp"," ")&amp;IF(AND(V52&gt;0,V52&lt;=5),"fc"," ")</f>
        <v>  </v>
      </c>
      <c r="I52" s="2">
        <f>J$18</f>
        <v>0.3036551387</v>
      </c>
      <c r="J52" s="28">
        <f>'orig-data'!E41</f>
        <v>0.3151786167</v>
      </c>
      <c r="K52" s="29">
        <f>'orig-data'!E105</f>
        <v>0.3905898015</v>
      </c>
      <c r="L52" s="14">
        <f>K$18</f>
        <v>0.3713646323</v>
      </c>
      <c r="M52" s="15">
        <f>'orig-data'!C41</f>
        <v>14495</v>
      </c>
      <c r="N52" s="14">
        <f>'orig-data'!D41</f>
        <v>0.2875219214</v>
      </c>
      <c r="O52" s="14">
        <f>'orig-data'!F41</f>
        <v>0.3454956058</v>
      </c>
      <c r="P52" s="15">
        <f>'orig-data'!G41</f>
        <v>4445</v>
      </c>
      <c r="Q52" s="14">
        <f>'orig-data'!H41</f>
        <v>0.3066574681</v>
      </c>
      <c r="R52" s="19"/>
      <c r="S52" s="15">
        <f>'orig-data'!C105</f>
        <v>14507</v>
      </c>
      <c r="T52" s="14">
        <f>'orig-data'!D105</f>
        <v>0.3573891574</v>
      </c>
      <c r="U52" s="14">
        <f>'orig-data'!F105</f>
        <v>0.4268747104</v>
      </c>
      <c r="V52" s="15">
        <f>'orig-data'!G105</f>
        <v>5700</v>
      </c>
      <c r="W52" s="14">
        <f>'orig-data'!H105</f>
        <v>0.3929137658</v>
      </c>
    </row>
    <row r="53" spans="1:23" ht="12.75">
      <c r="A53" s="31">
        <v>50</v>
      </c>
      <c r="B53" s="31">
        <v>45</v>
      </c>
      <c r="C53" s="5" t="s">
        <v>127</v>
      </c>
      <c r="D53" s="5">
        <f>IF(AND('orig-data'!Q42&gt;0,'orig-data'!Q42&lt;0.9999),IF(AND('orig-data'!I42&lt;0.005,'orig-data'!I42&gt;0),"m"," "),IF(AND('orig-data'!T42&lt;0.005,'orig-data'!T42&gt;0),"m",""))</f>
      </c>
      <c r="E53" s="5">
        <f>IF(AND('orig-data'!Q106&lt;0.9999,'orig-data'!Q106&gt;0),IF(AND('orig-data'!I106&lt;0.005,'orig-data'!I106&gt;0),"f"," "),IF(AND('orig-data'!T106&lt;0.005,'orig-data'!T106&gt;0),"f",""))</f>
      </c>
      <c r="F53" s="5" t="str">
        <f>IF(AND('orig-data'!Q42&lt;0.9999,'orig-data'!Q42&gt;0),IF(AND('orig-data'!I170&lt;0.005,'orig-data'!I170&gt;0),"d"," "),IF(AND('orig-data'!S42&lt;0.05,'orig-data'!S42&gt;0),"d",""))</f>
        <v>d</v>
      </c>
      <c r="G53" s="5" t="str">
        <f>IF(AND(M53&gt;0,M53&lt;=5),"mp"," ")&amp;IF(AND(P53&gt;0,P53&lt;=5),"mc"," ")</f>
        <v>  </v>
      </c>
      <c r="H53" s="5" t="str">
        <f>IF(AND(S53&gt;0,S53&lt;=5),"fp"," ")&amp;IF(AND(V53&gt;0,V53&lt;=5),"fc"," ")</f>
        <v>  </v>
      </c>
      <c r="I53" s="2">
        <f>J$18</f>
        <v>0.3036551387</v>
      </c>
      <c r="J53" s="28">
        <f>'orig-data'!E42</f>
        <v>0.2941291392</v>
      </c>
      <c r="K53" s="29">
        <f>'orig-data'!E106</f>
        <v>0.3972424176</v>
      </c>
      <c r="L53" s="14">
        <f>K$18</f>
        <v>0.3713646323</v>
      </c>
      <c r="M53" s="15">
        <f>'orig-data'!C42</f>
        <v>9152</v>
      </c>
      <c r="N53" s="14">
        <f>'orig-data'!D42</f>
        <v>0.267584089</v>
      </c>
      <c r="O53" s="14">
        <f>'orig-data'!F42</f>
        <v>0.3233075286</v>
      </c>
      <c r="P53" s="15">
        <f>'orig-data'!G42</f>
        <v>2678</v>
      </c>
      <c r="Q53" s="14">
        <f>'orig-data'!H42</f>
        <v>0.2926136364</v>
      </c>
      <c r="R53" s="19"/>
      <c r="S53" s="15">
        <f>'orig-data'!C106</f>
        <v>9022</v>
      </c>
      <c r="T53" s="14">
        <f>'orig-data'!D106</f>
        <v>0.3627526503</v>
      </c>
      <c r="U53" s="14">
        <f>'orig-data'!F106</f>
        <v>0.4350114002</v>
      </c>
      <c r="V53" s="15">
        <f>'orig-data'!G106</f>
        <v>3635</v>
      </c>
      <c r="W53" s="14">
        <f>'orig-data'!H106</f>
        <v>0.4029040124</v>
      </c>
    </row>
    <row r="54" spans="1:23" ht="12.75">
      <c r="A54" s="31">
        <v>51</v>
      </c>
      <c r="B54" s="31">
        <v>46</v>
      </c>
      <c r="C54" s="5" t="s">
        <v>128</v>
      </c>
      <c r="D54" s="5" t="str">
        <f>IF(AND('orig-data'!Q43&gt;0,'orig-data'!Q43&lt;0.9999),IF(AND('orig-data'!I43&lt;0.005,'orig-data'!I43&gt;0),"m"," "),IF(AND('orig-data'!T43&lt;0.005,'orig-data'!T43&gt;0),"m",""))</f>
        <v>m</v>
      </c>
      <c r="E54" s="5" t="str">
        <f>IF(AND('orig-data'!Q107&lt;0.9999,'orig-data'!Q107&gt;0),IF(AND('orig-data'!I107&lt;0.005,'orig-data'!I107&gt;0),"f"," "),IF(AND('orig-data'!T107&lt;0.005,'orig-data'!T107&gt;0),"f",""))</f>
        <v>f</v>
      </c>
      <c r="F54" s="5" t="str">
        <f>IF(AND('orig-data'!Q43&lt;0.9999,'orig-data'!Q43&gt;0),IF(AND('orig-data'!I171&lt;0.005,'orig-data'!I171&gt;0),"d"," "),IF(AND('orig-data'!S43&lt;0.05,'orig-data'!S43&gt;0),"d",""))</f>
        <v>d</v>
      </c>
      <c r="G54" s="5" t="str">
        <f>IF(AND(M54&gt;0,M54&lt;=5),"mp"," ")&amp;IF(AND(P54&gt;0,P54&lt;=5),"mc"," ")</f>
        <v>  </v>
      </c>
      <c r="H54" s="5" t="str">
        <f>IF(AND(S54&gt;0,S54&lt;=5),"fp"," ")&amp;IF(AND(V54&gt;0,V54&lt;=5),"fc"," ")</f>
        <v>  </v>
      </c>
      <c r="I54" s="2">
        <f>J$18</f>
        <v>0.3036551387</v>
      </c>
      <c r="J54" s="28">
        <f>'orig-data'!E43</f>
        <v>0.3744812395</v>
      </c>
      <c r="K54" s="29">
        <f>'orig-data'!E107</f>
        <v>0.4911995124</v>
      </c>
      <c r="L54" s="14">
        <f>K$18</f>
        <v>0.3713646323</v>
      </c>
      <c r="M54" s="15">
        <f>'orig-data'!C43</f>
        <v>4842</v>
      </c>
      <c r="N54" s="14">
        <f>'orig-data'!D43</f>
        <v>0.3392120667</v>
      </c>
      <c r="O54" s="14">
        <f>'orig-data'!F43</f>
        <v>0.4134174828</v>
      </c>
      <c r="P54" s="15">
        <f>'orig-data'!G43</f>
        <v>1791</v>
      </c>
      <c r="Q54" s="14">
        <f>'orig-data'!H43</f>
        <v>0.3698884758</v>
      </c>
      <c r="R54" s="19"/>
      <c r="S54" s="15">
        <f>'orig-data'!C107</f>
        <v>4607</v>
      </c>
      <c r="T54" s="14">
        <f>'orig-data'!D107</f>
        <v>0.4467488638</v>
      </c>
      <c r="U54" s="14">
        <f>'orig-data'!F107</f>
        <v>0.5400729147</v>
      </c>
      <c r="V54" s="15">
        <f>'orig-data'!G107</f>
        <v>2288</v>
      </c>
      <c r="W54" s="14">
        <f>'orig-data'!H107</f>
        <v>0.4966355546</v>
      </c>
    </row>
    <row r="55" spans="3:23" ht="12.75">
      <c r="C55" s="5"/>
      <c r="D55" s="5"/>
      <c r="E55" s="5"/>
      <c r="F55" s="5"/>
      <c r="G55" s="5"/>
      <c r="H55" s="5"/>
      <c r="K55" s="29"/>
      <c r="L55" s="14"/>
      <c r="M55" s="15"/>
      <c r="N55" s="14"/>
      <c r="O55" s="14"/>
      <c r="P55" s="15"/>
      <c r="Q55" s="14"/>
      <c r="R55" s="19"/>
      <c r="S55" s="15"/>
      <c r="T55" s="14"/>
      <c r="U55" s="14"/>
      <c r="V55" s="15"/>
      <c r="W55" s="14"/>
    </row>
    <row r="56" spans="1:23" ht="12.75">
      <c r="A56" s="31">
        <v>53</v>
      </c>
      <c r="B56" s="31">
        <v>53</v>
      </c>
      <c r="C56" s="5" t="s">
        <v>162</v>
      </c>
      <c r="D56" s="5" t="str">
        <f>IF(AND('orig-data'!Q48&gt;0,'orig-data'!Q48&lt;0.9999),IF(AND('orig-data'!I48&lt;0.005,'orig-data'!I48&gt;0),"m"," "),IF(AND('orig-data'!T48&lt;0.005,'orig-data'!T48&gt;0),"m",""))</f>
        <v>m</v>
      </c>
      <c r="E56" s="5" t="str">
        <f>IF(AND('orig-data'!Q112&lt;0.9999,'orig-data'!Q112&gt;0),IF(AND('orig-data'!I112&lt;0.005,'orig-data'!I112&gt;0),"f"," "),IF(AND('orig-data'!T112&lt;0.005,'orig-data'!T112&gt;0),"f",""))</f>
        <v>f</v>
      </c>
      <c r="F56" s="5" t="str">
        <f>IF(AND('orig-data'!Q48&lt;0.9999,'orig-data'!Q48&gt;0),IF(AND('orig-data'!I176&lt;0.005,'orig-data'!I176&gt;0),"d"," "),IF(AND('orig-data'!S48&lt;0.05,'orig-data'!S48&gt;0),"d",""))</f>
        <v>d</v>
      </c>
      <c r="G56" s="5" t="str">
        <f aca="true" t="shared" si="12" ref="G56:G61">IF(AND(M56&gt;0,M56&lt;=5),"mp"," ")&amp;IF(AND(P56&gt;0,P56&lt;=5),"mc"," ")</f>
        <v>  </v>
      </c>
      <c r="H56" s="5" t="str">
        <f aca="true" t="shared" si="13" ref="H56:H61">IF(AND(S56&gt;0,S56&lt;=5),"fp"," ")&amp;IF(AND(V56&gt;0,V56&lt;=5),"fc"," ")</f>
        <v>  </v>
      </c>
      <c r="I56" s="2">
        <f aca="true" t="shared" si="14" ref="I56:I61">J$18</f>
        <v>0.3036551387</v>
      </c>
      <c r="J56" s="28">
        <f>'orig-data'!E48</f>
        <v>0.2658242855</v>
      </c>
      <c r="K56" s="29">
        <f>'orig-data'!E112</f>
        <v>0.3490372348</v>
      </c>
      <c r="L56" s="14">
        <f aca="true" t="shared" si="15" ref="L56:L61">K$18</f>
        <v>0.3713646323</v>
      </c>
      <c r="M56" s="15">
        <f>'orig-data'!C48</f>
        <v>6176</v>
      </c>
      <c r="N56" s="14">
        <f>'orig-data'!D48</f>
        <v>0.2401559518</v>
      </c>
      <c r="O56" s="14">
        <f>'orig-data'!F48</f>
        <v>0.2942361006</v>
      </c>
      <c r="P56" s="15">
        <f>'orig-data'!G48</f>
        <v>1598</v>
      </c>
      <c r="Q56" s="14">
        <f>'orig-data'!H48</f>
        <v>0.2587435233</v>
      </c>
      <c r="R56" s="19"/>
      <c r="S56" s="15">
        <f>'orig-data'!C112</f>
        <v>5968</v>
      </c>
      <c r="T56" s="14">
        <f>'orig-data'!D112</f>
        <v>0.3165897635</v>
      </c>
      <c r="U56" s="14">
        <f>'orig-data'!F112</f>
        <v>0.3848102665</v>
      </c>
      <c r="V56" s="15">
        <f>'orig-data'!G112</f>
        <v>2077</v>
      </c>
      <c r="W56" s="14">
        <f>'orig-data'!H112</f>
        <v>0.3480227882</v>
      </c>
    </row>
    <row r="57" spans="1:23" ht="12.75">
      <c r="A57" s="31">
        <v>54</v>
      </c>
      <c r="B57" s="31">
        <v>54</v>
      </c>
      <c r="C57" s="5" t="s">
        <v>131</v>
      </c>
      <c r="D57" s="5">
        <f>IF(AND('orig-data'!Q49&gt;0,'orig-data'!Q49&lt;0.9999),IF(AND('orig-data'!I49&lt;0.005,'orig-data'!I49&gt;0),"m"," "),IF(AND('orig-data'!T49&lt;0.005,'orig-data'!T49&gt;0),"m",""))</f>
      </c>
      <c r="E57" s="5">
        <f>IF(AND('orig-data'!Q113&lt;0.9999,'orig-data'!Q113&gt;0),IF(AND('orig-data'!I113&lt;0.005,'orig-data'!I113&gt;0),"f"," "),IF(AND('orig-data'!T113&lt;0.005,'orig-data'!T113&gt;0),"f",""))</f>
      </c>
      <c r="F57" s="5" t="str">
        <f>IF(AND('orig-data'!Q49&lt;0.9999,'orig-data'!Q49&gt;0),IF(AND('orig-data'!I177&lt;0.005,'orig-data'!I177&gt;0),"d"," "),IF(AND('orig-data'!S49&lt;0.05,'orig-data'!S49&gt;0),"d",""))</f>
        <v>d</v>
      </c>
      <c r="G57" s="5" t="str">
        <f t="shared" si="12"/>
        <v>  </v>
      </c>
      <c r="H57" s="5" t="str">
        <f t="shared" si="13"/>
        <v>  </v>
      </c>
      <c r="I57" s="2">
        <f t="shared" si="14"/>
        <v>0.3036551387</v>
      </c>
      <c r="J57" s="28">
        <f>'orig-data'!E49</f>
        <v>0.3096343598</v>
      </c>
      <c r="K57" s="29">
        <f>'orig-data'!E113</f>
        <v>0.4057698398</v>
      </c>
      <c r="L57" s="14">
        <f t="shared" si="15"/>
        <v>0.3713646323</v>
      </c>
      <c r="M57" s="15">
        <f>'orig-data'!C49</f>
        <v>1567</v>
      </c>
      <c r="N57" s="14">
        <f>'orig-data'!D49</f>
        <v>0.2731326172</v>
      </c>
      <c r="O57" s="14">
        <f>'orig-data'!F49</f>
        <v>0.3510142354</v>
      </c>
      <c r="P57" s="15">
        <f>'orig-data'!G49</f>
        <v>482</v>
      </c>
      <c r="Q57" s="14">
        <f>'orig-data'!H49</f>
        <v>0.3075941289</v>
      </c>
      <c r="R57" s="19"/>
      <c r="S57" s="15">
        <f>'orig-data'!C113</f>
        <v>1482</v>
      </c>
      <c r="T57" s="14">
        <f>'orig-data'!D113</f>
        <v>0.3606389576</v>
      </c>
      <c r="U57" s="14">
        <f>'orig-data'!F113</f>
        <v>0.4565484661</v>
      </c>
      <c r="V57" s="15">
        <f>'orig-data'!G113</f>
        <v>601</v>
      </c>
      <c r="W57" s="14">
        <f>'orig-data'!H113</f>
        <v>0.4055330634</v>
      </c>
    </row>
    <row r="58" spans="1:23" ht="12.75">
      <c r="A58" s="31">
        <v>55</v>
      </c>
      <c r="B58" s="31">
        <v>55</v>
      </c>
      <c r="C58" s="5" t="s">
        <v>163</v>
      </c>
      <c r="D58" s="5" t="str">
        <f>IF(AND('orig-data'!Q50&gt;0,'orig-data'!Q50&lt;0.9999),IF(AND('orig-data'!I50&lt;0.005,'orig-data'!I50&gt;0),"m"," "),IF(AND('orig-data'!T50&lt;0.005,'orig-data'!T50&gt;0),"m",""))</f>
        <v>m</v>
      </c>
      <c r="E58" s="5" t="str">
        <f>IF(AND('orig-data'!Q114&lt;0.9999,'orig-data'!Q114&gt;0),IF(AND('orig-data'!I114&lt;0.005,'orig-data'!I114&gt;0),"f"," "),IF(AND('orig-data'!T114&lt;0.005,'orig-data'!T114&gt;0),"f",""))</f>
        <v>f</v>
      </c>
      <c r="F58" s="5" t="str">
        <f>IF(AND('orig-data'!Q50&lt;0.9999,'orig-data'!Q50&gt;0),IF(AND('orig-data'!I178&lt;0.005,'orig-data'!I178&gt;0),"d"," "),IF(AND('orig-data'!S50&lt;0.05,'orig-data'!S50&gt;0),"d",""))</f>
        <v>d</v>
      </c>
      <c r="G58" s="5" t="str">
        <f t="shared" si="12"/>
        <v>  </v>
      </c>
      <c r="H58" s="5" t="str">
        <f t="shared" si="13"/>
        <v>  </v>
      </c>
      <c r="I58" s="2">
        <f t="shared" si="14"/>
        <v>0.3036551387</v>
      </c>
      <c r="J58" s="28">
        <f>'orig-data'!E50</f>
        <v>0.3253496351</v>
      </c>
      <c r="K58" s="29">
        <f>'orig-data'!E114</f>
        <v>0.4229296572</v>
      </c>
      <c r="L58" s="14">
        <f t="shared" si="15"/>
        <v>0.3713646323</v>
      </c>
      <c r="M58" s="15">
        <f>'orig-data'!C50</f>
        <v>2925</v>
      </c>
      <c r="N58" s="14">
        <f>'orig-data'!D50</f>
        <v>0.2916780115</v>
      </c>
      <c r="O58" s="14">
        <f>'orig-data'!F50</f>
        <v>0.3629083472</v>
      </c>
      <c r="P58" s="15">
        <f>'orig-data'!G50</f>
        <v>944</v>
      </c>
      <c r="Q58" s="14">
        <f>'orig-data'!H50</f>
        <v>0.3227350427</v>
      </c>
      <c r="R58" s="19"/>
      <c r="S58" s="15">
        <f>'orig-data'!C114</f>
        <v>2743</v>
      </c>
      <c r="T58" s="14">
        <f>'orig-data'!D114</f>
        <v>0.3809293608</v>
      </c>
      <c r="U58" s="14">
        <f>'orig-data'!F114</f>
        <v>0.4695607987</v>
      </c>
      <c r="V58" s="15">
        <f>'orig-data'!G114</f>
        <v>1147</v>
      </c>
      <c r="W58" s="14">
        <f>'orig-data'!H114</f>
        <v>0.4181553044</v>
      </c>
    </row>
    <row r="59" spans="1:23" ht="12.75">
      <c r="A59" s="31">
        <v>56</v>
      </c>
      <c r="B59" s="31">
        <v>56</v>
      </c>
      <c r="C59" s="5" t="s">
        <v>132</v>
      </c>
      <c r="D59" s="5" t="str">
        <f>IF(AND('orig-data'!Q51&gt;0,'orig-data'!Q51&lt;0.9999),IF(AND('orig-data'!I51&lt;0.005,'orig-data'!I51&gt;0),"m"," "),IF(AND('orig-data'!T51&lt;0.005,'orig-data'!T51&gt;0),"m",""))</f>
        <v>m</v>
      </c>
      <c r="E59" s="5" t="str">
        <f>IF(AND('orig-data'!Q115&lt;0.9999,'orig-data'!Q115&gt;0),IF(AND('orig-data'!I115&lt;0.005,'orig-data'!I115&gt;0),"f"," "),IF(AND('orig-data'!T115&lt;0.005,'orig-data'!T115&gt;0),"f",""))</f>
        <v>f</v>
      </c>
      <c r="F59" s="5" t="str">
        <f>IF(AND('orig-data'!Q51&lt;0.9999,'orig-data'!Q51&gt;0),IF(AND('orig-data'!I179&lt;0.005,'orig-data'!I179&gt;0),"d"," "),IF(AND('orig-data'!S51&lt;0.05,'orig-data'!S51&gt;0),"d",""))</f>
        <v>d</v>
      </c>
      <c r="G59" s="5" t="str">
        <f t="shared" si="12"/>
        <v>  </v>
      </c>
      <c r="H59" s="5" t="str">
        <f t="shared" si="13"/>
        <v>  </v>
      </c>
      <c r="I59" s="2">
        <f t="shared" si="14"/>
        <v>0.3036551387</v>
      </c>
      <c r="J59" s="28">
        <f>'orig-data'!E51</f>
        <v>0.3571424921</v>
      </c>
      <c r="K59" s="29">
        <f>'orig-data'!E115</f>
        <v>0.4262296789</v>
      </c>
      <c r="L59" s="14">
        <f t="shared" si="15"/>
        <v>0.3713646323</v>
      </c>
      <c r="M59" s="15">
        <f>'orig-data'!C51</f>
        <v>3605</v>
      </c>
      <c r="N59" s="14">
        <f>'orig-data'!D51</f>
        <v>0.3220545596</v>
      </c>
      <c r="O59" s="14">
        <f>'orig-data'!F51</f>
        <v>0.3960532646</v>
      </c>
      <c r="P59" s="15">
        <f>'orig-data'!G51</f>
        <v>1262</v>
      </c>
      <c r="Q59" s="14">
        <f>'orig-data'!H51</f>
        <v>0.3500693481</v>
      </c>
      <c r="R59" s="19"/>
      <c r="S59" s="15">
        <f>'orig-data'!C115</f>
        <v>3675</v>
      </c>
      <c r="T59" s="14">
        <f>'orig-data'!D115</f>
        <v>0.3862622948</v>
      </c>
      <c r="U59" s="14">
        <f>'orig-data'!F115</f>
        <v>0.4703325734</v>
      </c>
      <c r="V59" s="15">
        <f>'orig-data'!G115</f>
        <v>1589</v>
      </c>
      <c r="W59" s="14">
        <f>'orig-data'!H115</f>
        <v>0.4323809524</v>
      </c>
    </row>
    <row r="60" spans="1:23" ht="12.75">
      <c r="A60" s="31">
        <v>57</v>
      </c>
      <c r="B60" s="31">
        <v>57</v>
      </c>
      <c r="C60" s="5" t="s">
        <v>133</v>
      </c>
      <c r="D60" s="5" t="str">
        <f>IF(AND('orig-data'!Q52&gt;0,'orig-data'!Q52&lt;0.9999),IF(AND('orig-data'!I52&lt;0.005,'orig-data'!I52&gt;0),"m"," "),IF(AND('orig-data'!T52&lt;0.005,'orig-data'!T52&gt;0),"m",""))</f>
        <v>m</v>
      </c>
      <c r="E60" s="5" t="str">
        <f>IF(AND('orig-data'!Q116&lt;0.9999,'orig-data'!Q116&gt;0),IF(AND('orig-data'!I116&lt;0.005,'orig-data'!I116&gt;0),"f"," "),IF(AND('orig-data'!T116&lt;0.005,'orig-data'!T116&gt;0),"f",""))</f>
        <v>f</v>
      </c>
      <c r="F60" s="5" t="str">
        <f>IF(AND('orig-data'!Q52&lt;0.9999,'orig-data'!Q52&gt;0),IF(AND('orig-data'!I180&lt;0.005,'orig-data'!I180&gt;0),"d"," "),IF(AND('orig-data'!S52&lt;0.05,'orig-data'!S52&gt;0),"d",""))</f>
        <v>d</v>
      </c>
      <c r="G60" s="5" t="str">
        <f t="shared" si="12"/>
        <v>  </v>
      </c>
      <c r="H60" s="5" t="str">
        <f t="shared" si="13"/>
        <v>  </v>
      </c>
      <c r="I60" s="2">
        <f t="shared" si="14"/>
        <v>0.3036551387</v>
      </c>
      <c r="J60" s="28">
        <f>'orig-data'!E52</f>
        <v>0.3630848185</v>
      </c>
      <c r="K60" s="29">
        <f>'orig-data'!E116</f>
        <v>0.4755831944</v>
      </c>
      <c r="L60" s="14">
        <f t="shared" si="15"/>
        <v>0.3713646323</v>
      </c>
      <c r="M60" s="15">
        <f>'orig-data'!C52</f>
        <v>4061</v>
      </c>
      <c r="N60" s="14">
        <f>'orig-data'!D52</f>
        <v>0.3279086302</v>
      </c>
      <c r="O60" s="14">
        <f>'orig-data'!F52</f>
        <v>0.4020345098</v>
      </c>
      <c r="P60" s="15">
        <f>'orig-data'!G52</f>
        <v>1466</v>
      </c>
      <c r="Q60" s="14">
        <f>'orig-data'!H52</f>
        <v>0.3609948289</v>
      </c>
      <c r="R60" s="19"/>
      <c r="S60" s="15">
        <f>'orig-data'!C116</f>
        <v>3954</v>
      </c>
      <c r="T60" s="14">
        <f>'orig-data'!D116</f>
        <v>0.4312840506</v>
      </c>
      <c r="U60" s="14">
        <f>'orig-data'!F116</f>
        <v>0.5244325043</v>
      </c>
      <c r="V60" s="15">
        <f>'orig-data'!G116</f>
        <v>1890</v>
      </c>
      <c r="W60" s="14">
        <f>'orig-data'!H116</f>
        <v>0.4779969651</v>
      </c>
    </row>
    <row r="61" spans="1:23" ht="12.75">
      <c r="A61" s="31">
        <v>58</v>
      </c>
      <c r="B61" s="31">
        <v>58</v>
      </c>
      <c r="C61" s="5" t="s">
        <v>164</v>
      </c>
      <c r="D61" s="5" t="str">
        <f>IF(AND('orig-data'!Q53&gt;0,'orig-data'!Q53&lt;0.9999),IF(AND('orig-data'!I53&lt;0.005,'orig-data'!I53&gt;0),"m"," "),IF(AND('orig-data'!T53&lt;0.005,'orig-data'!T53&gt;0),"m",""))</f>
        <v>m</v>
      </c>
      <c r="E61" s="5" t="str">
        <f>IF(AND('orig-data'!Q117&lt;0.9999,'orig-data'!Q117&gt;0),IF(AND('orig-data'!I117&lt;0.005,'orig-data'!I117&gt;0),"f"," "),IF(AND('orig-data'!T117&lt;0.005,'orig-data'!T117&gt;0),"f",""))</f>
        <v>f</v>
      </c>
      <c r="F61" s="5" t="str">
        <f>IF(AND('orig-data'!Q53&lt;0.9999,'orig-data'!Q53&gt;0),IF(AND('orig-data'!I181&lt;0.005,'orig-data'!I181&gt;0),"d"," "),IF(AND('orig-data'!S53&lt;0.05,'orig-data'!S53&gt;0),"d",""))</f>
        <v>d</v>
      </c>
      <c r="G61" s="5" t="str">
        <f t="shared" si="12"/>
        <v>  </v>
      </c>
      <c r="H61" s="5" t="str">
        <f t="shared" si="13"/>
        <v>  </v>
      </c>
      <c r="I61" s="2">
        <f t="shared" si="14"/>
        <v>0.3036551387</v>
      </c>
      <c r="J61" s="28">
        <f>'orig-data'!E53</f>
        <v>0.1181124173</v>
      </c>
      <c r="K61" s="29">
        <f>'orig-data'!E117</f>
        <v>0.1517667392</v>
      </c>
      <c r="L61" s="14">
        <f t="shared" si="15"/>
        <v>0.3713646323</v>
      </c>
      <c r="M61" s="15">
        <f>'orig-data'!C53</f>
        <v>1908</v>
      </c>
      <c r="N61" s="14">
        <f>'orig-data'!D53</f>
        <v>0.1004023736</v>
      </c>
      <c r="O61" s="14">
        <f>'orig-data'!F53</f>
        <v>0.1389463477</v>
      </c>
      <c r="P61" s="15">
        <f>'orig-data'!G53</f>
        <v>226</v>
      </c>
      <c r="Q61" s="14">
        <f>'orig-data'!H53</f>
        <v>0.1184486373</v>
      </c>
      <c r="R61" s="19"/>
      <c r="S61" s="15">
        <f>'orig-data'!C117</f>
        <v>1720</v>
      </c>
      <c r="T61" s="14">
        <f>'orig-data'!D117</f>
        <v>0.1296613445</v>
      </c>
      <c r="U61" s="14">
        <f>'orig-data'!F117</f>
        <v>0.1776407858</v>
      </c>
      <c r="V61" s="15">
        <f>'orig-data'!G117</f>
        <v>250</v>
      </c>
      <c r="W61" s="14">
        <f>'orig-data'!H117</f>
        <v>0.1453488372</v>
      </c>
    </row>
    <row r="62" spans="3:23" ht="12.75">
      <c r="C62" s="5"/>
      <c r="D62" s="5"/>
      <c r="E62" s="5"/>
      <c r="F62" s="5"/>
      <c r="G62" s="5"/>
      <c r="H62" s="5"/>
      <c r="K62" s="29"/>
      <c r="L62" s="14"/>
      <c r="M62" s="15"/>
      <c r="N62" s="14"/>
      <c r="O62" s="14"/>
      <c r="P62" s="15"/>
      <c r="Q62" s="14"/>
      <c r="R62" s="19"/>
      <c r="S62" s="15"/>
      <c r="T62" s="14"/>
      <c r="U62" s="14"/>
      <c r="V62" s="15"/>
      <c r="W62" s="14"/>
    </row>
    <row r="63" spans="1:23" ht="12.75">
      <c r="A63" s="31">
        <v>60</v>
      </c>
      <c r="B63" s="31">
        <v>60</v>
      </c>
      <c r="C63" s="5" t="s">
        <v>134</v>
      </c>
      <c r="D63" s="5">
        <f>IF(AND('orig-data'!Q54&gt;0,'orig-data'!Q54&lt;0.9999),IF(AND('orig-data'!I54&lt;0.005,'orig-data'!I54&gt;0),"m"," "),IF(AND('orig-data'!T54&lt;0.005,'orig-data'!T54&gt;0),"m",""))</f>
      </c>
      <c r="E63" s="5">
        <f>IF(AND('orig-data'!Q118&lt;0.9999,'orig-data'!Q118&gt;0),IF(AND('orig-data'!I118&lt;0.005,'orig-data'!I118&gt;0),"f"," "),IF(AND('orig-data'!T118&lt;0.005,'orig-data'!T118&gt;0),"f",""))</f>
      </c>
      <c r="F63" s="5" t="str">
        <f>IF(AND('orig-data'!Q54&lt;0.9999,'orig-data'!Q54&gt;0),IF(AND('orig-data'!I182&lt;0.005,'orig-data'!I182&gt;0),"d"," "),IF(AND('orig-data'!S54&lt;0.05,'orig-data'!S54&gt;0),"d",""))</f>
        <v>d</v>
      </c>
      <c r="G63" s="5" t="str">
        <f>IF(AND(M63&gt;0,M63&lt;=5),"mp"," ")&amp;IF(AND(P63&gt;0,P63&lt;=5),"mc"," ")</f>
        <v>  </v>
      </c>
      <c r="H63" s="5" t="str">
        <f>IF(AND(S63&gt;0,S63&lt;=5),"fp"," ")&amp;IF(AND(V63&gt;0,V63&lt;=5),"fc"," ")</f>
        <v>  </v>
      </c>
      <c r="I63" s="2">
        <f>J$18</f>
        <v>0.3036551387</v>
      </c>
      <c r="J63" s="28">
        <f>'orig-data'!E54</f>
        <v>0.2974316367</v>
      </c>
      <c r="K63" s="29">
        <f>'orig-data'!E118</f>
        <v>0.3558254725</v>
      </c>
      <c r="L63" s="14">
        <f>K$18</f>
        <v>0.3713646323</v>
      </c>
      <c r="M63" s="15">
        <f>'orig-data'!C54</f>
        <v>4192</v>
      </c>
      <c r="N63" s="14">
        <f>'orig-data'!D54</f>
        <v>0.2677861931</v>
      </c>
      <c r="O63" s="14">
        <f>'orig-data'!F54</f>
        <v>0.3303589982</v>
      </c>
      <c r="P63" s="15">
        <f>'orig-data'!G54</f>
        <v>1222</v>
      </c>
      <c r="Q63" s="14">
        <f>'orig-data'!H54</f>
        <v>0.2915076336</v>
      </c>
      <c r="R63" s="19"/>
      <c r="S63" s="15">
        <f>'orig-data'!C118</f>
        <v>4143</v>
      </c>
      <c r="T63" s="14">
        <f>'orig-data'!D118</f>
        <v>0.3219566267</v>
      </c>
      <c r="U63" s="14">
        <f>'orig-data'!F118</f>
        <v>0.3932572165</v>
      </c>
      <c r="V63" s="15">
        <f>'orig-data'!G118</f>
        <v>1514</v>
      </c>
      <c r="W63" s="14">
        <f>'orig-data'!H118</f>
        <v>0.3654356746</v>
      </c>
    </row>
    <row r="64" spans="1:23" ht="12.75">
      <c r="A64" s="31">
        <v>61</v>
      </c>
      <c r="B64" s="31">
        <v>61</v>
      </c>
      <c r="C64" s="5" t="s">
        <v>135</v>
      </c>
      <c r="D64" s="5" t="str">
        <f>IF(AND('orig-data'!Q55&gt;0,'orig-data'!Q55&lt;0.9999),IF(AND('orig-data'!I55&lt;0.005,'orig-data'!I55&gt;0),"m"," "),IF(AND('orig-data'!T55&lt;0.005,'orig-data'!T55&gt;0),"m",""))</f>
        <v>m</v>
      </c>
      <c r="E64" s="5" t="str">
        <f>IF(AND('orig-data'!Q119&lt;0.9999,'orig-data'!Q119&gt;0),IF(AND('orig-data'!I119&lt;0.005,'orig-data'!I119&gt;0),"f"," "),IF(AND('orig-data'!T119&lt;0.005,'orig-data'!T119&gt;0),"f",""))</f>
        <v>f</v>
      </c>
      <c r="F64" s="5" t="str">
        <f>IF(AND('orig-data'!Q55&lt;0.9999,'orig-data'!Q55&gt;0),IF(AND('orig-data'!I183&lt;0.005,'orig-data'!I183&gt;0),"d"," "),IF(AND('orig-data'!S55&lt;0.05,'orig-data'!S55&gt;0),"d",""))</f>
        <v>d</v>
      </c>
      <c r="G64" s="5" t="str">
        <f>IF(AND(M64&gt;0,M64&lt;=5),"mp"," ")&amp;IF(AND(P64&gt;0,P64&lt;=5),"mc"," ")</f>
        <v>  </v>
      </c>
      <c r="H64" s="5" t="str">
        <f>IF(AND(S64&gt;0,S64&lt;=5),"fp"," ")&amp;IF(AND(V64&gt;0,V64&lt;=5),"fc"," ")</f>
        <v>  </v>
      </c>
      <c r="I64" s="2">
        <f>J$18</f>
        <v>0.3036551387</v>
      </c>
      <c r="J64" s="28">
        <f>'orig-data'!E55</f>
        <v>0.3735617203</v>
      </c>
      <c r="K64" s="29">
        <f>'orig-data'!E119</f>
        <v>0.4707545989</v>
      </c>
      <c r="L64" s="14">
        <f>K$18</f>
        <v>0.3713646323</v>
      </c>
      <c r="M64" s="15">
        <f>'orig-data'!C55</f>
        <v>5538</v>
      </c>
      <c r="N64" s="14">
        <f>'orig-data'!D55</f>
        <v>0.3383102055</v>
      </c>
      <c r="O64" s="14">
        <f>'orig-data'!F55</f>
        <v>0.4124864003</v>
      </c>
      <c r="P64" s="15">
        <f>'orig-data'!G55</f>
        <v>2077</v>
      </c>
      <c r="Q64" s="14">
        <f>'orig-data'!H55</f>
        <v>0.3750451427</v>
      </c>
      <c r="R64" s="19"/>
      <c r="S64" s="15">
        <f>'orig-data'!C119</f>
        <v>5412</v>
      </c>
      <c r="T64" s="14">
        <f>'orig-data'!D119</f>
        <v>0.4279350736</v>
      </c>
      <c r="U64" s="14">
        <f>'orig-data'!F119</f>
        <v>0.5178586801</v>
      </c>
      <c r="V64" s="15">
        <f>'orig-data'!G119</f>
        <v>2612</v>
      </c>
      <c r="W64" s="14">
        <f>'orig-data'!H119</f>
        <v>0.4826311899</v>
      </c>
    </row>
    <row r="65" spans="1:23" ht="12.75">
      <c r="A65" s="31">
        <v>62</v>
      </c>
      <c r="B65" s="31">
        <v>62</v>
      </c>
      <c r="C65" s="5" t="s">
        <v>136</v>
      </c>
      <c r="D65" s="5" t="str">
        <f>IF(AND('orig-data'!Q56&gt;0,'orig-data'!Q56&lt;0.9999),IF(AND('orig-data'!I56&lt;0.005,'orig-data'!I56&gt;0),"m"," "),IF(AND('orig-data'!T56&lt;0.005,'orig-data'!T56&gt;0),"m",""))</f>
        <v>m</v>
      </c>
      <c r="E65" s="5" t="str">
        <f>IF(AND('orig-data'!Q120&lt;0.9999,'orig-data'!Q120&gt;0),IF(AND('orig-data'!I120&lt;0.005,'orig-data'!I120&gt;0),"f"," "),IF(AND('orig-data'!T120&lt;0.005,'orig-data'!T120&gt;0),"f",""))</f>
        <v>f</v>
      </c>
      <c r="F65" s="5" t="str">
        <f>IF(AND('orig-data'!Q56&lt;0.9999,'orig-data'!Q56&gt;0),IF(AND('orig-data'!I184&lt;0.005,'orig-data'!I184&gt;0),"d"," "),IF(AND('orig-data'!S56&lt;0.05,'orig-data'!S56&gt;0),"d",""))</f>
        <v>d</v>
      </c>
      <c r="G65" s="5" t="str">
        <f>IF(AND(M65&gt;0,M65&lt;=5),"mp"," ")&amp;IF(AND(P65&gt;0,P65&lt;=5),"mc"," ")</f>
        <v>  </v>
      </c>
      <c r="H65" s="5" t="str">
        <f>IF(AND(S65&gt;0,S65&lt;=5),"fp"," ")&amp;IF(AND(V65&gt;0,V65&lt;=5),"fc"," ")</f>
        <v>  </v>
      </c>
      <c r="I65" s="2">
        <f>J$18</f>
        <v>0.3036551387</v>
      </c>
      <c r="J65" s="28">
        <f>'orig-data'!E56</f>
        <v>0.2056827061</v>
      </c>
      <c r="K65" s="29">
        <f>'orig-data'!E120</f>
        <v>0.2662856235</v>
      </c>
      <c r="L65" s="14">
        <f>K$18</f>
        <v>0.3713646323</v>
      </c>
      <c r="M65" s="15">
        <f>'orig-data'!C56</f>
        <v>2969</v>
      </c>
      <c r="N65" s="14">
        <f>'orig-data'!D56</f>
        <v>0.1815949844</v>
      </c>
      <c r="O65" s="14">
        <f>'orig-data'!F56</f>
        <v>0.2329655511</v>
      </c>
      <c r="P65" s="15">
        <f>'orig-data'!G56</f>
        <v>588</v>
      </c>
      <c r="Q65" s="14">
        <f>'orig-data'!H56</f>
        <v>0.1980464803</v>
      </c>
      <c r="R65" s="19"/>
      <c r="S65" s="15">
        <f>'orig-data'!C120</f>
        <v>2755</v>
      </c>
      <c r="T65" s="14">
        <f>'orig-data'!D120</f>
        <v>0.2360706407</v>
      </c>
      <c r="U65" s="14">
        <f>'orig-data'!F120</f>
        <v>0.3003678606</v>
      </c>
      <c r="V65" s="15">
        <f>'orig-data'!G120</f>
        <v>671</v>
      </c>
      <c r="W65" s="14">
        <f>'orig-data'!H120</f>
        <v>0.2435571688</v>
      </c>
    </row>
    <row r="66" spans="3:23" ht="12.75">
      <c r="C66" s="5"/>
      <c r="D66" s="5"/>
      <c r="E66" s="5"/>
      <c r="F66" s="5"/>
      <c r="G66" s="5"/>
      <c r="H66" s="5"/>
      <c r="K66" s="29"/>
      <c r="L66" s="14"/>
      <c r="M66" s="15"/>
      <c r="N66" s="14"/>
      <c r="O66" s="14"/>
      <c r="P66" s="15"/>
      <c r="Q66" s="14"/>
      <c r="R66" s="19"/>
      <c r="S66" s="15"/>
      <c r="T66" s="14"/>
      <c r="U66" s="14"/>
      <c r="V66" s="15"/>
      <c r="W66" s="14"/>
    </row>
    <row r="67" spans="1:23" ht="12.75">
      <c r="A67" s="31">
        <v>64</v>
      </c>
      <c r="B67" s="31">
        <v>65</v>
      </c>
      <c r="C67" s="5" t="s">
        <v>137</v>
      </c>
      <c r="D67" s="5" t="str">
        <f>IF(AND('orig-data'!Q58&gt;0,'orig-data'!Q58&lt;0.9999),IF(AND('orig-data'!I58&lt;0.005,'orig-data'!I58&gt;0),"m"," "),IF(AND('orig-data'!T58&lt;0.005,'orig-data'!T58&gt;0),"m",""))</f>
        <v>m</v>
      </c>
      <c r="E67" s="5" t="str">
        <f>IF(AND('orig-data'!Q122&lt;0.9999,'orig-data'!Q122&gt;0),IF(AND('orig-data'!I122&lt;0.005,'orig-data'!I122&gt;0),"f"," "),IF(AND('orig-data'!T122&lt;0.005,'orig-data'!T122&gt;0),"f",""))</f>
        <v>f</v>
      </c>
      <c r="F67" s="5" t="str">
        <f>IF(AND('orig-data'!Q58&lt;0.9999,'orig-data'!Q58&gt;0),IF(AND('orig-data'!I186&lt;0.005,'orig-data'!I186&gt;0),"d"," "),IF(AND('orig-data'!S58&lt;0.05,'orig-data'!S58&gt;0),"d",""))</f>
        <v>d</v>
      </c>
      <c r="G67" s="5" t="str">
        <f aca="true" t="shared" si="16" ref="G67:G77">IF(AND(M67&gt;0,M67&lt;=5),"mp"," ")&amp;IF(AND(P67&gt;0,P67&lt;=5),"mc"," ")</f>
        <v>  </v>
      </c>
      <c r="H67" s="5" t="str">
        <f aca="true" t="shared" si="17" ref="H67:H77">IF(AND(S67&gt;0,S67&lt;=5),"fp"," ")&amp;IF(AND(V67&gt;0,V67&lt;=5),"fc"," ")</f>
        <v>  </v>
      </c>
      <c r="I67" s="2">
        <f aca="true" t="shared" si="18" ref="I67:I77">J$18</f>
        <v>0.3036551387</v>
      </c>
      <c r="J67" s="28">
        <f>'orig-data'!E58</f>
        <v>0.3763430591</v>
      </c>
      <c r="K67" s="29">
        <f>'orig-data'!E122</f>
        <v>0.4882417132</v>
      </c>
      <c r="L67" s="14">
        <f aca="true" t="shared" si="19" ref="L67:L77">K$18</f>
        <v>0.3713646323</v>
      </c>
      <c r="M67" s="15">
        <f>'orig-data'!C58</f>
        <v>7155</v>
      </c>
      <c r="N67" s="14">
        <f>'orig-data'!D58</f>
        <v>0.3408097491</v>
      </c>
      <c r="O67" s="14">
        <f>'orig-data'!F58</f>
        <v>0.4155811227</v>
      </c>
      <c r="P67" s="15">
        <f>'orig-data'!G58</f>
        <v>2617</v>
      </c>
      <c r="Q67" s="14">
        <f>'orig-data'!H58</f>
        <v>0.365758211</v>
      </c>
      <c r="R67" s="19"/>
      <c r="S67" s="15">
        <f>'orig-data'!C122</f>
        <v>6918</v>
      </c>
      <c r="T67" s="14">
        <f>'orig-data'!D122</f>
        <v>0.4434844003</v>
      </c>
      <c r="U67" s="14">
        <f>'orig-data'!F122</f>
        <v>0.5375160218</v>
      </c>
      <c r="V67" s="15">
        <f>'orig-data'!G122</f>
        <v>3365</v>
      </c>
      <c r="W67" s="14">
        <f>'orig-data'!H122</f>
        <v>0.4864122579</v>
      </c>
    </row>
    <row r="68" spans="1:23" ht="12.75">
      <c r="A68" s="31">
        <v>65</v>
      </c>
      <c r="B68" s="31">
        <v>64</v>
      </c>
      <c r="C68" s="5" t="s">
        <v>165</v>
      </c>
      <c r="D68" s="5" t="str">
        <f>IF(AND('orig-data'!Q57&gt;0,'orig-data'!Q57&lt;0.9999),IF(AND('orig-data'!I57&lt;0.005,'orig-data'!I57&gt;0),"m"," "),IF(AND('orig-data'!T57&lt;0.005,'orig-data'!T57&gt;0),"m",""))</f>
        <v>m</v>
      </c>
      <c r="E68" s="5" t="str">
        <f>IF(AND('orig-data'!Q121&lt;0.9999,'orig-data'!Q121&gt;0),IF(AND('orig-data'!I121&lt;0.005,'orig-data'!I121&gt;0),"f"," "),IF(AND('orig-data'!T121&lt;0.005,'orig-data'!T121&gt;0),"f",""))</f>
        <v>f</v>
      </c>
      <c r="F68" s="5" t="str">
        <f>IF(AND('orig-data'!Q57&lt;0.9999,'orig-data'!Q57&gt;0),IF(AND('orig-data'!I185&lt;0.005,'orig-data'!I185&gt;0),"d"," "),IF(AND('orig-data'!S57&lt;0.05,'orig-data'!S57&gt;0),"d",""))</f>
        <v>d</v>
      </c>
      <c r="G68" s="5" t="str">
        <f t="shared" si="16"/>
        <v>  </v>
      </c>
      <c r="H68" s="5" t="str">
        <f t="shared" si="17"/>
        <v>  </v>
      </c>
      <c r="I68" s="2">
        <f t="shared" si="18"/>
        <v>0.3036551387</v>
      </c>
      <c r="J68" s="28">
        <f>'orig-data'!E57</f>
        <v>0.3796093193</v>
      </c>
      <c r="K68" s="29">
        <f>'orig-data'!E121</f>
        <v>0.569622358</v>
      </c>
      <c r="L68" s="14">
        <f t="shared" si="19"/>
        <v>0.3713646323</v>
      </c>
      <c r="M68" s="15">
        <f>'orig-data'!C57</f>
        <v>691</v>
      </c>
      <c r="N68" s="14">
        <f>'orig-data'!D57</f>
        <v>0.325424687</v>
      </c>
      <c r="O68" s="14">
        <f>'orig-data'!F57</f>
        <v>0.4428159297</v>
      </c>
      <c r="P68" s="15">
        <f>'orig-data'!G57</f>
        <v>260</v>
      </c>
      <c r="Q68" s="14">
        <f>'orig-data'!H57</f>
        <v>0.3762662808</v>
      </c>
      <c r="R68" s="19"/>
      <c r="S68" s="15">
        <f>'orig-data'!C121</f>
        <v>646</v>
      </c>
      <c r="T68" s="14">
        <f>'orig-data'!D121</f>
        <v>0.4949480495</v>
      </c>
      <c r="U68" s="14">
        <f>'orig-data'!F121</f>
        <v>0.6555630052</v>
      </c>
      <c r="V68" s="15">
        <f>'orig-data'!G121</f>
        <v>360</v>
      </c>
      <c r="W68" s="14">
        <f>'orig-data'!H121</f>
        <v>0.5572755418</v>
      </c>
    </row>
    <row r="69" spans="1:23" ht="12.75">
      <c r="A69" s="31">
        <v>66</v>
      </c>
      <c r="B69" s="31">
        <v>67</v>
      </c>
      <c r="C69" s="5" t="s">
        <v>138</v>
      </c>
      <c r="D69" s="5">
        <f>IF(AND('orig-data'!Q60&gt;0,'orig-data'!Q60&lt;0.9999),IF(AND('orig-data'!I60&lt;0.005,'orig-data'!I60&gt;0),"m"," "),IF(AND('orig-data'!T60&lt;0.005,'orig-data'!T60&gt;0),"m",""))</f>
      </c>
      <c r="E69" s="5">
        <f>IF(AND('orig-data'!Q124&lt;0.9999,'orig-data'!Q124&gt;0),IF(AND('orig-data'!I124&lt;0.005,'orig-data'!I124&gt;0),"f"," "),IF(AND('orig-data'!T124&lt;0.005,'orig-data'!T124&gt;0),"f",""))</f>
      </c>
      <c r="F69" s="5" t="str">
        <f>IF(AND('orig-data'!Q60&lt;0.9999,'orig-data'!Q60&gt;0),IF(AND('orig-data'!I188&lt;0.005,'orig-data'!I188&gt;0),"d"," "),IF(AND('orig-data'!S60&lt;0.05,'orig-data'!S60&gt;0),"d",""))</f>
        <v>d</v>
      </c>
      <c r="G69" s="5" t="str">
        <f t="shared" si="16"/>
        <v>  </v>
      </c>
      <c r="H69" s="5" t="str">
        <f t="shared" si="17"/>
        <v>  </v>
      </c>
      <c r="I69" s="2">
        <f t="shared" si="18"/>
        <v>0.3036551387</v>
      </c>
      <c r="J69" s="28">
        <f>'orig-data'!E60</f>
        <v>0.281026905</v>
      </c>
      <c r="K69" s="29">
        <f>'orig-data'!E124</f>
        <v>0.4001134218</v>
      </c>
      <c r="L69" s="14">
        <f t="shared" si="19"/>
        <v>0.3713646323</v>
      </c>
      <c r="M69" s="15">
        <f>'orig-data'!C60</f>
        <v>1262</v>
      </c>
      <c r="N69" s="14">
        <f>'orig-data'!D60</f>
        <v>0.2443004164</v>
      </c>
      <c r="O69" s="14">
        <f>'orig-data'!F60</f>
        <v>0.3232746079</v>
      </c>
      <c r="P69" s="15">
        <f>'orig-data'!G60</f>
        <v>350</v>
      </c>
      <c r="Q69" s="14">
        <f>'orig-data'!H60</f>
        <v>0.2773375594</v>
      </c>
      <c r="R69" s="19"/>
      <c r="S69" s="15">
        <f>'orig-data'!C124</f>
        <v>1141</v>
      </c>
      <c r="T69" s="14">
        <f>'orig-data'!D124</f>
        <v>0.3511251544</v>
      </c>
      <c r="U69" s="14">
        <f>'orig-data'!F124</f>
        <v>0.4559364326</v>
      </c>
      <c r="V69" s="15">
        <f>'orig-data'!G124</f>
        <v>450</v>
      </c>
      <c r="W69" s="14">
        <f>'orig-data'!H124</f>
        <v>0.3943908852</v>
      </c>
    </row>
    <row r="70" spans="1:23" ht="12.75">
      <c r="A70" s="31">
        <v>67</v>
      </c>
      <c r="B70" s="31">
        <v>66</v>
      </c>
      <c r="C70" s="5" t="s">
        <v>166</v>
      </c>
      <c r="D70" s="5">
        <f>IF(AND('orig-data'!Q59&gt;0,'orig-data'!Q59&lt;0.9999),IF(AND('orig-data'!I59&lt;0.005,'orig-data'!I59&gt;0),"m"," "),IF(AND('orig-data'!T59&lt;0.005,'orig-data'!T59&gt;0),"m",""))</f>
      </c>
      <c r="E70" s="5">
        <f>IF(AND('orig-data'!Q123&lt;0.9999,'orig-data'!Q123&gt;0),IF(AND('orig-data'!I123&lt;0.005,'orig-data'!I123&gt;0),"f"," "),IF(AND('orig-data'!T123&lt;0.005,'orig-data'!T123&gt;0),"f",""))</f>
      </c>
      <c r="F70" s="5" t="str">
        <f>IF(AND('orig-data'!Q59&lt;0.9999,'orig-data'!Q59&gt;0),IF(AND('orig-data'!I187&lt;0.005,'orig-data'!I187&gt;0),"d"," "),IF(AND('orig-data'!S59&lt;0.05,'orig-data'!S59&gt;0),"d",""))</f>
        <v>d</v>
      </c>
      <c r="G70" s="5" t="str">
        <f t="shared" si="16"/>
        <v>  </v>
      </c>
      <c r="H70" s="5" t="str">
        <f t="shared" si="17"/>
        <v>  </v>
      </c>
      <c r="I70" s="2">
        <f t="shared" si="18"/>
        <v>0.3036551387</v>
      </c>
      <c r="J70" s="28">
        <f>'orig-data'!E59</f>
        <v>0.2565821284</v>
      </c>
      <c r="K70" s="29">
        <f>'orig-data'!E123</f>
        <v>0.3498822777</v>
      </c>
      <c r="L70" s="14">
        <f t="shared" si="19"/>
        <v>0.3713646323</v>
      </c>
      <c r="M70" s="15">
        <f>'orig-data'!C59</f>
        <v>494</v>
      </c>
      <c r="N70" s="14">
        <f>'orig-data'!D59</f>
        <v>0.2100797989</v>
      </c>
      <c r="O70" s="14">
        <f>'orig-data'!F59</f>
        <v>0.3133780066</v>
      </c>
      <c r="P70" s="15">
        <f>'orig-data'!G59</f>
        <v>124</v>
      </c>
      <c r="Q70" s="14">
        <f>'orig-data'!H59</f>
        <v>0.2510121457</v>
      </c>
      <c r="R70" s="19"/>
      <c r="S70" s="15">
        <f>'orig-data'!C123</f>
        <v>435</v>
      </c>
      <c r="T70" s="14">
        <f>'orig-data'!D123</f>
        <v>0.290589305</v>
      </c>
      <c r="U70" s="14">
        <f>'orig-data'!F123</f>
        <v>0.4212736193</v>
      </c>
      <c r="V70" s="15">
        <f>'orig-data'!G123</f>
        <v>149</v>
      </c>
      <c r="W70" s="14">
        <f>'orig-data'!H123</f>
        <v>0.3425287356</v>
      </c>
    </row>
    <row r="71" spans="1:23" ht="12.75">
      <c r="A71" s="31">
        <v>68</v>
      </c>
      <c r="B71" s="31">
        <v>70</v>
      </c>
      <c r="C71" s="5" t="s">
        <v>141</v>
      </c>
      <c r="D71" s="5" t="str">
        <f>IF(AND('orig-data'!Q63&gt;0,'orig-data'!Q63&lt;0.9999),IF(AND('orig-data'!I63&lt;0.005,'orig-data'!I63&gt;0),"m"," "),IF(AND('orig-data'!T63&lt;0.005,'orig-data'!T63&gt;0),"m",""))</f>
        <v>m</v>
      </c>
      <c r="E71" s="5" t="str">
        <f>IF(AND('orig-data'!Q127&lt;0.9999,'orig-data'!Q127&gt;0),IF(AND('orig-data'!I127&lt;0.005,'orig-data'!I127&gt;0),"f"," "),IF(AND('orig-data'!T127&lt;0.005,'orig-data'!T127&gt;0),"f",""))</f>
        <v>f</v>
      </c>
      <c r="F71" s="5" t="str">
        <f>IF(AND('orig-data'!Q63&lt;0.9999,'orig-data'!Q63&gt;0),IF(AND('orig-data'!I191&lt;0.005,'orig-data'!I191&gt;0),"d"," "),IF(AND('orig-data'!S63&lt;0.05,'orig-data'!S63&gt;0),"d",""))</f>
        <v>d</v>
      </c>
      <c r="G71" s="5" t="str">
        <f t="shared" si="16"/>
        <v>  </v>
      </c>
      <c r="H71" s="5" t="str">
        <f t="shared" si="17"/>
        <v>  </v>
      </c>
      <c r="I71" s="2">
        <f t="shared" si="18"/>
        <v>0.3036551387</v>
      </c>
      <c r="J71" s="28">
        <f>'orig-data'!E63</f>
        <v>0.1323115198</v>
      </c>
      <c r="K71" s="29">
        <f>'orig-data'!E127</f>
        <v>0.1740778232</v>
      </c>
      <c r="L71" s="14">
        <f t="shared" si="19"/>
        <v>0.3713646323</v>
      </c>
      <c r="M71" s="15">
        <f>'orig-data'!C63</f>
        <v>3662</v>
      </c>
      <c r="N71" s="14">
        <f>'orig-data'!D63</f>
        <v>0.1157693243</v>
      </c>
      <c r="O71" s="14">
        <f>'orig-data'!F63</f>
        <v>0.1512174178</v>
      </c>
      <c r="P71" s="15">
        <f>'orig-data'!G63</f>
        <v>468</v>
      </c>
      <c r="Q71" s="14">
        <f>'orig-data'!H63</f>
        <v>0.1277990169</v>
      </c>
      <c r="R71" s="19"/>
      <c r="S71" s="15">
        <f>'orig-data'!C127</f>
        <v>3494</v>
      </c>
      <c r="T71" s="14">
        <f>'orig-data'!D127</f>
        <v>0.1533946174</v>
      </c>
      <c r="U71" s="14">
        <f>'orig-data'!F127</f>
        <v>0.1975498818</v>
      </c>
      <c r="V71" s="15">
        <f>'orig-data'!G127</f>
        <v>575</v>
      </c>
      <c r="W71" s="14">
        <f>'orig-data'!H127</f>
        <v>0.1645678306</v>
      </c>
    </row>
    <row r="72" spans="1:23" ht="12.75">
      <c r="A72" s="31">
        <v>69</v>
      </c>
      <c r="B72" s="31">
        <v>68</v>
      </c>
      <c r="C72" s="5" t="s">
        <v>139</v>
      </c>
      <c r="D72" s="5" t="str">
        <f>IF(AND('orig-data'!Q61&gt;0,'orig-data'!Q61&lt;0.9999),IF(AND('orig-data'!I61&lt;0.005,'orig-data'!I61&gt;0),"m"," "),IF(AND('orig-data'!T61&lt;0.005,'orig-data'!T61&gt;0),"m",""))</f>
        <v>m</v>
      </c>
      <c r="E72" s="5" t="str">
        <f>IF(AND('orig-data'!Q125&lt;0.9999,'orig-data'!Q125&gt;0),IF(AND('orig-data'!I125&lt;0.005,'orig-data'!I125&gt;0),"f"," "),IF(AND('orig-data'!T125&lt;0.005,'orig-data'!T125&gt;0),"f",""))</f>
        <v>f</v>
      </c>
      <c r="F72" s="5" t="str">
        <f>IF(AND('orig-data'!Q61&lt;0.9999,'orig-data'!Q61&gt;0),IF(AND('orig-data'!I189&lt;0.005,'orig-data'!I189&gt;0),"d"," "),IF(AND('orig-data'!S61&lt;0.05,'orig-data'!S61&gt;0),"d",""))</f>
        <v>d</v>
      </c>
      <c r="G72" s="5" t="str">
        <f t="shared" si="16"/>
        <v>  </v>
      </c>
      <c r="H72" s="5" t="str">
        <f t="shared" si="17"/>
        <v>  </v>
      </c>
      <c r="I72" s="2">
        <f t="shared" si="18"/>
        <v>0.3036551387</v>
      </c>
      <c r="J72" s="28">
        <f>'orig-data'!E61</f>
        <v>0.1867604015</v>
      </c>
      <c r="K72" s="29">
        <f>'orig-data'!E125</f>
        <v>0.277825896</v>
      </c>
      <c r="L72" s="14">
        <f t="shared" si="19"/>
        <v>0.3713646323</v>
      </c>
      <c r="M72" s="15">
        <f>'orig-data'!C61</f>
        <v>2153</v>
      </c>
      <c r="N72" s="14">
        <f>'orig-data'!D61</f>
        <v>0.1623838111</v>
      </c>
      <c r="O72" s="14">
        <f>'orig-data'!F61</f>
        <v>0.2147963355</v>
      </c>
      <c r="P72" s="15">
        <f>'orig-data'!G61</f>
        <v>377</v>
      </c>
      <c r="Q72" s="14">
        <f>'orig-data'!H61</f>
        <v>0.1751045053</v>
      </c>
      <c r="R72" s="19"/>
      <c r="S72" s="15">
        <f>'orig-data'!C125</f>
        <v>2068</v>
      </c>
      <c r="T72" s="14">
        <f>'orig-data'!D125</f>
        <v>0.2443570325</v>
      </c>
      <c r="U72" s="14">
        <f>'orig-data'!F125</f>
        <v>0.3158788913</v>
      </c>
      <c r="V72" s="15">
        <f>'orig-data'!G125</f>
        <v>514</v>
      </c>
      <c r="W72" s="14">
        <f>'orig-data'!H125</f>
        <v>0.248549323</v>
      </c>
    </row>
    <row r="73" spans="1:23" ht="12.75">
      <c r="A73" s="31">
        <v>70</v>
      </c>
      <c r="B73" s="31">
        <v>71</v>
      </c>
      <c r="C73" s="5" t="s">
        <v>142</v>
      </c>
      <c r="D73" s="5" t="str">
        <f>IF(AND('orig-data'!Q64&gt;0,'orig-data'!Q64&lt;0.9999),IF(AND('orig-data'!I64&lt;0.005,'orig-data'!I64&gt;0),"m"," "),IF(AND('orig-data'!T64&lt;0.005,'orig-data'!T64&gt;0),"m",""))</f>
        <v>m</v>
      </c>
      <c r="E73" s="5" t="str">
        <f>IF(AND('orig-data'!Q128&lt;0.9999,'orig-data'!Q128&gt;0),IF(AND('orig-data'!I128&lt;0.005,'orig-data'!I128&gt;0),"f"," "),IF(AND('orig-data'!T128&lt;0.005,'orig-data'!T128&gt;0),"f",""))</f>
        <v>f</v>
      </c>
      <c r="F73" s="5" t="str">
        <f>IF(AND('orig-data'!Q64&lt;0.9999,'orig-data'!Q64&gt;0),IF(AND('orig-data'!I192&lt;0.005,'orig-data'!I192&gt;0),"d"," "),IF(AND('orig-data'!S64&lt;0.05,'orig-data'!S64&gt;0),"d",""))</f>
        <v>d</v>
      </c>
      <c r="G73" s="5" t="str">
        <f t="shared" si="16"/>
        <v>  </v>
      </c>
      <c r="H73" s="5" t="str">
        <f t="shared" si="17"/>
        <v>  </v>
      </c>
      <c r="I73" s="2">
        <f t="shared" si="18"/>
        <v>0.3036551387</v>
      </c>
      <c r="J73" s="28">
        <f>'orig-data'!E64</f>
        <v>0.3683460707</v>
      </c>
      <c r="K73" s="29">
        <f>'orig-data'!E128</f>
        <v>0.545194398</v>
      </c>
      <c r="L73" s="14">
        <f t="shared" si="19"/>
        <v>0.3713646323</v>
      </c>
      <c r="M73" s="15">
        <f>'orig-data'!C64</f>
        <v>2351</v>
      </c>
      <c r="N73" s="14">
        <f>'orig-data'!D64</f>
        <v>0.3280124624</v>
      </c>
      <c r="O73" s="14">
        <f>'orig-data'!F64</f>
        <v>0.4136392465</v>
      </c>
      <c r="P73" s="15">
        <f>'orig-data'!G64</f>
        <v>844</v>
      </c>
      <c r="Q73" s="14">
        <f>'orig-data'!H64</f>
        <v>0.3589961718</v>
      </c>
      <c r="R73" s="19"/>
      <c r="S73" s="15">
        <f>'orig-data'!C128</f>
        <v>2282</v>
      </c>
      <c r="T73" s="14">
        <f>'orig-data'!D128</f>
        <v>0.4893571694</v>
      </c>
      <c r="U73" s="14">
        <f>'orig-data'!F128</f>
        <v>0.6074028341</v>
      </c>
      <c r="V73" s="15">
        <f>'orig-data'!G128</f>
        <v>1201</v>
      </c>
      <c r="W73" s="14">
        <f>'orig-data'!H128</f>
        <v>0.5262927257</v>
      </c>
    </row>
    <row r="74" spans="1:23" ht="12.75">
      <c r="A74" s="31">
        <v>71</v>
      </c>
      <c r="B74" s="31">
        <v>69</v>
      </c>
      <c r="C74" s="5" t="s">
        <v>140</v>
      </c>
      <c r="D74" s="5" t="str">
        <f>IF(AND('orig-data'!Q62&gt;0,'orig-data'!Q62&lt;0.9999),IF(AND('orig-data'!I62&lt;0.005,'orig-data'!I62&gt;0),"m"," "),IF(AND('orig-data'!T62&lt;0.005,'orig-data'!T62&gt;0),"m",""))</f>
        <v>m</v>
      </c>
      <c r="E74" s="5" t="str">
        <f>IF(AND('orig-data'!Q126&lt;0.9999,'orig-data'!Q126&gt;0),IF(AND('orig-data'!I126&lt;0.005,'orig-data'!I126&gt;0),"f"," "),IF(AND('orig-data'!T126&lt;0.005,'orig-data'!T126&gt;0),"f",""))</f>
        <v>f</v>
      </c>
      <c r="F74" s="5" t="str">
        <f>IF(AND('orig-data'!Q62&lt;0.9999,'orig-data'!Q62&gt;0),IF(AND('orig-data'!I190&lt;0.005,'orig-data'!I190&gt;0),"d"," "),IF(AND('orig-data'!S62&lt;0.05,'orig-data'!S62&gt;0),"d",""))</f>
        <v>d</v>
      </c>
      <c r="G74" s="5" t="str">
        <f t="shared" si="16"/>
        <v>  </v>
      </c>
      <c r="H74" s="5" t="str">
        <f t="shared" si="17"/>
        <v>  </v>
      </c>
      <c r="I74" s="2">
        <f t="shared" si="18"/>
        <v>0.3036551387</v>
      </c>
      <c r="J74" s="28">
        <f>'orig-data'!E62</f>
        <v>0.1163503508</v>
      </c>
      <c r="K74" s="29">
        <f>'orig-data'!E126</f>
        <v>0.1854524056</v>
      </c>
      <c r="L74" s="14">
        <f t="shared" si="19"/>
        <v>0.3713646323</v>
      </c>
      <c r="M74" s="15">
        <f>'orig-data'!C62</f>
        <v>807</v>
      </c>
      <c r="N74" s="14">
        <f>'orig-data'!D62</f>
        <v>0.0928951502</v>
      </c>
      <c r="O74" s="14">
        <f>'orig-data'!F62</f>
        <v>0.1457277812</v>
      </c>
      <c r="P74" s="15">
        <f>'orig-data'!G62</f>
        <v>93</v>
      </c>
      <c r="Q74" s="14">
        <f>'orig-data'!H62</f>
        <v>0.1152416357</v>
      </c>
      <c r="R74" s="19"/>
      <c r="S74" s="15">
        <f>'orig-data'!C126</f>
        <v>750</v>
      </c>
      <c r="T74" s="14">
        <f>'orig-data'!D126</f>
        <v>0.1525646558</v>
      </c>
      <c r="U74" s="14">
        <f>'orig-data'!F126</f>
        <v>0.2254296354</v>
      </c>
      <c r="V74" s="15">
        <f>'orig-data'!G126</f>
        <v>134</v>
      </c>
      <c r="W74" s="14">
        <f>'orig-data'!H126</f>
        <v>0.1786666667</v>
      </c>
    </row>
    <row r="75" spans="1:23" ht="12.75">
      <c r="A75" s="31">
        <v>72</v>
      </c>
      <c r="B75" s="31">
        <v>72</v>
      </c>
      <c r="C75" s="5" t="s">
        <v>143</v>
      </c>
      <c r="D75" s="5" t="str">
        <f>IF(AND('orig-data'!Q65&gt;0,'orig-data'!Q65&lt;0.9999),IF(AND('orig-data'!I65&lt;0.005,'orig-data'!I65&gt;0),"m"," "),IF(AND('orig-data'!T65&lt;0.005,'orig-data'!T65&gt;0),"m",""))</f>
        <v>m</v>
      </c>
      <c r="E75" s="5" t="str">
        <f>IF(AND('orig-data'!Q129&lt;0.9999,'orig-data'!Q129&gt;0),IF(AND('orig-data'!I129&lt;0.005,'orig-data'!I129&gt;0),"f"," "),IF(AND('orig-data'!T129&lt;0.005,'orig-data'!T129&gt;0),"f",""))</f>
        <v>f</v>
      </c>
      <c r="F75" s="5" t="str">
        <f>IF(AND('orig-data'!Q65&lt;0.9999,'orig-data'!Q65&gt;0),IF(AND('orig-data'!I193&lt;0.005,'orig-data'!I193&gt;0),"d"," "),IF(AND('orig-data'!S65&lt;0.05,'orig-data'!S65&gt;0),"d",""))</f>
        <v>d</v>
      </c>
      <c r="G75" s="5" t="str">
        <f t="shared" si="16"/>
        <v>  </v>
      </c>
      <c r="H75" s="5" t="str">
        <f t="shared" si="17"/>
        <v>  </v>
      </c>
      <c r="I75" s="2">
        <f t="shared" si="18"/>
        <v>0.3036551387</v>
      </c>
      <c r="J75" s="28">
        <f>'orig-data'!E65</f>
        <v>0.1201411876</v>
      </c>
      <c r="K75" s="29">
        <f>'orig-data'!E129</f>
        <v>0.1688663224</v>
      </c>
      <c r="L75" s="14">
        <f t="shared" si="19"/>
        <v>0.3713646323</v>
      </c>
      <c r="M75" s="15">
        <f>'orig-data'!C65</f>
        <v>1819</v>
      </c>
      <c r="N75" s="14">
        <f>'orig-data'!D65</f>
        <v>0.1018310597</v>
      </c>
      <c r="O75" s="14">
        <f>'orig-data'!F65</f>
        <v>0.141743639</v>
      </c>
      <c r="P75" s="15">
        <f>'orig-data'!G65</f>
        <v>214</v>
      </c>
      <c r="Q75" s="14">
        <f>'orig-data'!H65</f>
        <v>0.1176470588</v>
      </c>
      <c r="R75" s="19"/>
      <c r="S75" s="15">
        <f>'orig-data'!C129</f>
        <v>1734</v>
      </c>
      <c r="T75" s="14">
        <f>'orig-data'!D129</f>
        <v>0.1451418388</v>
      </c>
      <c r="U75" s="14">
        <f>'orig-data'!F129</f>
        <v>0.1964687445</v>
      </c>
      <c r="V75" s="15">
        <f>'orig-data'!G129</f>
        <v>282</v>
      </c>
      <c r="W75" s="14">
        <f>'orig-data'!H129</f>
        <v>0.1626297578</v>
      </c>
    </row>
    <row r="76" spans="1:23" ht="12.75">
      <c r="A76" s="31">
        <v>73</v>
      </c>
      <c r="B76" s="31">
        <v>74</v>
      </c>
      <c r="C76" s="5" t="s">
        <v>167</v>
      </c>
      <c r="D76" s="5" t="str">
        <f>IF(AND('orig-data'!Q67&gt;0,'orig-data'!Q67&lt;0.9999),IF(AND('orig-data'!I67&lt;0.005,'orig-data'!I67&gt;0),"m"," "),IF(AND('orig-data'!T67&lt;0.005,'orig-data'!T67&gt;0),"m",""))</f>
        <v>m</v>
      </c>
      <c r="E76" s="5" t="str">
        <f>IF(AND('orig-data'!Q131&lt;0.9999,'orig-data'!Q131&gt;0),IF(AND('orig-data'!I131&lt;0.005,'orig-data'!I131&gt;0),"f"," "),IF(AND('orig-data'!T131&lt;0.005,'orig-data'!T131&gt;0),"f",""))</f>
        <v>f</v>
      </c>
      <c r="F76" s="5" t="str">
        <f>IF(AND('orig-data'!Q67&lt;0.9999,'orig-data'!Q67&gt;0),IF(AND('orig-data'!I195&lt;0.005,'orig-data'!I195&gt;0),"d"," "),IF(AND('orig-data'!S67&lt;0.05,'orig-data'!S67&gt;0),"d",""))</f>
        <v>d</v>
      </c>
      <c r="G76" s="5" t="str">
        <f t="shared" si="16"/>
        <v>  </v>
      </c>
      <c r="H76" s="5" t="str">
        <f t="shared" si="17"/>
        <v>  </v>
      </c>
      <c r="I76" s="2">
        <f t="shared" si="18"/>
        <v>0.3036551387</v>
      </c>
      <c r="J76" s="28">
        <f>'orig-data'!E67</f>
        <v>0.1481586705</v>
      </c>
      <c r="K76" s="29">
        <f>'orig-data'!E131</f>
        <v>0.1739718748</v>
      </c>
      <c r="L76" s="14">
        <f t="shared" si="19"/>
        <v>0.3713646323</v>
      </c>
      <c r="M76" s="15">
        <f>'orig-data'!C67</f>
        <v>1673</v>
      </c>
      <c r="N76" s="14">
        <f>'orig-data'!D67</f>
        <v>0.1263291335</v>
      </c>
      <c r="O76" s="14">
        <f>'orig-data'!F67</f>
        <v>0.1737603277</v>
      </c>
      <c r="P76" s="15">
        <f>'orig-data'!G67</f>
        <v>239</v>
      </c>
      <c r="Q76" s="14">
        <f>'orig-data'!H67</f>
        <v>0.1428571429</v>
      </c>
      <c r="R76" s="19"/>
      <c r="S76" s="15">
        <f>'orig-data'!C131</f>
        <v>1602</v>
      </c>
      <c r="T76" s="14">
        <f>'orig-data'!D131</f>
        <v>0.1491200869</v>
      </c>
      <c r="U76" s="14">
        <f>'orig-data'!F131</f>
        <v>0.2029653674</v>
      </c>
      <c r="V76" s="15">
        <f>'orig-data'!G131</f>
        <v>269</v>
      </c>
      <c r="W76" s="14">
        <f>'orig-data'!H131</f>
        <v>0.1679151061</v>
      </c>
    </row>
    <row r="77" spans="1:23" ht="12.75">
      <c r="A77" s="31">
        <v>74</v>
      </c>
      <c r="B77" s="31">
        <v>73</v>
      </c>
      <c r="C77" s="5" t="s">
        <v>168</v>
      </c>
      <c r="D77" s="5" t="str">
        <f>IF(AND('orig-data'!Q66&gt;0,'orig-data'!Q66&lt;0.9999),IF(AND('orig-data'!I66&lt;0.005,'orig-data'!I66&gt;0),"m"," "),IF(AND('orig-data'!T66&lt;0.005,'orig-data'!T66&gt;0),"m",""))</f>
        <v>m</v>
      </c>
      <c r="E77" s="5" t="str">
        <f>IF(AND('orig-data'!Q130&lt;0.9999,'orig-data'!Q130&gt;0),IF(AND('orig-data'!I130&lt;0.005,'orig-data'!I130&gt;0),"f"," "),IF(AND('orig-data'!T130&lt;0.005,'orig-data'!T130&gt;0),"f",""))</f>
        <v>f</v>
      </c>
      <c r="F77" s="5" t="str">
        <f>IF(AND('orig-data'!Q66&lt;0.9999,'orig-data'!Q66&gt;0),IF(AND('orig-data'!I194&lt;0.005,'orig-data'!I194&gt;0),"d"," "),IF(AND('orig-data'!S66&lt;0.05,'orig-data'!S66&gt;0),"d",""))</f>
        <v>d</v>
      </c>
      <c r="G77" s="5" t="str">
        <f t="shared" si="16"/>
        <v>  </v>
      </c>
      <c r="H77" s="5" t="str">
        <f t="shared" si="17"/>
        <v>  </v>
      </c>
      <c r="I77" s="2">
        <f t="shared" si="18"/>
        <v>0.3036551387</v>
      </c>
      <c r="J77" s="28">
        <f>'orig-data'!E66</f>
        <v>0.1401237081</v>
      </c>
      <c r="K77" s="29">
        <f>'orig-data'!E130</f>
        <v>0.1919456808</v>
      </c>
      <c r="L77" s="14">
        <f t="shared" si="19"/>
        <v>0.3713646323</v>
      </c>
      <c r="M77" s="15">
        <f>'orig-data'!C66</f>
        <v>1144</v>
      </c>
      <c r="N77" s="14">
        <f>'orig-data'!D66</f>
        <v>0.1165195006</v>
      </c>
      <c r="O77" s="14">
        <f>'orig-data'!F66</f>
        <v>0.1685095926</v>
      </c>
      <c r="P77" s="15">
        <f>'orig-data'!G66</f>
        <v>158</v>
      </c>
      <c r="Q77" s="14">
        <f>'orig-data'!H66</f>
        <v>0.1381118881</v>
      </c>
      <c r="R77" s="19"/>
      <c r="S77" s="15">
        <f>'orig-data'!C130</f>
        <v>1076</v>
      </c>
      <c r="T77" s="14">
        <f>'orig-data'!D130</f>
        <v>0.1619368964</v>
      </c>
      <c r="U77" s="14">
        <f>'orig-data'!F130</f>
        <v>0.2275154408</v>
      </c>
      <c r="V77" s="15">
        <f>'orig-data'!G130</f>
        <v>200</v>
      </c>
      <c r="W77" s="14">
        <f>'orig-data'!H130</f>
        <v>0.1858736059</v>
      </c>
    </row>
    <row r="78" spans="11:19" ht="12.75">
      <c r="K78" s="29"/>
      <c r="L78" s="14"/>
      <c r="M78" s="15"/>
      <c r="N78" s="14"/>
      <c r="O78" s="14"/>
      <c r="P78" s="16"/>
      <c r="Q78" s="14"/>
      <c r="S78" s="3"/>
    </row>
    <row r="79" spans="11:19" ht="12.75">
      <c r="K79" s="29"/>
      <c r="L79" s="14"/>
      <c r="M79" s="15"/>
      <c r="N79" s="14"/>
      <c r="O79" s="14"/>
      <c r="P79" s="16"/>
      <c r="Q79" s="14"/>
      <c r="S79" s="3"/>
    </row>
    <row r="80" spans="11:19" ht="12.75">
      <c r="K80" s="29"/>
      <c r="L80" s="14"/>
      <c r="M80" s="15"/>
      <c r="N80" s="14"/>
      <c r="O80" s="14"/>
      <c r="P80" s="16"/>
      <c r="Q80" s="14"/>
      <c r="S80" s="3"/>
    </row>
    <row r="81" spans="16:19" ht="12.75">
      <c r="P81" s="4"/>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L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102</v>
      </c>
    </row>
    <row r="3" spans="1:21" s="1" customFormat="1" ht="12.75">
      <c r="A3" s="1" t="s">
        <v>69</v>
      </c>
      <c r="B3" s="1" t="s">
        <v>4</v>
      </c>
      <c r="C3" s="1" t="s">
        <v>0</v>
      </c>
      <c r="D3" s="1" t="s">
        <v>80</v>
      </c>
      <c r="E3" s="1" t="s">
        <v>81</v>
      </c>
      <c r="F3" s="1" t="s">
        <v>82</v>
      </c>
      <c r="G3" s="1" t="s">
        <v>72</v>
      </c>
      <c r="H3" s="1" t="s">
        <v>73</v>
      </c>
      <c r="I3" s="1" t="s">
        <v>1</v>
      </c>
      <c r="J3" s="1" t="s">
        <v>74</v>
      </c>
      <c r="K3" s="1" t="s">
        <v>83</v>
      </c>
      <c r="L3" s="1" t="s">
        <v>75</v>
      </c>
      <c r="M3" s="1" t="s">
        <v>76</v>
      </c>
      <c r="N3" s="1" t="s">
        <v>77</v>
      </c>
      <c r="O3" s="1" t="s">
        <v>78</v>
      </c>
      <c r="P3" s="23" t="s">
        <v>94</v>
      </c>
      <c r="Q3" s="23" t="s">
        <v>95</v>
      </c>
      <c r="R3" s="23" t="s">
        <v>96</v>
      </c>
      <c r="S3" s="23" t="s">
        <v>97</v>
      </c>
      <c r="T3" s="23" t="s">
        <v>98</v>
      </c>
      <c r="U3" s="23"/>
    </row>
    <row r="4" spans="1:20" ht="12.75">
      <c r="A4" s="5" t="s">
        <v>68</v>
      </c>
      <c r="B4" t="s">
        <v>2</v>
      </c>
      <c r="C4">
        <v>29101</v>
      </c>
      <c r="D4">
        <v>0.262417924</v>
      </c>
      <c r="E4">
        <v>0.2740513722</v>
      </c>
      <c r="F4">
        <v>0.2862005517</v>
      </c>
      <c r="G4">
        <v>7880</v>
      </c>
      <c r="H4">
        <v>0.2707810728</v>
      </c>
      <c r="I4" s="24">
        <v>3.5717786E-06</v>
      </c>
      <c r="J4">
        <v>-0.146</v>
      </c>
      <c r="K4">
        <v>-0.1026</v>
      </c>
      <c r="L4">
        <v>-0.0592</v>
      </c>
      <c r="M4">
        <v>0.8641972109</v>
      </c>
      <c r="N4">
        <v>0.9025085938</v>
      </c>
      <c r="O4">
        <v>0.9425183876</v>
      </c>
      <c r="P4" s="24">
        <v>1.03674E-167</v>
      </c>
      <c r="Q4">
        <v>0.105340841</v>
      </c>
      <c r="R4" s="24">
        <v>2.653882E-97</v>
      </c>
      <c r="S4" s="24">
        <v>3.13414E-100</v>
      </c>
      <c r="T4" s="24">
        <v>1.726126E-14</v>
      </c>
    </row>
    <row r="5" spans="1:20" ht="12.75">
      <c r="A5" s="5" t="s">
        <v>67</v>
      </c>
      <c r="B5" t="s">
        <v>2</v>
      </c>
      <c r="C5">
        <v>22915</v>
      </c>
      <c r="D5">
        <v>0.3459808716</v>
      </c>
      <c r="E5">
        <v>0.3610862618</v>
      </c>
      <c r="F5">
        <v>0.3768511476</v>
      </c>
      <c r="G5">
        <v>8210</v>
      </c>
      <c r="H5">
        <v>0.3582806022</v>
      </c>
      <c r="I5" s="24">
        <v>1.943207E-15</v>
      </c>
      <c r="J5">
        <v>0.1305</v>
      </c>
      <c r="K5">
        <v>0.1732</v>
      </c>
      <c r="L5">
        <v>0.216</v>
      </c>
      <c r="M5">
        <v>1.1393875073</v>
      </c>
      <c r="N5">
        <v>1.1891327226</v>
      </c>
      <c r="O5">
        <v>1.2410497947</v>
      </c>
      <c r="P5" s="24">
        <v>1.03674E-167</v>
      </c>
      <c r="Q5">
        <v>0.105340841</v>
      </c>
      <c r="R5" s="24">
        <v>2.653882E-97</v>
      </c>
      <c r="S5" s="24">
        <v>3.13414E-100</v>
      </c>
      <c r="T5" s="24">
        <v>1.296863E-51</v>
      </c>
    </row>
    <row r="6" spans="1:20" ht="12.75">
      <c r="A6" s="5" t="s">
        <v>66</v>
      </c>
      <c r="B6" t="s">
        <v>2</v>
      </c>
      <c r="C6">
        <v>34639</v>
      </c>
      <c r="D6">
        <v>0.3148812978</v>
      </c>
      <c r="E6">
        <v>0.3279396737</v>
      </c>
      <c r="F6">
        <v>0.3415395907</v>
      </c>
      <c r="G6">
        <v>11417</v>
      </c>
      <c r="H6">
        <v>0.3295995843</v>
      </c>
      <c r="I6">
        <v>0.0002064167</v>
      </c>
      <c r="J6">
        <v>0.0363</v>
      </c>
      <c r="K6">
        <v>0.0769</v>
      </c>
      <c r="L6">
        <v>0.1176</v>
      </c>
      <c r="M6">
        <v>1.0369700942</v>
      </c>
      <c r="N6">
        <v>1.0799740622</v>
      </c>
      <c r="O6">
        <v>1.1247614387</v>
      </c>
      <c r="P6" s="24">
        <v>1.03674E-167</v>
      </c>
      <c r="Q6">
        <v>0.105340841</v>
      </c>
      <c r="R6" s="24">
        <v>2.653882E-97</v>
      </c>
      <c r="S6" s="24">
        <v>3.13414E-100</v>
      </c>
      <c r="T6" s="24">
        <v>9.626626E-11</v>
      </c>
    </row>
    <row r="7" spans="1:20" ht="12.75">
      <c r="A7" s="5" t="s">
        <v>65</v>
      </c>
      <c r="B7" t="s">
        <v>2</v>
      </c>
      <c r="C7">
        <v>49878</v>
      </c>
      <c r="D7">
        <v>0.2710845433</v>
      </c>
      <c r="E7">
        <v>0.2822211956</v>
      </c>
      <c r="F7">
        <v>0.2938153621</v>
      </c>
      <c r="G7">
        <v>14139</v>
      </c>
      <c r="H7">
        <v>0.2834716709</v>
      </c>
      <c r="I7">
        <v>0.000365792</v>
      </c>
      <c r="J7">
        <v>-0.1135</v>
      </c>
      <c r="K7">
        <v>-0.0732</v>
      </c>
      <c r="L7">
        <v>-0.0329</v>
      </c>
      <c r="M7">
        <v>0.8927382043</v>
      </c>
      <c r="N7">
        <v>0.9294135339</v>
      </c>
      <c r="O7">
        <v>0.9675955536</v>
      </c>
      <c r="P7" s="24">
        <v>1.03674E-167</v>
      </c>
      <c r="Q7">
        <v>0.105340841</v>
      </c>
      <c r="R7" s="24">
        <v>2.653882E-97</v>
      </c>
      <c r="S7" s="24">
        <v>3.13414E-100</v>
      </c>
      <c r="T7" s="24">
        <v>4.370976E-10</v>
      </c>
    </row>
    <row r="8" spans="1:20" ht="12.75">
      <c r="A8" s="5" t="s">
        <v>64</v>
      </c>
      <c r="B8" t="s">
        <v>2</v>
      </c>
      <c r="C8">
        <v>38208</v>
      </c>
      <c r="D8">
        <v>0.2959083417</v>
      </c>
      <c r="E8">
        <v>0.308292101</v>
      </c>
      <c r="F8">
        <v>0.3211941205</v>
      </c>
      <c r="G8">
        <v>11640</v>
      </c>
      <c r="H8">
        <v>0.3046482412</v>
      </c>
      <c r="I8">
        <v>0.4687533937</v>
      </c>
      <c r="J8">
        <v>-0.0258</v>
      </c>
      <c r="K8">
        <v>0.0152</v>
      </c>
      <c r="L8">
        <v>0.0562</v>
      </c>
      <c r="M8">
        <v>0.974488174</v>
      </c>
      <c r="N8">
        <v>1.0152704884</v>
      </c>
      <c r="O8">
        <v>1.0577595421</v>
      </c>
      <c r="P8" s="24">
        <v>1.03674E-167</v>
      </c>
      <c r="Q8">
        <v>0.105340841</v>
      </c>
      <c r="R8" s="24">
        <v>2.653882E-97</v>
      </c>
      <c r="S8" s="24">
        <v>3.13414E-100</v>
      </c>
      <c r="T8">
        <v>6.9533E-05</v>
      </c>
    </row>
    <row r="9" spans="1:20" ht="12.75">
      <c r="A9" s="5" t="s">
        <v>63</v>
      </c>
      <c r="B9" t="s">
        <v>2</v>
      </c>
      <c r="C9">
        <v>21427</v>
      </c>
      <c r="D9">
        <v>0.338084713</v>
      </c>
      <c r="E9">
        <v>0.3528549055</v>
      </c>
      <c r="F9">
        <v>0.3682703759</v>
      </c>
      <c r="G9">
        <v>7639</v>
      </c>
      <c r="H9">
        <v>0.3565128109</v>
      </c>
      <c r="I9" s="24">
        <v>5.863909E-12</v>
      </c>
      <c r="J9">
        <v>0.1074</v>
      </c>
      <c r="K9">
        <v>0.1502</v>
      </c>
      <c r="L9">
        <v>0.1929</v>
      </c>
      <c r="M9">
        <v>1.1133838026</v>
      </c>
      <c r="N9">
        <v>1.1620251414</v>
      </c>
      <c r="O9">
        <v>1.2127915155</v>
      </c>
      <c r="P9" s="24">
        <v>1.03674E-167</v>
      </c>
      <c r="Q9">
        <v>0.105340841</v>
      </c>
      <c r="R9" s="24">
        <v>2.653882E-97</v>
      </c>
      <c r="S9" s="24">
        <v>3.13414E-100</v>
      </c>
      <c r="T9" s="24">
        <v>5.28282E-40</v>
      </c>
    </row>
    <row r="10" spans="1:20" ht="12.75">
      <c r="A10" s="5" t="s">
        <v>62</v>
      </c>
      <c r="B10" t="s">
        <v>2</v>
      </c>
      <c r="C10">
        <v>20242</v>
      </c>
      <c r="D10">
        <v>0.285098804</v>
      </c>
      <c r="E10">
        <v>0.2982087025</v>
      </c>
      <c r="F10">
        <v>0.3119214427</v>
      </c>
      <c r="G10">
        <v>5978</v>
      </c>
      <c r="H10">
        <v>0.2953265488</v>
      </c>
      <c r="I10">
        <v>0.4300884279</v>
      </c>
      <c r="J10">
        <v>-0.0631</v>
      </c>
      <c r="K10">
        <v>-0.0181</v>
      </c>
      <c r="L10">
        <v>0.0269</v>
      </c>
      <c r="M10">
        <v>0.9388901014</v>
      </c>
      <c r="N10">
        <v>0.9820637443</v>
      </c>
      <c r="O10">
        <v>1.0272226712</v>
      </c>
      <c r="P10" s="24">
        <v>1.03674E-167</v>
      </c>
      <c r="Q10">
        <v>0.105340841</v>
      </c>
      <c r="R10" s="24">
        <v>2.653882E-97</v>
      </c>
      <c r="S10" s="24">
        <v>3.13414E-100</v>
      </c>
      <c r="T10">
        <v>0.2594098715</v>
      </c>
    </row>
    <row r="11" spans="1:20" ht="12.75">
      <c r="A11" s="5" t="s">
        <v>27</v>
      </c>
      <c r="B11" t="s">
        <v>2</v>
      </c>
      <c r="C11">
        <v>530</v>
      </c>
      <c r="D11">
        <v>0.2470169453</v>
      </c>
      <c r="E11">
        <v>0.291056993</v>
      </c>
      <c r="F11">
        <v>0.3429488332</v>
      </c>
      <c r="G11">
        <v>152</v>
      </c>
      <c r="H11">
        <v>0.2867924528</v>
      </c>
      <c r="I11">
        <v>0.6127061734</v>
      </c>
      <c r="J11">
        <v>-0.2064</v>
      </c>
      <c r="K11">
        <v>-0.0424</v>
      </c>
      <c r="L11">
        <v>0.1217</v>
      </c>
      <c r="M11">
        <v>0.8134785609</v>
      </c>
      <c r="N11">
        <v>0.9585116662</v>
      </c>
      <c r="O11">
        <v>1.1294023695</v>
      </c>
      <c r="P11" s="24">
        <v>1.03674E-167</v>
      </c>
      <c r="Q11">
        <v>0.105340841</v>
      </c>
      <c r="R11" s="24">
        <v>2.653882E-97</v>
      </c>
      <c r="S11" s="24">
        <v>3.13414E-100</v>
      </c>
      <c r="T11">
        <v>0.7711484117</v>
      </c>
    </row>
    <row r="12" spans="1:20" ht="12.75">
      <c r="A12" s="5" t="s">
        <v>61</v>
      </c>
      <c r="B12" t="s">
        <v>2</v>
      </c>
      <c r="C12">
        <v>12699</v>
      </c>
      <c r="D12">
        <v>0.2935115202</v>
      </c>
      <c r="E12">
        <v>0.3084155603</v>
      </c>
      <c r="F12">
        <v>0.3240764034</v>
      </c>
      <c r="G12">
        <v>3887</v>
      </c>
      <c r="H12">
        <v>0.3060870935</v>
      </c>
      <c r="I12">
        <v>0.5382023832</v>
      </c>
      <c r="J12">
        <v>-0.034</v>
      </c>
      <c r="K12">
        <v>0.0156</v>
      </c>
      <c r="L12">
        <v>0.0651</v>
      </c>
      <c r="M12">
        <v>0.9665949388</v>
      </c>
      <c r="N12">
        <v>1.0156770657</v>
      </c>
      <c r="O12">
        <v>1.0672515036</v>
      </c>
      <c r="P12" s="24">
        <v>1.03674E-167</v>
      </c>
      <c r="Q12">
        <v>0.105340841</v>
      </c>
      <c r="R12" s="24">
        <v>2.653882E-97</v>
      </c>
      <c r="S12" s="24">
        <v>3.13414E-100</v>
      </c>
      <c r="T12">
        <v>0.0166800055</v>
      </c>
    </row>
    <row r="13" spans="1:20" ht="13.5" thickBot="1">
      <c r="A13" s="5" t="s">
        <v>60</v>
      </c>
      <c r="B13" t="s">
        <v>2</v>
      </c>
      <c r="C13">
        <v>23211</v>
      </c>
      <c r="D13">
        <v>0.2456271751</v>
      </c>
      <c r="E13">
        <v>0.2575193669</v>
      </c>
      <c r="F13">
        <v>0.2699873265</v>
      </c>
      <c r="G13">
        <v>5744</v>
      </c>
      <c r="H13">
        <v>0.2474688725</v>
      </c>
      <c r="I13" s="24">
        <v>8.398606E-12</v>
      </c>
      <c r="J13">
        <v>-0.2121</v>
      </c>
      <c r="K13">
        <v>-0.1648</v>
      </c>
      <c r="L13">
        <v>-0.1175</v>
      </c>
      <c r="M13">
        <v>0.8089017565</v>
      </c>
      <c r="N13">
        <v>0.848065236</v>
      </c>
      <c r="O13">
        <v>0.8891248396</v>
      </c>
      <c r="P13" s="24">
        <v>1.03674E-167</v>
      </c>
      <c r="Q13">
        <v>0.105340841</v>
      </c>
      <c r="R13" s="24">
        <v>2.653882E-97</v>
      </c>
      <c r="S13" s="24">
        <v>3.13414E-100</v>
      </c>
      <c r="T13" s="24">
        <v>7.779326E-11</v>
      </c>
    </row>
    <row r="14" spans="1:20" ht="13.5" thickTop="1">
      <c r="A14" s="7" t="s">
        <v>59</v>
      </c>
      <c r="B14" t="s">
        <v>2</v>
      </c>
      <c r="C14">
        <v>193495</v>
      </c>
      <c r="D14">
        <v>0.294218586</v>
      </c>
      <c r="E14">
        <v>0.302913931</v>
      </c>
      <c r="F14">
        <v>0.3118662586</v>
      </c>
      <c r="G14">
        <v>58693</v>
      </c>
      <c r="H14">
        <v>0.3033308354</v>
      </c>
      <c r="I14">
        <v>0.8693687739</v>
      </c>
      <c r="J14">
        <v>-0.0316</v>
      </c>
      <c r="K14">
        <v>-0.0024</v>
      </c>
      <c r="L14">
        <v>0.0267</v>
      </c>
      <c r="M14">
        <v>0.9689234546</v>
      </c>
      <c r="N14">
        <v>0.9975590478</v>
      </c>
      <c r="O14">
        <v>1.0270409382</v>
      </c>
      <c r="P14" s="24">
        <v>1.03674E-167</v>
      </c>
      <c r="Q14">
        <v>0.105340841</v>
      </c>
      <c r="R14" s="24">
        <v>2.653882E-97</v>
      </c>
      <c r="S14" s="24">
        <v>3.13414E-100</v>
      </c>
      <c r="T14">
        <v>0.2662285587</v>
      </c>
    </row>
    <row r="15" spans="1:20" ht="12.75">
      <c r="A15" s="5" t="s">
        <v>58</v>
      </c>
      <c r="B15" t="s">
        <v>2</v>
      </c>
      <c r="C15">
        <v>36440</v>
      </c>
      <c r="D15">
        <v>0.2642828421</v>
      </c>
      <c r="E15">
        <v>0.2747982072</v>
      </c>
      <c r="F15">
        <v>0.2857319608</v>
      </c>
      <c r="G15">
        <v>9783</v>
      </c>
      <c r="H15">
        <v>0.2684687157</v>
      </c>
      <c r="I15" s="24">
        <v>5.2734078E-07</v>
      </c>
      <c r="J15">
        <v>-0.1389</v>
      </c>
      <c r="K15">
        <v>-0.0999</v>
      </c>
      <c r="L15">
        <v>-0.0608</v>
      </c>
      <c r="M15">
        <v>0.8703387772</v>
      </c>
      <c r="N15">
        <v>0.9049680778</v>
      </c>
      <c r="O15">
        <v>0.9409752194</v>
      </c>
      <c r="P15" s="24">
        <v>1.03674E-167</v>
      </c>
      <c r="Q15">
        <v>0.105340841</v>
      </c>
      <c r="R15" s="24">
        <v>2.653882E-97</v>
      </c>
      <c r="S15" s="24">
        <v>3.13414E-100</v>
      </c>
      <c r="T15">
        <v>8.80579E-05</v>
      </c>
    </row>
    <row r="16" spans="1:20" ht="12.75">
      <c r="A16" s="5" t="s">
        <v>57</v>
      </c>
      <c r="B16" t="s">
        <v>2</v>
      </c>
      <c r="C16">
        <v>320487</v>
      </c>
      <c r="D16">
        <v>0.2873489451</v>
      </c>
      <c r="E16">
        <v>0.2980650008</v>
      </c>
      <c r="F16">
        <v>0.3091806885</v>
      </c>
      <c r="G16">
        <v>93846</v>
      </c>
      <c r="H16">
        <v>0.2928231098</v>
      </c>
      <c r="I16">
        <v>0.3199089014</v>
      </c>
      <c r="J16">
        <v>-0.0552</v>
      </c>
      <c r="K16">
        <v>-0.0186</v>
      </c>
      <c r="L16">
        <v>0.018</v>
      </c>
      <c r="M16">
        <v>0.9463002878</v>
      </c>
      <c r="N16">
        <v>0.9815905045</v>
      </c>
      <c r="O16">
        <v>1.0181967933</v>
      </c>
      <c r="P16" s="24">
        <v>1.03674E-167</v>
      </c>
      <c r="Q16">
        <v>0.105340841</v>
      </c>
      <c r="R16" s="24">
        <v>2.653882E-97</v>
      </c>
      <c r="S16" s="24">
        <v>3.13414E-100</v>
      </c>
      <c r="T16">
        <v>0.1031538004</v>
      </c>
    </row>
    <row r="17" spans="1:20" ht="13.5" thickBot="1">
      <c r="A17" s="5" t="s">
        <v>56</v>
      </c>
      <c r="B17" t="s">
        <v>2</v>
      </c>
      <c r="C17">
        <v>573337</v>
      </c>
      <c r="D17">
        <v>0.2930605476</v>
      </c>
      <c r="E17">
        <v>0.3036551387</v>
      </c>
      <c r="F17">
        <v>0.3146327406</v>
      </c>
      <c r="G17">
        <v>170532</v>
      </c>
      <c r="H17">
        <v>0.2974376327</v>
      </c>
      <c r="I17" s="24">
        <v>1.7488891E-09</v>
      </c>
      <c r="J17">
        <v>-0.1446</v>
      </c>
      <c r="K17">
        <v>-0.1091</v>
      </c>
      <c r="L17">
        <v>-0.0736</v>
      </c>
      <c r="M17">
        <v>0.8653818752</v>
      </c>
      <c r="N17">
        <v>0.8966667657</v>
      </c>
      <c r="O17">
        <v>0.9290826532</v>
      </c>
      <c r="P17" s="24">
        <v>1.03674E-167</v>
      </c>
      <c r="Q17">
        <v>0.105340841</v>
      </c>
      <c r="R17" s="24">
        <v>2.653882E-97</v>
      </c>
      <c r="S17" s="24">
        <v>3.13414E-100</v>
      </c>
      <c r="T17" t="s">
        <v>79</v>
      </c>
    </row>
    <row r="18" spans="1:20" ht="13.5" thickTop="1">
      <c r="A18" s="7" t="s">
        <v>55</v>
      </c>
      <c r="B18" t="s">
        <v>2</v>
      </c>
      <c r="C18">
        <v>8402</v>
      </c>
      <c r="D18">
        <v>0.2691665731</v>
      </c>
      <c r="E18">
        <v>0.2965920433</v>
      </c>
      <c r="F18">
        <v>0.3268119036</v>
      </c>
      <c r="G18">
        <v>2414</v>
      </c>
      <c r="H18">
        <v>0.2873125446</v>
      </c>
      <c r="I18">
        <v>0.4789526653</v>
      </c>
      <c r="J18">
        <v>-0.1321</v>
      </c>
      <c r="K18">
        <v>-0.035</v>
      </c>
      <c r="L18">
        <v>0.062</v>
      </c>
      <c r="M18">
        <v>0.8762745423</v>
      </c>
      <c r="N18">
        <v>0.9655584421</v>
      </c>
      <c r="O18">
        <v>1.0639395076</v>
      </c>
      <c r="P18">
        <v>0</v>
      </c>
      <c r="Q18">
        <v>0.9999999807</v>
      </c>
      <c r="R18" s="24">
        <v>3.5558E-122</v>
      </c>
      <c r="S18" s="24">
        <v>3.0791E-131</v>
      </c>
      <c r="T18">
        <v>0.2458325055</v>
      </c>
    </row>
    <row r="19" spans="1:20" ht="12.75">
      <c r="A19" s="5" t="s">
        <v>54</v>
      </c>
      <c r="B19" t="s">
        <v>2</v>
      </c>
      <c r="C19">
        <v>12066</v>
      </c>
      <c r="D19">
        <v>0.2564886295</v>
      </c>
      <c r="E19">
        <v>0.2817858853</v>
      </c>
      <c r="F19">
        <v>0.3095781879</v>
      </c>
      <c r="G19">
        <v>3305</v>
      </c>
      <c r="H19">
        <v>0.2739101608</v>
      </c>
      <c r="I19">
        <v>0.0722807883</v>
      </c>
      <c r="J19">
        <v>-0.1803</v>
      </c>
      <c r="K19">
        <v>-0.0863</v>
      </c>
      <c r="L19">
        <v>0.0078</v>
      </c>
      <c r="M19">
        <v>0.8350013667</v>
      </c>
      <c r="N19">
        <v>0.9173568426</v>
      </c>
      <c r="O19">
        <v>1.0078349692</v>
      </c>
      <c r="P19">
        <v>0</v>
      </c>
      <c r="Q19">
        <v>0.9999999807</v>
      </c>
      <c r="R19" s="24">
        <v>3.5558E-122</v>
      </c>
      <c r="S19" s="24">
        <v>3.0791E-131</v>
      </c>
      <c r="T19">
        <v>0.0035283386</v>
      </c>
    </row>
    <row r="20" spans="1:20" ht="12.75">
      <c r="A20" s="5" t="s">
        <v>53</v>
      </c>
      <c r="B20" t="s">
        <v>2</v>
      </c>
      <c r="C20">
        <v>5563</v>
      </c>
      <c r="D20">
        <v>0.2256627441</v>
      </c>
      <c r="E20">
        <v>0.2503249656</v>
      </c>
      <c r="F20">
        <v>0.277682471</v>
      </c>
      <c r="G20">
        <v>1359</v>
      </c>
      <c r="H20">
        <v>0.2442926479</v>
      </c>
      <c r="I20">
        <v>0.0001100927</v>
      </c>
      <c r="J20">
        <v>-0.3084</v>
      </c>
      <c r="K20">
        <v>-0.2046</v>
      </c>
      <c r="L20">
        <v>-0.1009</v>
      </c>
      <c r="M20">
        <v>0.7346473803</v>
      </c>
      <c r="N20">
        <v>0.8149354955</v>
      </c>
      <c r="O20">
        <v>0.9039981353</v>
      </c>
      <c r="P20">
        <v>0</v>
      </c>
      <c r="Q20">
        <v>0.9999999807</v>
      </c>
      <c r="R20" s="24">
        <v>3.5558E-122</v>
      </c>
      <c r="S20" s="24">
        <v>3.0791E-131</v>
      </c>
      <c r="T20" s="24">
        <v>3.0176659E-09</v>
      </c>
    </row>
    <row r="21" spans="1:20" ht="12.75">
      <c r="A21" s="5" t="s">
        <v>52</v>
      </c>
      <c r="B21" t="s">
        <v>2</v>
      </c>
      <c r="C21">
        <v>3070</v>
      </c>
      <c r="D21">
        <v>0.2335177649</v>
      </c>
      <c r="E21">
        <v>0.2610149067</v>
      </c>
      <c r="F21">
        <v>0.2917498869</v>
      </c>
      <c r="G21">
        <v>802</v>
      </c>
      <c r="H21">
        <v>0.261237785</v>
      </c>
      <c r="I21">
        <v>0.0041454967</v>
      </c>
      <c r="J21">
        <v>-0.2741</v>
      </c>
      <c r="K21">
        <v>-0.1628</v>
      </c>
      <c r="L21">
        <v>-0.0515</v>
      </c>
      <c r="M21">
        <v>0.7602194811</v>
      </c>
      <c r="N21">
        <v>0.8497367084</v>
      </c>
      <c r="O21">
        <v>0.9497947521</v>
      </c>
      <c r="P21">
        <v>0</v>
      </c>
      <c r="Q21">
        <v>0.9999999807</v>
      </c>
      <c r="R21" s="24">
        <v>3.5558E-122</v>
      </c>
      <c r="S21" s="24">
        <v>3.0791E-131</v>
      </c>
      <c r="T21" s="24">
        <v>3.7768237E-06</v>
      </c>
    </row>
    <row r="22" spans="1:20" ht="12.75">
      <c r="A22" s="5" t="s">
        <v>51</v>
      </c>
      <c r="B22" t="s">
        <v>2</v>
      </c>
      <c r="C22">
        <v>2458</v>
      </c>
      <c r="D22">
        <v>0.3045089844</v>
      </c>
      <c r="E22">
        <v>0.3404854335</v>
      </c>
      <c r="F22">
        <v>0.3807123479</v>
      </c>
      <c r="G22">
        <v>835</v>
      </c>
      <c r="H22">
        <v>0.3397070789</v>
      </c>
      <c r="I22">
        <v>0.070735787</v>
      </c>
      <c r="J22">
        <v>-0.0087</v>
      </c>
      <c r="K22">
        <v>0.103</v>
      </c>
      <c r="L22">
        <v>0.2146</v>
      </c>
      <c r="M22">
        <v>0.9913321249</v>
      </c>
      <c r="N22">
        <v>1.1084538244</v>
      </c>
      <c r="O22">
        <v>1.2394129575</v>
      </c>
      <c r="P22">
        <v>0</v>
      </c>
      <c r="Q22">
        <v>0.9999999807</v>
      </c>
      <c r="R22" s="24">
        <v>3.5558E-122</v>
      </c>
      <c r="S22" s="24">
        <v>3.0791E-131</v>
      </c>
      <c r="T22">
        <v>0.0023337195</v>
      </c>
    </row>
    <row r="23" spans="1:20" ht="12.75">
      <c r="A23" s="5" t="s">
        <v>50</v>
      </c>
      <c r="B23" t="s">
        <v>2</v>
      </c>
      <c r="C23">
        <v>10725</v>
      </c>
      <c r="D23">
        <v>0.3281236557</v>
      </c>
      <c r="E23">
        <v>0.3598165003</v>
      </c>
      <c r="F23">
        <v>0.394570497</v>
      </c>
      <c r="G23">
        <v>3785</v>
      </c>
      <c r="H23">
        <v>0.3529137529</v>
      </c>
      <c r="I23">
        <v>0.0007721619</v>
      </c>
      <c r="J23">
        <v>0.066</v>
      </c>
      <c r="K23">
        <v>0.1582</v>
      </c>
      <c r="L23">
        <v>0.2504</v>
      </c>
      <c r="M23">
        <v>1.06820993</v>
      </c>
      <c r="N23">
        <v>1.171386311</v>
      </c>
      <c r="O23">
        <v>1.2845283039</v>
      </c>
      <c r="P23">
        <v>0</v>
      </c>
      <c r="Q23">
        <v>0.9999999807</v>
      </c>
      <c r="R23" s="24">
        <v>3.5558E-122</v>
      </c>
      <c r="S23" s="24">
        <v>3.0791E-131</v>
      </c>
      <c r="T23" s="24">
        <v>4.663421E-10</v>
      </c>
    </row>
    <row r="24" spans="1:20" ht="12.75">
      <c r="A24" s="5" t="s">
        <v>49</v>
      </c>
      <c r="B24" t="s">
        <v>2</v>
      </c>
      <c r="C24">
        <v>9732</v>
      </c>
      <c r="D24">
        <v>0.3438676412</v>
      </c>
      <c r="E24">
        <v>0.3772113062</v>
      </c>
      <c r="F24">
        <v>0.413788192</v>
      </c>
      <c r="G24">
        <v>3590</v>
      </c>
      <c r="H24">
        <v>0.3688861488</v>
      </c>
      <c r="I24">
        <v>1.36216E-05</v>
      </c>
      <c r="J24">
        <v>0.1129</v>
      </c>
      <c r="K24">
        <v>0.2054</v>
      </c>
      <c r="L24">
        <v>0.2979</v>
      </c>
      <c r="M24">
        <v>1.1194646365</v>
      </c>
      <c r="N24">
        <v>1.2280152802</v>
      </c>
      <c r="O24">
        <v>1.3470917073</v>
      </c>
      <c r="P24">
        <v>0</v>
      </c>
      <c r="Q24">
        <v>0.9999999807</v>
      </c>
      <c r="R24" s="24">
        <v>3.5558E-122</v>
      </c>
      <c r="S24" s="24">
        <v>3.0791E-131</v>
      </c>
      <c r="T24" s="24">
        <v>1.602713E-16</v>
      </c>
    </row>
    <row r="25" spans="1:20" ht="12.75">
      <c r="A25" s="5" t="s">
        <v>8</v>
      </c>
      <c r="B25" t="s">
        <v>2</v>
      </c>
      <c r="C25">
        <v>4472</v>
      </c>
      <c r="D25">
        <v>0.3103593394</v>
      </c>
      <c r="E25">
        <v>0.3429315261</v>
      </c>
      <c r="F25">
        <v>0.3789221612</v>
      </c>
      <c r="G25">
        <v>1540</v>
      </c>
      <c r="H25">
        <v>0.3443649374</v>
      </c>
      <c r="I25">
        <v>0.0305622113</v>
      </c>
      <c r="J25">
        <v>0.0103</v>
      </c>
      <c r="K25">
        <v>0.1101</v>
      </c>
      <c r="L25">
        <v>0.2099</v>
      </c>
      <c r="M25">
        <v>1.0103780157</v>
      </c>
      <c r="N25">
        <v>1.1164171041</v>
      </c>
      <c r="O25">
        <v>1.233584986</v>
      </c>
      <c r="P25">
        <v>0</v>
      </c>
      <c r="Q25">
        <v>0.9999999807</v>
      </c>
      <c r="R25" s="24">
        <v>3.5558E-122</v>
      </c>
      <c r="S25" s="24">
        <v>3.0791E-131</v>
      </c>
      <c r="T25">
        <v>3.31971E-05</v>
      </c>
    </row>
    <row r="26" spans="1:20" ht="12.75">
      <c r="A26" s="5" t="s">
        <v>7</v>
      </c>
      <c r="B26" t="s">
        <v>2</v>
      </c>
      <c r="C26">
        <v>6515</v>
      </c>
      <c r="D26">
        <v>0.2761255252</v>
      </c>
      <c r="E26">
        <v>0.3043160077</v>
      </c>
      <c r="F26">
        <v>0.3353845412</v>
      </c>
      <c r="G26">
        <v>1960</v>
      </c>
      <c r="H26">
        <v>0.3008442057</v>
      </c>
      <c r="I26">
        <v>0.8506381599</v>
      </c>
      <c r="J26">
        <v>-0.1066</v>
      </c>
      <c r="K26">
        <v>-0.0093</v>
      </c>
      <c r="L26">
        <v>0.0879</v>
      </c>
      <c r="M26">
        <v>0.8989294821</v>
      </c>
      <c r="N26">
        <v>0.9907038875</v>
      </c>
      <c r="O26">
        <v>1.0918478171</v>
      </c>
      <c r="P26">
        <v>0</v>
      </c>
      <c r="Q26">
        <v>0.9999999807</v>
      </c>
      <c r="R26" s="24">
        <v>3.5558E-122</v>
      </c>
      <c r="S26" s="24">
        <v>3.0791E-131</v>
      </c>
      <c r="T26">
        <v>0.626469043</v>
      </c>
    </row>
    <row r="27" spans="1:20" ht="12.75">
      <c r="A27" s="5" t="s">
        <v>6</v>
      </c>
      <c r="B27" t="s">
        <v>2</v>
      </c>
      <c r="C27">
        <v>5225</v>
      </c>
      <c r="D27">
        <v>0.266271445</v>
      </c>
      <c r="E27">
        <v>0.2942268563</v>
      </c>
      <c r="F27">
        <v>0.3251172613</v>
      </c>
      <c r="G27">
        <v>1536</v>
      </c>
      <c r="H27">
        <v>0.2939712919</v>
      </c>
      <c r="I27">
        <v>0.3979647003</v>
      </c>
      <c r="J27">
        <v>-0.1429</v>
      </c>
      <c r="K27">
        <v>-0.0431</v>
      </c>
      <c r="L27">
        <v>0.0568</v>
      </c>
      <c r="M27">
        <v>0.866849423</v>
      </c>
      <c r="N27">
        <v>0.9578585514</v>
      </c>
      <c r="O27">
        <v>1.058422582</v>
      </c>
      <c r="P27">
        <v>0</v>
      </c>
      <c r="Q27">
        <v>0.9999999807</v>
      </c>
      <c r="R27" s="24">
        <v>3.5558E-122</v>
      </c>
      <c r="S27" s="24">
        <v>3.0791E-131</v>
      </c>
      <c r="T27">
        <v>0.2802845533</v>
      </c>
    </row>
    <row r="28" spans="1:20" ht="12.75">
      <c r="A28" s="5" t="s">
        <v>5</v>
      </c>
      <c r="B28" t="s">
        <v>2</v>
      </c>
      <c r="C28">
        <v>4982</v>
      </c>
      <c r="D28">
        <v>0.2772519245</v>
      </c>
      <c r="E28">
        <v>0.3064964593</v>
      </c>
      <c r="F28">
        <v>0.3388257077</v>
      </c>
      <c r="G28">
        <v>1513</v>
      </c>
      <c r="H28">
        <v>0.3036932959</v>
      </c>
      <c r="I28">
        <v>0.9657016021</v>
      </c>
      <c r="J28">
        <v>-0.1025</v>
      </c>
      <c r="K28">
        <v>-0.0022</v>
      </c>
      <c r="L28">
        <v>0.0981</v>
      </c>
      <c r="M28">
        <v>0.9025964867</v>
      </c>
      <c r="N28">
        <v>0.9978023699</v>
      </c>
      <c r="O28">
        <v>1.1030505702</v>
      </c>
      <c r="P28">
        <v>0</v>
      </c>
      <c r="Q28">
        <v>0.9999999807</v>
      </c>
      <c r="R28" s="24">
        <v>3.5558E-122</v>
      </c>
      <c r="S28" s="24">
        <v>3.0791E-131</v>
      </c>
      <c r="T28">
        <v>0.8101179934</v>
      </c>
    </row>
    <row r="29" spans="1:20" ht="12.75">
      <c r="A29" s="5" t="s">
        <v>9</v>
      </c>
      <c r="B29" t="s">
        <v>2</v>
      </c>
      <c r="C29">
        <v>6983</v>
      </c>
      <c r="D29">
        <v>0.3336078842</v>
      </c>
      <c r="E29">
        <v>0.3666297807</v>
      </c>
      <c r="F29">
        <v>0.4029203219</v>
      </c>
      <c r="G29">
        <v>2565</v>
      </c>
      <c r="H29">
        <v>0.3673206358</v>
      </c>
      <c r="I29">
        <v>0.0002384533</v>
      </c>
      <c r="J29">
        <v>0.0826</v>
      </c>
      <c r="K29">
        <v>0.1769</v>
      </c>
      <c r="L29">
        <v>0.2713</v>
      </c>
      <c r="M29">
        <v>1.0860638921</v>
      </c>
      <c r="N29">
        <v>1.1935670152</v>
      </c>
      <c r="O29">
        <v>1.3117112446</v>
      </c>
      <c r="P29">
        <v>0</v>
      </c>
      <c r="Q29">
        <v>0.9999999807</v>
      </c>
      <c r="R29" s="24">
        <v>3.5558E-122</v>
      </c>
      <c r="S29" s="24">
        <v>3.0791E-131</v>
      </c>
      <c r="T29" s="24">
        <v>1.301867E-11</v>
      </c>
    </row>
    <row r="30" spans="1:20" ht="12.75">
      <c r="A30" s="5" t="s">
        <v>10</v>
      </c>
      <c r="B30" t="s">
        <v>2</v>
      </c>
      <c r="C30">
        <v>6462</v>
      </c>
      <c r="D30">
        <v>0.3195866489</v>
      </c>
      <c r="E30">
        <v>0.3515218662</v>
      </c>
      <c r="F30">
        <v>0.3866482622</v>
      </c>
      <c r="G30">
        <v>2303</v>
      </c>
      <c r="H30">
        <v>0.3563912102</v>
      </c>
      <c r="I30">
        <v>0.0055146141</v>
      </c>
      <c r="J30">
        <v>0.0396</v>
      </c>
      <c r="K30">
        <v>0.1349</v>
      </c>
      <c r="L30">
        <v>0.2301</v>
      </c>
      <c r="M30">
        <v>1.0404176167</v>
      </c>
      <c r="N30">
        <v>1.1443830444</v>
      </c>
      <c r="O30">
        <v>1.2587373871</v>
      </c>
      <c r="P30">
        <v>0</v>
      </c>
      <c r="Q30">
        <v>0.9999999807</v>
      </c>
      <c r="R30" s="24">
        <v>3.5558E-122</v>
      </c>
      <c r="S30" s="24">
        <v>3.0791E-131</v>
      </c>
      <c r="T30">
        <v>7.30721E-05</v>
      </c>
    </row>
    <row r="31" spans="1:20" ht="12.75">
      <c r="A31" s="5" t="s">
        <v>42</v>
      </c>
      <c r="B31" t="s">
        <v>2</v>
      </c>
      <c r="C31">
        <v>4405</v>
      </c>
      <c r="D31">
        <v>0.2423690706</v>
      </c>
      <c r="E31">
        <v>0.2692277946</v>
      </c>
      <c r="F31">
        <v>0.2990629342</v>
      </c>
      <c r="G31">
        <v>1209</v>
      </c>
      <c r="H31">
        <v>0.27446084</v>
      </c>
      <c r="I31">
        <v>0.013937411</v>
      </c>
      <c r="J31">
        <v>-0.2369</v>
      </c>
      <c r="K31">
        <v>-0.1318</v>
      </c>
      <c r="L31">
        <v>-0.0268</v>
      </c>
      <c r="M31">
        <v>0.7890349976</v>
      </c>
      <c r="N31">
        <v>0.8764738496</v>
      </c>
      <c r="O31">
        <v>0.9736024527</v>
      </c>
      <c r="P31">
        <v>0</v>
      </c>
      <c r="Q31">
        <v>0.9999999807</v>
      </c>
      <c r="R31" s="24">
        <v>3.5558E-122</v>
      </c>
      <c r="S31" s="24">
        <v>3.0791E-131</v>
      </c>
      <c r="T31" s="24">
        <v>9.1628183E-07</v>
      </c>
    </row>
    <row r="32" spans="1:20" ht="12.75">
      <c r="A32" s="5" t="s">
        <v>43</v>
      </c>
      <c r="B32" t="s">
        <v>2</v>
      </c>
      <c r="C32">
        <v>3490</v>
      </c>
      <c r="D32">
        <v>0.2538609961</v>
      </c>
      <c r="E32">
        <v>0.2833352453</v>
      </c>
      <c r="F32">
        <v>0.3162315695</v>
      </c>
      <c r="G32">
        <v>966</v>
      </c>
      <c r="H32">
        <v>0.2767908309</v>
      </c>
      <c r="I32">
        <v>0.1495028485</v>
      </c>
      <c r="J32">
        <v>-0.1906</v>
      </c>
      <c r="K32">
        <v>-0.0808</v>
      </c>
      <c r="L32">
        <v>0.0291</v>
      </c>
      <c r="M32">
        <v>0.8264470792</v>
      </c>
      <c r="N32">
        <v>0.9224008001</v>
      </c>
      <c r="O32">
        <v>1.0294951213</v>
      </c>
      <c r="P32">
        <v>0</v>
      </c>
      <c r="Q32">
        <v>0.9999999807</v>
      </c>
      <c r="R32" s="24">
        <v>3.5558E-122</v>
      </c>
      <c r="S32" s="24">
        <v>3.0791E-131</v>
      </c>
      <c r="T32">
        <v>0.0788366951</v>
      </c>
    </row>
    <row r="33" spans="1:20" ht="12.75">
      <c r="A33" s="5" t="s">
        <v>44</v>
      </c>
      <c r="B33" t="s">
        <v>2</v>
      </c>
      <c r="C33">
        <v>6496</v>
      </c>
      <c r="D33">
        <v>0.2452054367</v>
      </c>
      <c r="E33">
        <v>0.270915379</v>
      </c>
      <c r="F33">
        <v>0.2993210247</v>
      </c>
      <c r="G33">
        <v>1756</v>
      </c>
      <c r="H33">
        <v>0.270320197</v>
      </c>
      <c r="I33">
        <v>0.0135542048</v>
      </c>
      <c r="J33">
        <v>-0.2253</v>
      </c>
      <c r="K33">
        <v>-0.1256</v>
      </c>
      <c r="L33">
        <v>-0.0259</v>
      </c>
      <c r="M33">
        <v>0.7982688166</v>
      </c>
      <c r="N33">
        <v>0.8819677978</v>
      </c>
      <c r="O33">
        <v>0.9744426691</v>
      </c>
      <c r="P33">
        <v>0</v>
      </c>
      <c r="Q33">
        <v>0.9999999807</v>
      </c>
      <c r="R33" s="24">
        <v>3.5558E-122</v>
      </c>
      <c r="S33" s="24">
        <v>3.0791E-131</v>
      </c>
      <c r="T33">
        <v>3.58231E-05</v>
      </c>
    </row>
    <row r="34" spans="1:20" ht="12.75">
      <c r="A34" s="5" t="s">
        <v>11</v>
      </c>
      <c r="B34" t="s">
        <v>2</v>
      </c>
      <c r="C34">
        <v>10933</v>
      </c>
      <c r="D34">
        <v>0.2270923955</v>
      </c>
      <c r="E34">
        <v>0.2497321549</v>
      </c>
      <c r="F34">
        <v>0.2746289634</v>
      </c>
      <c r="G34">
        <v>2651</v>
      </c>
      <c r="H34">
        <v>0.2424769048</v>
      </c>
      <c r="I34">
        <v>1.95844E-05</v>
      </c>
      <c r="J34">
        <v>-0.302</v>
      </c>
      <c r="K34">
        <v>-0.207</v>
      </c>
      <c r="L34">
        <v>-0.112</v>
      </c>
      <c r="M34">
        <v>0.7393016252</v>
      </c>
      <c r="N34">
        <v>0.8130055941</v>
      </c>
      <c r="O34">
        <v>0.8940574098</v>
      </c>
      <c r="P34">
        <v>0</v>
      </c>
      <c r="Q34">
        <v>0.9999999807</v>
      </c>
      <c r="R34" s="24">
        <v>3.5558E-122</v>
      </c>
      <c r="S34" s="24">
        <v>3.0791E-131</v>
      </c>
      <c r="T34" s="24">
        <v>1.997319E-13</v>
      </c>
    </row>
    <row r="35" spans="1:20" ht="12.75">
      <c r="A35" s="5" t="s">
        <v>12</v>
      </c>
      <c r="B35" t="s">
        <v>2</v>
      </c>
      <c r="C35">
        <v>1818</v>
      </c>
      <c r="D35">
        <v>0.3517899106</v>
      </c>
      <c r="E35">
        <v>0.3945265015</v>
      </c>
      <c r="F35">
        <v>0.4424548734</v>
      </c>
      <c r="G35">
        <v>724</v>
      </c>
      <c r="H35">
        <v>0.398239824</v>
      </c>
      <c r="I35">
        <v>1.88152E-05</v>
      </c>
      <c r="J35">
        <v>0.1356</v>
      </c>
      <c r="K35">
        <v>0.2503</v>
      </c>
      <c r="L35">
        <v>0.3649</v>
      </c>
      <c r="M35">
        <v>1.1452556658</v>
      </c>
      <c r="N35">
        <v>1.2843850761</v>
      </c>
      <c r="O35">
        <v>1.4404163828</v>
      </c>
      <c r="P35">
        <v>0</v>
      </c>
      <c r="Q35">
        <v>0.9999999807</v>
      </c>
      <c r="R35" s="24">
        <v>3.5558E-122</v>
      </c>
      <c r="S35" s="24">
        <v>3.0791E-131</v>
      </c>
      <c r="T35" s="24">
        <v>2.780622E-14</v>
      </c>
    </row>
    <row r="36" spans="1:20" ht="12.75">
      <c r="A36" s="5" t="s">
        <v>45</v>
      </c>
      <c r="B36" t="s">
        <v>2</v>
      </c>
      <c r="C36">
        <v>2256</v>
      </c>
      <c r="D36">
        <v>0.270450887</v>
      </c>
      <c r="E36">
        <v>0.3033964324</v>
      </c>
      <c r="F36">
        <v>0.3403553089</v>
      </c>
      <c r="G36">
        <v>684</v>
      </c>
      <c r="H36">
        <v>0.3031914894</v>
      </c>
      <c r="I36">
        <v>0.8330067602</v>
      </c>
      <c r="J36">
        <v>-0.1273</v>
      </c>
      <c r="K36">
        <v>-0.0124</v>
      </c>
      <c r="L36">
        <v>0.1026</v>
      </c>
      <c r="M36">
        <v>0.8804556393</v>
      </c>
      <c r="N36">
        <v>0.9877102006</v>
      </c>
      <c r="O36">
        <v>1.1080302025</v>
      </c>
      <c r="P36">
        <v>0</v>
      </c>
      <c r="Q36">
        <v>0.9999999807</v>
      </c>
      <c r="R36" s="24">
        <v>3.5558E-122</v>
      </c>
      <c r="S36" s="24">
        <v>3.0791E-131</v>
      </c>
      <c r="T36">
        <v>0.5741224133</v>
      </c>
    </row>
    <row r="37" spans="1:20" ht="12.75">
      <c r="A37" s="5" t="s">
        <v>46</v>
      </c>
      <c r="B37" t="s">
        <v>2</v>
      </c>
      <c r="C37">
        <v>5136</v>
      </c>
      <c r="D37">
        <v>0.2383611856</v>
      </c>
      <c r="E37">
        <v>0.2640288541</v>
      </c>
      <c r="F37">
        <v>0.292460518</v>
      </c>
      <c r="G37">
        <v>1341</v>
      </c>
      <c r="H37">
        <v>0.2610981308</v>
      </c>
      <c r="I37">
        <v>0.0037258534</v>
      </c>
      <c r="J37">
        <v>-0.2536</v>
      </c>
      <c r="K37">
        <v>-0.1513</v>
      </c>
      <c r="L37">
        <v>-0.0491</v>
      </c>
      <c r="M37">
        <v>0.7759872868</v>
      </c>
      <c r="N37">
        <v>0.8595486454</v>
      </c>
      <c r="O37">
        <v>0.9521082192</v>
      </c>
      <c r="P37">
        <v>0</v>
      </c>
      <c r="Q37">
        <v>0.9999999807</v>
      </c>
      <c r="R37" s="24">
        <v>3.5558E-122</v>
      </c>
      <c r="S37" s="24">
        <v>3.0791E-131</v>
      </c>
      <c r="T37">
        <v>1.20902E-05</v>
      </c>
    </row>
    <row r="38" spans="1:20" ht="12.75">
      <c r="A38" s="5" t="s">
        <v>47</v>
      </c>
      <c r="B38" t="s">
        <v>2</v>
      </c>
      <c r="C38">
        <v>12383</v>
      </c>
      <c r="D38">
        <v>0.279879012</v>
      </c>
      <c r="E38">
        <v>0.3068831927</v>
      </c>
      <c r="F38">
        <v>0.3364928771</v>
      </c>
      <c r="G38">
        <v>3854</v>
      </c>
      <c r="H38">
        <v>0.3112331422</v>
      </c>
      <c r="I38">
        <v>0.9840579184</v>
      </c>
      <c r="J38">
        <v>-0.093</v>
      </c>
      <c r="K38">
        <v>-0.0009</v>
      </c>
      <c r="L38">
        <v>0.0912</v>
      </c>
      <c r="M38">
        <v>0.911148997</v>
      </c>
      <c r="N38">
        <v>0.9990613847</v>
      </c>
      <c r="O38">
        <v>1.0954560161</v>
      </c>
      <c r="P38">
        <v>0</v>
      </c>
      <c r="Q38">
        <v>0.9999999807</v>
      </c>
      <c r="R38" s="24">
        <v>3.5558E-122</v>
      </c>
      <c r="S38" s="24">
        <v>3.0791E-131</v>
      </c>
      <c r="T38">
        <v>0.8210444893</v>
      </c>
    </row>
    <row r="39" spans="1:20" ht="12.75">
      <c r="A39" s="5" t="s">
        <v>48</v>
      </c>
      <c r="B39" t="s">
        <v>2</v>
      </c>
      <c r="C39">
        <v>2961</v>
      </c>
      <c r="D39">
        <v>0.2928251782</v>
      </c>
      <c r="E39">
        <v>0.3266419356</v>
      </c>
      <c r="F39">
        <v>0.3643640028</v>
      </c>
      <c r="G39">
        <v>954</v>
      </c>
      <c r="H39">
        <v>0.3221884498</v>
      </c>
      <c r="I39">
        <v>0.2703827774</v>
      </c>
      <c r="J39">
        <v>-0.0478</v>
      </c>
      <c r="K39">
        <v>0.0615</v>
      </c>
      <c r="L39">
        <v>0.1707</v>
      </c>
      <c r="M39">
        <v>0.9532953741</v>
      </c>
      <c r="N39">
        <v>1.0633861748</v>
      </c>
      <c r="O39">
        <v>1.186190752</v>
      </c>
      <c r="P39">
        <v>0</v>
      </c>
      <c r="Q39">
        <v>0.9999999807</v>
      </c>
      <c r="R39" s="24">
        <v>3.5558E-122</v>
      </c>
      <c r="S39" s="24">
        <v>3.0791E-131</v>
      </c>
      <c r="T39">
        <v>0.0176706791</v>
      </c>
    </row>
    <row r="40" spans="1:20" ht="12.75">
      <c r="A40" s="5" t="s">
        <v>13</v>
      </c>
      <c r="B40" t="s">
        <v>2</v>
      </c>
      <c r="C40">
        <v>9719</v>
      </c>
      <c r="D40">
        <v>0.2640963931</v>
      </c>
      <c r="E40">
        <v>0.2904541182</v>
      </c>
      <c r="F40">
        <v>0.3194424346</v>
      </c>
      <c r="G40">
        <v>2726</v>
      </c>
      <c r="H40">
        <v>0.280481531</v>
      </c>
      <c r="I40">
        <v>0.2489352301</v>
      </c>
      <c r="J40">
        <v>-0.1511</v>
      </c>
      <c r="K40">
        <v>-0.056</v>
      </c>
      <c r="L40">
        <v>0.0392</v>
      </c>
      <c r="M40">
        <v>0.8597685192</v>
      </c>
      <c r="N40">
        <v>0.9455763639</v>
      </c>
      <c r="O40">
        <v>1.0399481256</v>
      </c>
      <c r="P40">
        <v>0</v>
      </c>
      <c r="Q40">
        <v>0.9999999807</v>
      </c>
      <c r="R40" s="24">
        <v>3.5558E-122</v>
      </c>
      <c r="S40" s="24">
        <v>3.0791E-131</v>
      </c>
      <c r="T40">
        <v>0.4238075812</v>
      </c>
    </row>
    <row r="41" spans="1:20" ht="12.75">
      <c r="A41" s="5" t="s">
        <v>14</v>
      </c>
      <c r="B41" t="s">
        <v>2</v>
      </c>
      <c r="C41">
        <v>14495</v>
      </c>
      <c r="D41">
        <v>0.2875219214</v>
      </c>
      <c r="E41">
        <v>0.3151786167</v>
      </c>
      <c r="F41">
        <v>0.3454956058</v>
      </c>
      <c r="G41">
        <v>4445</v>
      </c>
      <c r="H41">
        <v>0.3066574681</v>
      </c>
      <c r="I41">
        <v>0.5828867568</v>
      </c>
      <c r="J41">
        <v>-0.0661</v>
      </c>
      <c r="K41">
        <v>0.0257</v>
      </c>
      <c r="L41">
        <v>0.1176</v>
      </c>
      <c r="M41">
        <v>0.936030567</v>
      </c>
      <c r="N41">
        <v>1.0260672225</v>
      </c>
      <c r="O41">
        <v>1.1247644918</v>
      </c>
      <c r="P41">
        <v>0</v>
      </c>
      <c r="Q41">
        <v>0.9999999807</v>
      </c>
      <c r="R41" s="24">
        <v>3.5558E-122</v>
      </c>
      <c r="S41" s="24">
        <v>3.0791E-131</v>
      </c>
      <c r="T41">
        <v>0.0949138288</v>
      </c>
    </row>
    <row r="42" spans="1:20" ht="12.75">
      <c r="A42" s="5" t="s">
        <v>15</v>
      </c>
      <c r="B42" t="s">
        <v>2</v>
      </c>
      <c r="C42">
        <v>9152</v>
      </c>
      <c r="D42">
        <v>0.267584089</v>
      </c>
      <c r="E42">
        <v>0.2941291392</v>
      </c>
      <c r="F42">
        <v>0.3233075286</v>
      </c>
      <c r="G42">
        <v>2678</v>
      </c>
      <c r="H42">
        <v>0.2926136364</v>
      </c>
      <c r="I42">
        <v>0.368620863</v>
      </c>
      <c r="J42">
        <v>-0.138</v>
      </c>
      <c r="K42">
        <v>-0.0434</v>
      </c>
      <c r="L42">
        <v>0.0512</v>
      </c>
      <c r="M42">
        <v>0.8711227489</v>
      </c>
      <c r="N42">
        <v>0.9575404323</v>
      </c>
      <c r="O42">
        <v>1.0525309787</v>
      </c>
      <c r="P42">
        <v>0</v>
      </c>
      <c r="Q42">
        <v>0.9999999807</v>
      </c>
      <c r="R42" s="24">
        <v>3.5558E-122</v>
      </c>
      <c r="S42" s="24">
        <v>3.0791E-131</v>
      </c>
      <c r="T42">
        <v>0.4623140483</v>
      </c>
    </row>
    <row r="43" spans="1:20" ht="12.75">
      <c r="A43" s="5" t="s">
        <v>16</v>
      </c>
      <c r="B43" t="s">
        <v>2</v>
      </c>
      <c r="C43">
        <v>4842</v>
      </c>
      <c r="D43">
        <v>0.3392120667</v>
      </c>
      <c r="E43">
        <v>0.3744812395</v>
      </c>
      <c r="F43">
        <v>0.4134174828</v>
      </c>
      <c r="G43">
        <v>1791</v>
      </c>
      <c r="H43">
        <v>0.3698884758</v>
      </c>
      <c r="I43">
        <v>8.63947E-05</v>
      </c>
      <c r="J43">
        <v>0.0992</v>
      </c>
      <c r="K43">
        <v>0.1981</v>
      </c>
      <c r="L43">
        <v>0.2971</v>
      </c>
      <c r="M43">
        <v>1.1043083659</v>
      </c>
      <c r="N43">
        <v>1.21912752</v>
      </c>
      <c r="O43">
        <v>1.3458848597</v>
      </c>
      <c r="P43">
        <v>0</v>
      </c>
      <c r="Q43">
        <v>0.9999999807</v>
      </c>
      <c r="R43" s="24">
        <v>3.5558E-122</v>
      </c>
      <c r="S43" s="24">
        <v>3.0791E-131</v>
      </c>
      <c r="T43" s="24">
        <v>3.519755E-18</v>
      </c>
    </row>
    <row r="44" spans="1:20" ht="12.75">
      <c r="A44" s="5" t="s">
        <v>17</v>
      </c>
      <c r="B44" t="s">
        <v>2</v>
      </c>
      <c r="C44">
        <v>6874</v>
      </c>
      <c r="D44">
        <v>0.3067807376</v>
      </c>
      <c r="E44">
        <v>0.3373859295</v>
      </c>
      <c r="F44">
        <v>0.3710443696</v>
      </c>
      <c r="G44">
        <v>2323</v>
      </c>
      <c r="H44">
        <v>0.337940064</v>
      </c>
      <c r="I44">
        <v>0.0531466875</v>
      </c>
      <c r="J44">
        <v>-0.0013</v>
      </c>
      <c r="K44">
        <v>0.0938</v>
      </c>
      <c r="L44">
        <v>0.1889</v>
      </c>
      <c r="M44">
        <v>0.998727841</v>
      </c>
      <c r="N44">
        <v>1.0983633573</v>
      </c>
      <c r="O44">
        <v>1.2079387548</v>
      </c>
      <c r="P44">
        <v>0</v>
      </c>
      <c r="Q44">
        <v>0.9999999807</v>
      </c>
      <c r="R44" s="24">
        <v>3.5558E-122</v>
      </c>
      <c r="S44" s="24">
        <v>3.0791E-131</v>
      </c>
      <c r="T44">
        <v>0.0001983139</v>
      </c>
    </row>
    <row r="45" spans="1:20" ht="12.75">
      <c r="A45" s="5" t="s">
        <v>18</v>
      </c>
      <c r="B45" t="s">
        <v>2</v>
      </c>
      <c r="C45">
        <v>2855</v>
      </c>
      <c r="D45">
        <v>0.2937498057</v>
      </c>
      <c r="E45">
        <v>0.3270324371</v>
      </c>
      <c r="F45">
        <v>0.3640860787</v>
      </c>
      <c r="G45">
        <v>945</v>
      </c>
      <c r="H45">
        <v>0.3309982487</v>
      </c>
      <c r="I45">
        <v>0.2525802711</v>
      </c>
      <c r="J45">
        <v>-0.0447</v>
      </c>
      <c r="K45">
        <v>0.0627</v>
      </c>
      <c r="L45">
        <v>0.17</v>
      </c>
      <c r="M45">
        <v>0.9563055084</v>
      </c>
      <c r="N45">
        <v>1.0646574565</v>
      </c>
      <c r="O45">
        <v>1.1852859673</v>
      </c>
      <c r="P45">
        <v>0</v>
      </c>
      <c r="Q45">
        <v>0.9999999807</v>
      </c>
      <c r="R45" s="24">
        <v>3.5558E-122</v>
      </c>
      <c r="S45" s="24">
        <v>3.0791E-131</v>
      </c>
      <c r="T45">
        <v>0.0011374749</v>
      </c>
    </row>
    <row r="46" spans="1:20" ht="12.75">
      <c r="A46" s="5" t="s">
        <v>19</v>
      </c>
      <c r="B46" t="s">
        <v>2</v>
      </c>
      <c r="C46">
        <v>3965</v>
      </c>
      <c r="D46">
        <v>0.3263961762</v>
      </c>
      <c r="E46">
        <v>0.3609920643</v>
      </c>
      <c r="F46">
        <v>0.3992548932</v>
      </c>
      <c r="G46">
        <v>1456</v>
      </c>
      <c r="H46">
        <v>0.3672131148</v>
      </c>
      <c r="I46">
        <v>0.0016838043</v>
      </c>
      <c r="J46">
        <v>0.0607</v>
      </c>
      <c r="K46">
        <v>0.1614</v>
      </c>
      <c r="L46">
        <v>0.2622</v>
      </c>
      <c r="M46">
        <v>1.0625861028</v>
      </c>
      <c r="N46">
        <v>1.1752133715</v>
      </c>
      <c r="O46">
        <v>1.2997784039</v>
      </c>
      <c r="P46">
        <v>0</v>
      </c>
      <c r="Q46">
        <v>0.9999999807</v>
      </c>
      <c r="R46" s="24">
        <v>3.5558E-122</v>
      </c>
      <c r="S46" s="24">
        <v>3.0791E-131</v>
      </c>
      <c r="T46" s="24">
        <v>4.953241E-12</v>
      </c>
    </row>
    <row r="47" spans="1:20" ht="12.75">
      <c r="A47" s="5" t="s">
        <v>20</v>
      </c>
      <c r="B47" t="s">
        <v>2</v>
      </c>
      <c r="C47">
        <v>7733</v>
      </c>
      <c r="D47">
        <v>0.341137731</v>
      </c>
      <c r="E47">
        <v>0.374697049</v>
      </c>
      <c r="F47">
        <v>0.4115577544</v>
      </c>
      <c r="G47">
        <v>2915</v>
      </c>
      <c r="H47">
        <v>0.3769559033</v>
      </c>
      <c r="I47">
        <v>3.31445E-05</v>
      </c>
      <c r="J47">
        <v>0.1049</v>
      </c>
      <c r="K47">
        <v>0.1987</v>
      </c>
      <c r="L47">
        <v>0.2925</v>
      </c>
      <c r="M47">
        <v>1.1105773858</v>
      </c>
      <c r="N47">
        <v>1.21983009</v>
      </c>
      <c r="O47">
        <v>1.3398304949</v>
      </c>
      <c r="P47">
        <v>0</v>
      </c>
      <c r="Q47">
        <v>0.9999999807</v>
      </c>
      <c r="R47" s="24">
        <v>3.5558E-122</v>
      </c>
      <c r="S47" s="24">
        <v>3.0791E-131</v>
      </c>
      <c r="T47" s="24">
        <v>3.06051E-14</v>
      </c>
    </row>
    <row r="48" spans="1:20" ht="12.75">
      <c r="A48" s="5" t="s">
        <v>21</v>
      </c>
      <c r="B48" t="s">
        <v>2</v>
      </c>
      <c r="C48">
        <v>6176</v>
      </c>
      <c r="D48">
        <v>0.2401559518</v>
      </c>
      <c r="E48">
        <v>0.2658242855</v>
      </c>
      <c r="F48">
        <v>0.2942361006</v>
      </c>
      <c r="G48">
        <v>1598</v>
      </c>
      <c r="H48">
        <v>0.2587435233</v>
      </c>
      <c r="I48">
        <v>0.005264824</v>
      </c>
      <c r="J48">
        <v>-0.2461</v>
      </c>
      <c r="K48">
        <v>-0.1446</v>
      </c>
      <c r="L48">
        <v>-0.043</v>
      </c>
      <c r="M48">
        <v>0.7818301667</v>
      </c>
      <c r="N48">
        <v>0.8653936908</v>
      </c>
      <c r="O48">
        <v>0.9578886463</v>
      </c>
      <c r="P48">
        <v>0</v>
      </c>
      <c r="Q48">
        <v>0.9999999807</v>
      </c>
      <c r="R48" s="24">
        <v>3.5558E-122</v>
      </c>
      <c r="S48" s="24">
        <v>3.0791E-131</v>
      </c>
      <c r="T48">
        <v>0.0006330651</v>
      </c>
    </row>
    <row r="49" spans="1:20" ht="12.75">
      <c r="A49" s="5" t="s">
        <v>22</v>
      </c>
      <c r="B49" t="s">
        <v>2</v>
      </c>
      <c r="C49">
        <v>1567</v>
      </c>
      <c r="D49">
        <v>0.2731326172</v>
      </c>
      <c r="E49">
        <v>0.3096343598</v>
      </c>
      <c r="F49">
        <v>0.3510142354</v>
      </c>
      <c r="G49">
        <v>482</v>
      </c>
      <c r="H49">
        <v>0.3075941289</v>
      </c>
      <c r="I49">
        <v>0.9006960087</v>
      </c>
      <c r="J49">
        <v>-0.1174</v>
      </c>
      <c r="K49">
        <v>0.008</v>
      </c>
      <c r="L49">
        <v>0.1334</v>
      </c>
      <c r="M49">
        <v>0.8891860396</v>
      </c>
      <c r="N49">
        <v>1.0080178374</v>
      </c>
      <c r="O49">
        <v>1.1427304472</v>
      </c>
      <c r="P49">
        <v>0</v>
      </c>
      <c r="Q49">
        <v>0.9999999807</v>
      </c>
      <c r="R49" s="24">
        <v>3.5558E-122</v>
      </c>
      <c r="S49" s="24">
        <v>3.0791E-131</v>
      </c>
      <c r="T49">
        <v>0.1095561015</v>
      </c>
    </row>
    <row r="50" spans="1:20" ht="12.75">
      <c r="A50" s="5" t="s">
        <v>23</v>
      </c>
      <c r="B50" t="s">
        <v>2</v>
      </c>
      <c r="C50">
        <v>2925</v>
      </c>
      <c r="D50">
        <v>0.2916780115</v>
      </c>
      <c r="E50">
        <v>0.3253496351</v>
      </c>
      <c r="F50">
        <v>0.3629083472</v>
      </c>
      <c r="G50">
        <v>944</v>
      </c>
      <c r="H50">
        <v>0.3227350427</v>
      </c>
      <c r="I50">
        <v>0.3023270636</v>
      </c>
      <c r="J50">
        <v>-0.0518</v>
      </c>
      <c r="K50">
        <v>0.0575</v>
      </c>
      <c r="L50">
        <v>0.1667</v>
      </c>
      <c r="M50">
        <v>0.9495607609</v>
      </c>
      <c r="N50">
        <v>1.0591790774</v>
      </c>
      <c r="O50">
        <v>1.1814518504</v>
      </c>
      <c r="P50">
        <v>0</v>
      </c>
      <c r="Q50">
        <v>0.9999999807</v>
      </c>
      <c r="R50" s="24">
        <v>3.5558E-122</v>
      </c>
      <c r="S50" s="24">
        <v>3.0791E-131</v>
      </c>
      <c r="T50">
        <v>0.0011963475</v>
      </c>
    </row>
    <row r="51" spans="1:20" ht="12.75">
      <c r="A51" s="5" t="s">
        <v>24</v>
      </c>
      <c r="B51" t="s">
        <v>2</v>
      </c>
      <c r="C51">
        <v>3605</v>
      </c>
      <c r="D51">
        <v>0.3220545596</v>
      </c>
      <c r="E51">
        <v>0.3571424921</v>
      </c>
      <c r="F51">
        <v>0.3960532646</v>
      </c>
      <c r="G51">
        <v>1262</v>
      </c>
      <c r="H51">
        <v>0.3500693481</v>
      </c>
      <c r="I51">
        <v>0.0042806755</v>
      </c>
      <c r="J51">
        <v>0.0473</v>
      </c>
      <c r="K51">
        <v>0.1507</v>
      </c>
      <c r="L51">
        <v>0.2541</v>
      </c>
      <c r="M51">
        <v>1.0484519251</v>
      </c>
      <c r="N51">
        <v>1.1626810499</v>
      </c>
      <c r="O51">
        <v>1.2893554691</v>
      </c>
      <c r="P51">
        <v>0</v>
      </c>
      <c r="Q51">
        <v>0.9999999807</v>
      </c>
      <c r="R51" s="24">
        <v>3.5558E-122</v>
      </c>
      <c r="S51" s="24">
        <v>3.0791E-131</v>
      </c>
      <c r="T51" s="24">
        <v>2.6768248E-07</v>
      </c>
    </row>
    <row r="52" spans="1:20" ht="12.75">
      <c r="A52" s="5" t="s">
        <v>25</v>
      </c>
      <c r="B52" t="s">
        <v>2</v>
      </c>
      <c r="C52">
        <v>4061</v>
      </c>
      <c r="D52">
        <v>0.3279086302</v>
      </c>
      <c r="E52">
        <v>0.3630848185</v>
      </c>
      <c r="F52">
        <v>0.4020345098</v>
      </c>
      <c r="G52">
        <v>1466</v>
      </c>
      <c r="H52">
        <v>0.3609948289</v>
      </c>
      <c r="I52">
        <v>0.0012976834</v>
      </c>
      <c r="J52">
        <v>0.0653</v>
      </c>
      <c r="K52">
        <v>0.1672</v>
      </c>
      <c r="L52">
        <v>0.2691</v>
      </c>
      <c r="M52">
        <v>1.0675099124</v>
      </c>
      <c r="N52">
        <v>1.1820263543</v>
      </c>
      <c r="O52">
        <v>1.3088274742</v>
      </c>
      <c r="P52">
        <v>0</v>
      </c>
      <c r="Q52">
        <v>0.9999999807</v>
      </c>
      <c r="R52" s="24">
        <v>3.5558E-122</v>
      </c>
      <c r="S52" s="24">
        <v>3.0791E-131</v>
      </c>
      <c r="T52" s="24">
        <v>2.006078E-13</v>
      </c>
    </row>
    <row r="53" spans="1:20" ht="12.75">
      <c r="A53" s="5" t="s">
        <v>26</v>
      </c>
      <c r="B53" t="s">
        <v>2</v>
      </c>
      <c r="C53">
        <v>1908</v>
      </c>
      <c r="D53">
        <v>0.1004023736</v>
      </c>
      <c r="E53">
        <v>0.1181124173</v>
      </c>
      <c r="F53">
        <v>0.1389463477</v>
      </c>
      <c r="G53">
        <v>226</v>
      </c>
      <c r="H53">
        <v>0.1184486373</v>
      </c>
      <c r="I53" s="24">
        <v>9.173301E-31</v>
      </c>
      <c r="J53">
        <v>-1.1182</v>
      </c>
      <c r="K53">
        <v>-0.9558</v>
      </c>
      <c r="L53">
        <v>-0.7933</v>
      </c>
      <c r="M53">
        <v>0.3268609582</v>
      </c>
      <c r="N53">
        <v>0.3845161871</v>
      </c>
      <c r="O53">
        <v>0.4523412614</v>
      </c>
      <c r="P53">
        <v>0</v>
      </c>
      <c r="Q53">
        <v>0.9999999807</v>
      </c>
      <c r="R53" s="24">
        <v>3.5558E-122</v>
      </c>
      <c r="S53" s="24">
        <v>3.0791E-131</v>
      </c>
      <c r="T53" s="24">
        <v>1.601485E-94</v>
      </c>
    </row>
    <row r="54" spans="1:20" ht="12.75">
      <c r="A54" s="5" t="s">
        <v>28</v>
      </c>
      <c r="B54" t="s">
        <v>2</v>
      </c>
      <c r="C54">
        <v>4192</v>
      </c>
      <c r="D54">
        <v>0.2677861931</v>
      </c>
      <c r="E54">
        <v>0.2974316367</v>
      </c>
      <c r="F54">
        <v>0.3303589982</v>
      </c>
      <c r="G54">
        <v>1222</v>
      </c>
      <c r="H54">
        <v>0.2915076336</v>
      </c>
      <c r="I54">
        <v>0.5475143332</v>
      </c>
      <c r="J54">
        <v>-0.1372</v>
      </c>
      <c r="K54">
        <v>-0.0322</v>
      </c>
      <c r="L54">
        <v>0.0728</v>
      </c>
      <c r="M54">
        <v>0.871780701</v>
      </c>
      <c r="N54">
        <v>0.9682917468</v>
      </c>
      <c r="O54">
        <v>1.0754871104</v>
      </c>
      <c r="P54">
        <v>0</v>
      </c>
      <c r="Q54">
        <v>0.9999999807</v>
      </c>
      <c r="R54" s="24">
        <v>3.5558E-122</v>
      </c>
      <c r="S54" s="24">
        <v>3.0791E-131</v>
      </c>
      <c r="T54">
        <v>0.228820614</v>
      </c>
    </row>
    <row r="55" spans="1:20" ht="12.75">
      <c r="A55" s="5" t="s">
        <v>29</v>
      </c>
      <c r="B55" t="s">
        <v>2</v>
      </c>
      <c r="C55">
        <v>5538</v>
      </c>
      <c r="D55">
        <v>0.3383102055</v>
      </c>
      <c r="E55">
        <v>0.3735617203</v>
      </c>
      <c r="F55">
        <v>0.4124864003</v>
      </c>
      <c r="G55">
        <v>2077</v>
      </c>
      <c r="H55">
        <v>0.3750451427</v>
      </c>
      <c r="I55">
        <v>0.0001091716</v>
      </c>
      <c r="J55">
        <v>0.0966</v>
      </c>
      <c r="K55">
        <v>0.1957</v>
      </c>
      <c r="L55">
        <v>0.2948</v>
      </c>
      <c r="M55">
        <v>1.1013723474</v>
      </c>
      <c r="N55">
        <v>1.2161340156</v>
      </c>
      <c r="O55">
        <v>1.3428537111</v>
      </c>
      <c r="P55">
        <v>0</v>
      </c>
      <c r="Q55">
        <v>0.9999999807</v>
      </c>
      <c r="R55" s="24">
        <v>3.5558E-122</v>
      </c>
      <c r="S55" s="24">
        <v>3.0791E-131</v>
      </c>
      <c r="T55" s="24">
        <v>9.134361E-15</v>
      </c>
    </row>
    <row r="56" spans="1:20" ht="12.75">
      <c r="A56" s="5" t="s">
        <v>30</v>
      </c>
      <c r="B56" t="s">
        <v>2</v>
      </c>
      <c r="C56">
        <v>2969</v>
      </c>
      <c r="D56">
        <v>0.1815949844</v>
      </c>
      <c r="E56">
        <v>0.2056827061</v>
      </c>
      <c r="F56">
        <v>0.2329655511</v>
      </c>
      <c r="G56">
        <v>588</v>
      </c>
      <c r="H56">
        <v>0.1980464803</v>
      </c>
      <c r="I56" s="24">
        <v>2.77042E-10</v>
      </c>
      <c r="J56">
        <v>-0.5256</v>
      </c>
      <c r="K56">
        <v>-0.4011</v>
      </c>
      <c r="L56">
        <v>-0.2765</v>
      </c>
      <c r="M56">
        <v>0.5911843361</v>
      </c>
      <c r="N56">
        <v>0.6696021616</v>
      </c>
      <c r="O56">
        <v>0.7584217433</v>
      </c>
      <c r="P56">
        <v>0</v>
      </c>
      <c r="Q56">
        <v>0.9999999807</v>
      </c>
      <c r="R56" s="24">
        <v>3.5558E-122</v>
      </c>
      <c r="S56" s="24">
        <v>3.0791E-131</v>
      </c>
      <c r="T56" s="24">
        <v>2.632569E-24</v>
      </c>
    </row>
    <row r="57" spans="1:20" ht="12.75">
      <c r="A57" s="5" t="s">
        <v>31</v>
      </c>
      <c r="B57" t="s">
        <v>2</v>
      </c>
      <c r="C57">
        <v>691</v>
      </c>
      <c r="D57">
        <v>0.325424687</v>
      </c>
      <c r="E57">
        <v>0.3796093193</v>
      </c>
      <c r="F57">
        <v>0.4428159297</v>
      </c>
      <c r="G57">
        <v>260</v>
      </c>
      <c r="H57">
        <v>0.3762662808</v>
      </c>
      <c r="I57">
        <v>0.0070478525</v>
      </c>
      <c r="J57">
        <v>0.0577</v>
      </c>
      <c r="K57">
        <v>0.2117</v>
      </c>
      <c r="L57">
        <v>0.3657</v>
      </c>
      <c r="M57">
        <v>1.0594234096</v>
      </c>
      <c r="N57">
        <v>1.2358220365</v>
      </c>
      <c r="O57">
        <v>1.4415918056</v>
      </c>
      <c r="P57">
        <v>0</v>
      </c>
      <c r="Q57">
        <v>0.9999999807</v>
      </c>
      <c r="R57" s="24">
        <v>3.5558E-122</v>
      </c>
      <c r="S57" s="24">
        <v>3.0791E-131</v>
      </c>
      <c r="T57" s="24">
        <v>2.413142E-15</v>
      </c>
    </row>
    <row r="58" spans="1:20" ht="12.75">
      <c r="A58" s="5" t="s">
        <v>32</v>
      </c>
      <c r="B58" t="s">
        <v>2</v>
      </c>
      <c r="C58">
        <v>7155</v>
      </c>
      <c r="D58">
        <v>0.3408097491</v>
      </c>
      <c r="E58">
        <v>0.3763430591</v>
      </c>
      <c r="F58">
        <v>0.4155811227</v>
      </c>
      <c r="G58">
        <v>2617</v>
      </c>
      <c r="H58">
        <v>0.365758211</v>
      </c>
      <c r="I58">
        <v>5.97921E-05</v>
      </c>
      <c r="J58">
        <v>0.1039</v>
      </c>
      <c r="K58">
        <v>0.2031</v>
      </c>
      <c r="L58">
        <v>0.3023</v>
      </c>
      <c r="M58">
        <v>1.1095096373</v>
      </c>
      <c r="N58">
        <v>1.2251886929</v>
      </c>
      <c r="O58">
        <v>1.3529286116</v>
      </c>
      <c r="P58">
        <v>0</v>
      </c>
      <c r="Q58">
        <v>0.9999999807</v>
      </c>
      <c r="R58" s="24">
        <v>3.5558E-122</v>
      </c>
      <c r="S58" s="24">
        <v>3.0791E-131</v>
      </c>
      <c r="T58" s="24">
        <v>1.027838E-17</v>
      </c>
    </row>
    <row r="59" spans="1:20" ht="12.75">
      <c r="A59" s="5" t="s">
        <v>33</v>
      </c>
      <c r="B59" t="s">
        <v>2</v>
      </c>
      <c r="C59">
        <v>494</v>
      </c>
      <c r="D59">
        <v>0.2100797989</v>
      </c>
      <c r="E59">
        <v>0.2565821284</v>
      </c>
      <c r="F59">
        <v>0.3133780066</v>
      </c>
      <c r="G59">
        <v>124</v>
      </c>
      <c r="H59">
        <v>0.2510121457</v>
      </c>
      <c r="I59">
        <v>0.0777502512</v>
      </c>
      <c r="J59">
        <v>-0.3799</v>
      </c>
      <c r="K59">
        <v>-0.18</v>
      </c>
      <c r="L59">
        <v>0.02</v>
      </c>
      <c r="M59">
        <v>0.6839169421</v>
      </c>
      <c r="N59">
        <v>0.8353057533</v>
      </c>
      <c r="O59">
        <v>1.020205318</v>
      </c>
      <c r="P59">
        <v>0</v>
      </c>
      <c r="Q59">
        <v>0.9999999807</v>
      </c>
      <c r="R59" s="24">
        <v>3.5558E-122</v>
      </c>
      <c r="S59" s="24">
        <v>3.0791E-131</v>
      </c>
      <c r="T59">
        <v>0.0345854898</v>
      </c>
    </row>
    <row r="60" spans="1:20" ht="12.75">
      <c r="A60" s="5" t="s">
        <v>34</v>
      </c>
      <c r="B60" t="s">
        <v>2</v>
      </c>
      <c r="C60">
        <v>1262</v>
      </c>
      <c r="D60">
        <v>0.2443004164</v>
      </c>
      <c r="E60">
        <v>0.281026905</v>
      </c>
      <c r="F60">
        <v>0.3232746079</v>
      </c>
      <c r="G60">
        <v>350</v>
      </c>
      <c r="H60">
        <v>0.2773375594</v>
      </c>
      <c r="I60">
        <v>0.2131689201</v>
      </c>
      <c r="J60">
        <v>-0.229</v>
      </c>
      <c r="K60">
        <v>-0.089</v>
      </c>
      <c r="L60">
        <v>0.0511</v>
      </c>
      <c r="M60">
        <v>0.7953225138</v>
      </c>
      <c r="N60">
        <v>0.9148859744</v>
      </c>
      <c r="O60">
        <v>1.052423805</v>
      </c>
      <c r="P60">
        <v>0</v>
      </c>
      <c r="Q60">
        <v>0.9999999807</v>
      </c>
      <c r="R60" s="24">
        <v>3.5558E-122</v>
      </c>
      <c r="S60" s="24">
        <v>3.0791E-131</v>
      </c>
      <c r="T60">
        <v>0.9791592474</v>
      </c>
    </row>
    <row r="61" spans="1:20" ht="12.75">
      <c r="A61" s="5" t="s">
        <v>35</v>
      </c>
      <c r="B61" t="s">
        <v>2</v>
      </c>
      <c r="C61">
        <v>2153</v>
      </c>
      <c r="D61">
        <v>0.1623838111</v>
      </c>
      <c r="E61">
        <v>0.1867604015</v>
      </c>
      <c r="F61">
        <v>0.2147963355</v>
      </c>
      <c r="G61">
        <v>377</v>
      </c>
      <c r="H61">
        <v>0.1751045053</v>
      </c>
      <c r="I61" s="24">
        <v>3.107547E-12</v>
      </c>
      <c r="J61">
        <v>-0.6374</v>
      </c>
      <c r="K61">
        <v>-0.4976</v>
      </c>
      <c r="L61">
        <v>-0.3577</v>
      </c>
      <c r="M61">
        <v>0.5286421641</v>
      </c>
      <c r="N61">
        <v>0.6080004044</v>
      </c>
      <c r="O61">
        <v>0.6992716754</v>
      </c>
      <c r="P61">
        <v>0</v>
      </c>
      <c r="Q61">
        <v>0.9999999807</v>
      </c>
      <c r="R61" s="24">
        <v>3.5558E-122</v>
      </c>
      <c r="S61" s="24">
        <v>3.0791E-131</v>
      </c>
      <c r="T61" s="24">
        <v>1.67268E-22</v>
      </c>
    </row>
    <row r="62" spans="1:20" ht="12.75">
      <c r="A62" s="5" t="s">
        <v>36</v>
      </c>
      <c r="B62" t="s">
        <v>2</v>
      </c>
      <c r="C62">
        <v>807</v>
      </c>
      <c r="D62">
        <v>0.0928951502</v>
      </c>
      <c r="E62">
        <v>0.1163503508</v>
      </c>
      <c r="F62">
        <v>0.1457277812</v>
      </c>
      <c r="G62">
        <v>93</v>
      </c>
      <c r="H62">
        <v>0.1152416357</v>
      </c>
      <c r="I62" s="24">
        <v>2.874767E-17</v>
      </c>
      <c r="J62">
        <v>-1.1959</v>
      </c>
      <c r="K62">
        <v>-0.9708</v>
      </c>
      <c r="L62">
        <v>-0.7457</v>
      </c>
      <c r="M62">
        <v>0.3024211153</v>
      </c>
      <c r="N62">
        <v>0.3787797615</v>
      </c>
      <c r="O62">
        <v>0.4744182878</v>
      </c>
      <c r="P62">
        <v>0</v>
      </c>
      <c r="Q62">
        <v>0.9999999807</v>
      </c>
      <c r="R62" s="24">
        <v>3.5558E-122</v>
      </c>
      <c r="S62" s="24">
        <v>3.0791E-131</v>
      </c>
      <c r="T62" s="24">
        <v>1.303525E-45</v>
      </c>
    </row>
    <row r="63" spans="1:20" ht="12.75">
      <c r="A63" s="5" t="s">
        <v>37</v>
      </c>
      <c r="B63" t="s">
        <v>2</v>
      </c>
      <c r="C63">
        <v>3662</v>
      </c>
      <c r="D63">
        <v>0.1157693243</v>
      </c>
      <c r="E63">
        <v>0.1323115198</v>
      </c>
      <c r="F63">
        <v>0.1512174178</v>
      </c>
      <c r="G63">
        <v>468</v>
      </c>
      <c r="H63">
        <v>0.1277990169</v>
      </c>
      <c r="I63" s="24">
        <v>4.310223E-35</v>
      </c>
      <c r="J63">
        <v>-0.9758</v>
      </c>
      <c r="K63">
        <v>-0.8422</v>
      </c>
      <c r="L63">
        <v>-0.7087</v>
      </c>
      <c r="M63">
        <v>0.3768882237</v>
      </c>
      <c r="N63">
        <v>0.4307415111</v>
      </c>
      <c r="O63">
        <v>0.4922898561</v>
      </c>
      <c r="P63">
        <v>0</v>
      </c>
      <c r="Q63">
        <v>0.9999999807</v>
      </c>
      <c r="R63" s="24">
        <v>3.5558E-122</v>
      </c>
      <c r="S63" s="24">
        <v>3.0791E-131</v>
      </c>
      <c r="T63" s="24">
        <v>2.66231E-101</v>
      </c>
    </row>
    <row r="64" spans="1:20" ht="12.75">
      <c r="A64" s="5" t="s">
        <v>38</v>
      </c>
      <c r="B64" t="s">
        <v>2</v>
      </c>
      <c r="C64">
        <v>2351</v>
      </c>
      <c r="D64">
        <v>0.3280124624</v>
      </c>
      <c r="E64">
        <v>0.3683460707</v>
      </c>
      <c r="F64">
        <v>0.4136392465</v>
      </c>
      <c r="G64">
        <v>844</v>
      </c>
      <c r="H64">
        <v>0.3589961718</v>
      </c>
      <c r="I64">
        <v>0.0021449054</v>
      </c>
      <c r="J64">
        <v>0.0656</v>
      </c>
      <c r="K64">
        <v>0.1816</v>
      </c>
      <c r="L64">
        <v>0.2976</v>
      </c>
      <c r="M64">
        <v>1.067847939</v>
      </c>
      <c r="N64">
        <v>1.1991544148</v>
      </c>
      <c r="O64">
        <v>1.3466068136</v>
      </c>
      <c r="P64">
        <v>0</v>
      </c>
      <c r="Q64">
        <v>0.9999999807</v>
      </c>
      <c r="R64" s="24">
        <v>3.5558E-122</v>
      </c>
      <c r="S64" s="24">
        <v>3.0791E-131</v>
      </c>
      <c r="T64" s="24">
        <v>3.051484E-20</v>
      </c>
    </row>
    <row r="65" spans="1:20" ht="12.75">
      <c r="A65" s="5" t="s">
        <v>39</v>
      </c>
      <c r="B65" t="s">
        <v>2</v>
      </c>
      <c r="C65">
        <v>1819</v>
      </c>
      <c r="D65">
        <v>0.1018310597</v>
      </c>
      <c r="E65">
        <v>0.1201411876</v>
      </c>
      <c r="F65">
        <v>0.141743639</v>
      </c>
      <c r="G65">
        <v>214</v>
      </c>
      <c r="H65">
        <v>0.1176470588</v>
      </c>
      <c r="I65" s="24">
        <v>9.259515E-29</v>
      </c>
      <c r="J65">
        <v>-1.1041</v>
      </c>
      <c r="K65">
        <v>-0.9387</v>
      </c>
      <c r="L65">
        <v>-0.7734</v>
      </c>
      <c r="M65">
        <v>0.3315120603</v>
      </c>
      <c r="N65">
        <v>0.3911208697</v>
      </c>
      <c r="O65">
        <v>0.4614478719</v>
      </c>
      <c r="P65">
        <v>0</v>
      </c>
      <c r="Q65">
        <v>0.9999999807</v>
      </c>
      <c r="R65" s="24">
        <v>3.5558E-122</v>
      </c>
      <c r="S65" s="24">
        <v>3.0791E-131</v>
      </c>
      <c r="T65" s="24">
        <v>4.592191E-83</v>
      </c>
    </row>
    <row r="66" spans="1:20" ht="12.75">
      <c r="A66" s="5" t="s">
        <v>41</v>
      </c>
      <c r="B66" t="s">
        <v>2</v>
      </c>
      <c r="C66">
        <v>1144</v>
      </c>
      <c r="D66">
        <v>0.1165195006</v>
      </c>
      <c r="E66">
        <v>0.1401237081</v>
      </c>
      <c r="F66">
        <v>0.1685095926</v>
      </c>
      <c r="G66">
        <v>158</v>
      </c>
      <c r="H66">
        <v>0.1381118881</v>
      </c>
      <c r="I66" s="24">
        <v>7.469082E-17</v>
      </c>
      <c r="J66">
        <v>-0.9693</v>
      </c>
      <c r="K66">
        <v>-0.7849</v>
      </c>
      <c r="L66">
        <v>-0.6004</v>
      </c>
      <c r="M66">
        <v>0.3793304306</v>
      </c>
      <c r="N66">
        <v>0.4561741704</v>
      </c>
      <c r="O66">
        <v>0.5485847086</v>
      </c>
      <c r="P66">
        <v>0</v>
      </c>
      <c r="Q66">
        <v>0.9999999807</v>
      </c>
      <c r="R66" s="24">
        <v>3.5558E-122</v>
      </c>
      <c r="S66" s="24">
        <v>3.0791E-131</v>
      </c>
      <c r="T66" s="24">
        <v>1.667095E-47</v>
      </c>
    </row>
    <row r="67" spans="1:20" ht="13.5" thickBot="1">
      <c r="A67" s="5" t="s">
        <v>40</v>
      </c>
      <c r="B67" t="s">
        <v>2</v>
      </c>
      <c r="C67">
        <v>1673</v>
      </c>
      <c r="D67">
        <v>0.1263291335</v>
      </c>
      <c r="E67">
        <v>0.1481586705</v>
      </c>
      <c r="F67">
        <v>0.1737603277</v>
      </c>
      <c r="G67">
        <v>239</v>
      </c>
      <c r="H67">
        <v>0.1428571429</v>
      </c>
      <c r="I67" s="24">
        <v>3.086182E-19</v>
      </c>
      <c r="J67">
        <v>-0.8885</v>
      </c>
      <c r="K67">
        <v>-0.7291</v>
      </c>
      <c r="L67">
        <v>-0.5697</v>
      </c>
      <c r="M67">
        <v>0.4112657911</v>
      </c>
      <c r="N67">
        <v>0.4823320729</v>
      </c>
      <c r="O67">
        <v>0.5656785309</v>
      </c>
      <c r="P67">
        <v>0</v>
      </c>
      <c r="Q67">
        <v>0.9999999807</v>
      </c>
      <c r="R67" s="24">
        <v>3.5558E-122</v>
      </c>
      <c r="S67" s="24">
        <v>3.0791E-131</v>
      </c>
      <c r="T67" s="24">
        <v>9.253759E-63</v>
      </c>
    </row>
    <row r="68" spans="1:20" ht="13.5" thickTop="1">
      <c r="A68" s="6" t="s">
        <v>68</v>
      </c>
      <c r="B68" t="s">
        <v>3</v>
      </c>
      <c r="C68">
        <v>28388</v>
      </c>
      <c r="D68">
        <v>0.3269979628</v>
      </c>
      <c r="E68">
        <v>0.3408297329</v>
      </c>
      <c r="F68">
        <v>0.3552465766</v>
      </c>
      <c r="G68">
        <v>9649</v>
      </c>
      <c r="H68">
        <v>0.3398971396</v>
      </c>
      <c r="I68">
        <v>4.92481E-05</v>
      </c>
      <c r="J68">
        <v>-0.1272</v>
      </c>
      <c r="K68">
        <v>-0.0858</v>
      </c>
      <c r="L68">
        <v>-0.0444</v>
      </c>
      <c r="M68">
        <v>0.8805307086</v>
      </c>
      <c r="N68">
        <v>0.9177765013</v>
      </c>
      <c r="O68">
        <v>0.9565977632</v>
      </c>
      <c r="P68" s="24">
        <v>1.03674E-167</v>
      </c>
      <c r="Q68">
        <v>0.105340841</v>
      </c>
      <c r="R68" s="24">
        <v>2.653882E-97</v>
      </c>
      <c r="S68" s="24">
        <v>3.13414E-100</v>
      </c>
      <c r="T68" s="24">
        <v>1.726126E-14</v>
      </c>
    </row>
    <row r="69" spans="1:20" ht="12.75">
      <c r="A69" s="5" t="s">
        <v>67</v>
      </c>
      <c r="B69" t="s">
        <v>3</v>
      </c>
      <c r="C69">
        <v>24952</v>
      </c>
      <c r="D69">
        <v>0.4292806714</v>
      </c>
      <c r="E69">
        <v>0.4468509341</v>
      </c>
      <c r="F69">
        <v>0.4651403397</v>
      </c>
      <c r="G69">
        <v>11356</v>
      </c>
      <c r="H69">
        <v>0.4551138185</v>
      </c>
      <c r="I69" s="24">
        <v>1.551973E-19</v>
      </c>
      <c r="J69">
        <v>0.1449</v>
      </c>
      <c r="K69">
        <v>0.185</v>
      </c>
      <c r="L69">
        <v>0.2252</v>
      </c>
      <c r="M69">
        <v>1.1559546442</v>
      </c>
      <c r="N69">
        <v>1.2032673422</v>
      </c>
      <c r="O69">
        <v>1.2525165274</v>
      </c>
      <c r="P69" s="24">
        <v>1.03674E-167</v>
      </c>
      <c r="Q69">
        <v>0.105340841</v>
      </c>
      <c r="R69" s="24">
        <v>2.653882E-97</v>
      </c>
      <c r="S69" s="24">
        <v>3.13414E-100</v>
      </c>
      <c r="T69" s="24">
        <v>1.296863E-51</v>
      </c>
    </row>
    <row r="70" spans="1:20" ht="12.75">
      <c r="A70" s="5" t="s">
        <v>66</v>
      </c>
      <c r="B70" t="s">
        <v>3</v>
      </c>
      <c r="C70">
        <v>35021</v>
      </c>
      <c r="D70">
        <v>0.3851199782</v>
      </c>
      <c r="E70">
        <v>0.4003865647</v>
      </c>
      <c r="F70">
        <v>0.4162583357</v>
      </c>
      <c r="G70">
        <v>14386</v>
      </c>
      <c r="H70">
        <v>0.4107821022</v>
      </c>
      <c r="I70">
        <v>0.00014846</v>
      </c>
      <c r="J70">
        <v>0.0364</v>
      </c>
      <c r="K70">
        <v>0.0752</v>
      </c>
      <c r="L70">
        <v>0.1141</v>
      </c>
      <c r="M70">
        <v>1.0370399997</v>
      </c>
      <c r="N70">
        <v>1.0781494246</v>
      </c>
      <c r="O70">
        <v>1.1208884732</v>
      </c>
      <c r="P70" s="24">
        <v>1.03674E-167</v>
      </c>
      <c r="Q70">
        <v>0.105340841</v>
      </c>
      <c r="R70" s="24">
        <v>2.653882E-97</v>
      </c>
      <c r="S70" s="24">
        <v>3.13414E-100</v>
      </c>
      <c r="T70" s="24">
        <v>9.626626E-11</v>
      </c>
    </row>
    <row r="71" spans="1:20" ht="12.75">
      <c r="A71" s="5" t="s">
        <v>65</v>
      </c>
      <c r="B71" t="s">
        <v>3</v>
      </c>
      <c r="C71">
        <v>49463</v>
      </c>
      <c r="D71">
        <v>0.3345920192</v>
      </c>
      <c r="E71">
        <v>0.3477470528</v>
      </c>
      <c r="F71">
        <v>0.3614192982</v>
      </c>
      <c r="G71">
        <v>17549</v>
      </c>
      <c r="H71">
        <v>0.3547904494</v>
      </c>
      <c r="I71">
        <v>0.0008389133</v>
      </c>
      <c r="J71">
        <v>-0.1043</v>
      </c>
      <c r="K71">
        <v>-0.0657</v>
      </c>
      <c r="L71">
        <v>-0.0271</v>
      </c>
      <c r="M71">
        <v>0.9009797651</v>
      </c>
      <c r="N71">
        <v>0.9364032613</v>
      </c>
      <c r="O71">
        <v>0.9732194903</v>
      </c>
      <c r="P71" s="24">
        <v>1.03674E-167</v>
      </c>
      <c r="Q71">
        <v>0.105340841</v>
      </c>
      <c r="R71" s="24">
        <v>2.653882E-97</v>
      </c>
      <c r="S71" s="24">
        <v>3.13414E-100</v>
      </c>
      <c r="T71" s="24">
        <v>4.370976E-10</v>
      </c>
    </row>
    <row r="72" spans="1:20" ht="12.75">
      <c r="A72" s="5" t="s">
        <v>64</v>
      </c>
      <c r="B72" t="s">
        <v>3</v>
      </c>
      <c r="C72">
        <v>37509</v>
      </c>
      <c r="D72">
        <v>0.3849845013</v>
      </c>
      <c r="E72">
        <v>0.4003400437</v>
      </c>
      <c r="F72">
        <v>0.4163080592</v>
      </c>
      <c r="G72">
        <v>15119</v>
      </c>
      <c r="H72">
        <v>0.403076595</v>
      </c>
      <c r="I72">
        <v>0.0001665811</v>
      </c>
      <c r="J72">
        <v>0.036</v>
      </c>
      <c r="K72">
        <v>0.0751</v>
      </c>
      <c r="L72">
        <v>0.1142</v>
      </c>
      <c r="M72">
        <v>1.0366751915</v>
      </c>
      <c r="N72">
        <v>1.0780241542</v>
      </c>
      <c r="O72">
        <v>1.1210223671</v>
      </c>
      <c r="P72" s="24">
        <v>1.03674E-167</v>
      </c>
      <c r="Q72">
        <v>0.105340841</v>
      </c>
      <c r="R72" s="24">
        <v>2.653882E-97</v>
      </c>
      <c r="S72" s="24">
        <v>3.13414E-100</v>
      </c>
      <c r="T72">
        <v>6.9533E-05</v>
      </c>
    </row>
    <row r="73" spans="1:20" ht="12.75">
      <c r="A73" s="5" t="s">
        <v>63</v>
      </c>
      <c r="B73" t="s">
        <v>3</v>
      </c>
      <c r="C73">
        <v>21469</v>
      </c>
      <c r="D73">
        <v>0.4223837722</v>
      </c>
      <c r="E73">
        <v>0.4398799238</v>
      </c>
      <c r="F73">
        <v>0.458100808</v>
      </c>
      <c r="G73">
        <v>9709</v>
      </c>
      <c r="H73">
        <v>0.4522334529</v>
      </c>
      <c r="I73" s="24">
        <v>2.926583E-16</v>
      </c>
      <c r="J73">
        <v>0.1287</v>
      </c>
      <c r="K73">
        <v>0.1693</v>
      </c>
      <c r="L73">
        <v>0.2099</v>
      </c>
      <c r="M73">
        <v>1.1373828723</v>
      </c>
      <c r="N73">
        <v>1.1844960061</v>
      </c>
      <c r="O73">
        <v>1.2335606792</v>
      </c>
      <c r="P73" s="24">
        <v>1.03674E-167</v>
      </c>
      <c r="Q73">
        <v>0.105340841</v>
      </c>
      <c r="R73" s="24">
        <v>2.653882E-97</v>
      </c>
      <c r="S73" s="24">
        <v>3.13414E-100</v>
      </c>
      <c r="T73" s="24">
        <v>5.28282E-40</v>
      </c>
    </row>
    <row r="74" spans="1:20" ht="12.75">
      <c r="A74" s="5" t="s">
        <v>62</v>
      </c>
      <c r="B74" t="s">
        <v>3</v>
      </c>
      <c r="C74">
        <v>19542</v>
      </c>
      <c r="D74">
        <v>0.3721872242</v>
      </c>
      <c r="E74">
        <v>0.3884201881</v>
      </c>
      <c r="F74">
        <v>0.4053611536</v>
      </c>
      <c r="G74">
        <v>7554</v>
      </c>
      <c r="H74">
        <v>0.3865520418</v>
      </c>
      <c r="I74">
        <v>0.0392509492</v>
      </c>
      <c r="J74">
        <v>0.0022</v>
      </c>
      <c r="K74">
        <v>0.0449</v>
      </c>
      <c r="L74">
        <v>0.0876</v>
      </c>
      <c r="M74">
        <v>1.0022150517</v>
      </c>
      <c r="N74">
        <v>1.0459267101</v>
      </c>
      <c r="O74">
        <v>1.0915448546</v>
      </c>
      <c r="P74" s="24">
        <v>1.03674E-167</v>
      </c>
      <c r="Q74">
        <v>0.105340841</v>
      </c>
      <c r="R74" s="24">
        <v>2.653882E-97</v>
      </c>
      <c r="S74" s="24">
        <v>3.13414E-100</v>
      </c>
      <c r="T74">
        <v>0.2594098715</v>
      </c>
    </row>
    <row r="75" spans="1:20" ht="12.75">
      <c r="A75" s="5" t="s">
        <v>27</v>
      </c>
      <c r="B75" t="s">
        <v>3</v>
      </c>
      <c r="C75">
        <v>501</v>
      </c>
      <c r="D75">
        <v>0.3433286693</v>
      </c>
      <c r="E75">
        <v>0.3970091613</v>
      </c>
      <c r="F75">
        <v>0.4590827631</v>
      </c>
      <c r="G75">
        <v>197</v>
      </c>
      <c r="H75">
        <v>0.3932135729</v>
      </c>
      <c r="I75">
        <v>0.3676352677</v>
      </c>
      <c r="J75">
        <v>-0.0785</v>
      </c>
      <c r="K75">
        <v>0.0668</v>
      </c>
      <c r="L75">
        <v>0.212</v>
      </c>
      <c r="M75">
        <v>0.9245055653</v>
      </c>
      <c r="N75">
        <v>1.06905485</v>
      </c>
      <c r="O75">
        <v>1.2362048594</v>
      </c>
      <c r="P75" s="24">
        <v>1.03674E-167</v>
      </c>
      <c r="Q75">
        <v>0.105340841</v>
      </c>
      <c r="R75" s="24">
        <v>2.653882E-97</v>
      </c>
      <c r="S75" s="24">
        <v>3.13414E-100</v>
      </c>
      <c r="T75">
        <v>0.7711484117</v>
      </c>
    </row>
    <row r="76" spans="1:20" ht="12.75">
      <c r="A76" s="5" t="s">
        <v>61</v>
      </c>
      <c r="B76" t="s">
        <v>3</v>
      </c>
      <c r="C76">
        <v>12310</v>
      </c>
      <c r="D76">
        <v>0.3728740944</v>
      </c>
      <c r="E76">
        <v>0.3906945862</v>
      </c>
      <c r="F76">
        <v>0.4093667594</v>
      </c>
      <c r="G76">
        <v>4797</v>
      </c>
      <c r="H76">
        <v>0.3896831844</v>
      </c>
      <c r="I76">
        <v>0.0331500341</v>
      </c>
      <c r="J76">
        <v>0.0041</v>
      </c>
      <c r="K76">
        <v>0.0507</v>
      </c>
      <c r="L76">
        <v>0.0974</v>
      </c>
      <c r="M76">
        <v>1.0040646362</v>
      </c>
      <c r="N76">
        <v>1.0520511439</v>
      </c>
      <c r="O76">
        <v>1.1023310349</v>
      </c>
      <c r="P76" s="24">
        <v>1.03674E-167</v>
      </c>
      <c r="Q76">
        <v>0.105340841</v>
      </c>
      <c r="R76" s="24">
        <v>2.653882E-97</v>
      </c>
      <c r="S76" s="24">
        <v>3.13414E-100</v>
      </c>
      <c r="T76">
        <v>0.0166800055</v>
      </c>
    </row>
    <row r="77" spans="1:20" ht="13.5" thickBot="1">
      <c r="A77" s="5" t="s">
        <v>60</v>
      </c>
      <c r="B77" t="s">
        <v>3</v>
      </c>
      <c r="C77">
        <v>22146</v>
      </c>
      <c r="D77">
        <v>0.3477252878</v>
      </c>
      <c r="E77">
        <v>0.3637114465</v>
      </c>
      <c r="F77">
        <v>0.3804325453</v>
      </c>
      <c r="G77">
        <v>7499</v>
      </c>
      <c r="H77">
        <v>0.3386164544</v>
      </c>
      <c r="I77">
        <v>0.3638705332</v>
      </c>
      <c r="J77">
        <v>-0.0658</v>
      </c>
      <c r="K77">
        <v>-0.0208</v>
      </c>
      <c r="L77">
        <v>0.0241</v>
      </c>
      <c r="M77">
        <v>0.9363446531</v>
      </c>
      <c r="N77">
        <v>0.9793917214</v>
      </c>
      <c r="O77">
        <v>1.0244178153</v>
      </c>
      <c r="P77" s="24">
        <v>1.03674E-167</v>
      </c>
      <c r="Q77">
        <v>0.105340841</v>
      </c>
      <c r="R77" s="24">
        <v>2.653882E-97</v>
      </c>
      <c r="S77" s="24">
        <v>3.13414E-100</v>
      </c>
      <c r="T77" s="24">
        <v>7.779326E-11</v>
      </c>
    </row>
    <row r="78" spans="1:20" ht="13.5" thickTop="1">
      <c r="A78" s="7" t="s">
        <v>59</v>
      </c>
      <c r="B78" t="s">
        <v>3</v>
      </c>
      <c r="C78">
        <v>191392</v>
      </c>
      <c r="D78">
        <v>0.369147328</v>
      </c>
      <c r="E78">
        <v>0.3796764482</v>
      </c>
      <c r="F78">
        <v>0.3905058885</v>
      </c>
      <c r="G78">
        <v>73966</v>
      </c>
      <c r="H78">
        <v>0.386463384</v>
      </c>
      <c r="I78">
        <v>0.1229247206</v>
      </c>
      <c r="J78">
        <v>-0.006</v>
      </c>
      <c r="K78">
        <v>0.0221</v>
      </c>
      <c r="L78">
        <v>0.0503</v>
      </c>
      <c r="M78">
        <v>0.9940293069</v>
      </c>
      <c r="N78">
        <v>1.0223818188</v>
      </c>
      <c r="O78">
        <v>1.0515430241</v>
      </c>
      <c r="P78" s="24">
        <v>1.03674E-167</v>
      </c>
      <c r="Q78">
        <v>0.105340841</v>
      </c>
      <c r="R78" s="24">
        <v>2.653882E-97</v>
      </c>
      <c r="S78" s="24">
        <v>3.13414E-100</v>
      </c>
      <c r="T78">
        <v>0.2662285587</v>
      </c>
    </row>
    <row r="79" spans="1:20" ht="12.75">
      <c r="A79" s="5" t="s">
        <v>58</v>
      </c>
      <c r="B79" t="s">
        <v>3</v>
      </c>
      <c r="C79">
        <v>34957</v>
      </c>
      <c r="D79">
        <v>0.3597828252</v>
      </c>
      <c r="E79">
        <v>0.3734162466</v>
      </c>
      <c r="F79">
        <v>0.3875662856</v>
      </c>
      <c r="G79">
        <v>12493</v>
      </c>
      <c r="H79">
        <v>0.3573819264</v>
      </c>
      <c r="I79">
        <v>0.7715681596</v>
      </c>
      <c r="J79">
        <v>-0.0317</v>
      </c>
      <c r="K79">
        <v>0.0055</v>
      </c>
      <c r="L79">
        <v>0.0427</v>
      </c>
      <c r="M79">
        <v>0.968812843</v>
      </c>
      <c r="N79">
        <v>1.0055245279</v>
      </c>
      <c r="O79">
        <v>1.0436273461</v>
      </c>
      <c r="P79" s="24">
        <v>1.03674E-167</v>
      </c>
      <c r="Q79">
        <v>0.105340841</v>
      </c>
      <c r="R79" s="24">
        <v>2.653882E-97</v>
      </c>
      <c r="S79" s="24">
        <v>3.13414E-100</v>
      </c>
      <c r="T79">
        <v>8.80579E-05</v>
      </c>
    </row>
    <row r="80" spans="1:20" ht="12.75">
      <c r="A80" s="5" t="s">
        <v>57</v>
      </c>
      <c r="B80" t="s">
        <v>3</v>
      </c>
      <c r="C80">
        <v>338505</v>
      </c>
      <c r="D80">
        <v>0.3519849335</v>
      </c>
      <c r="E80">
        <v>0.364686601</v>
      </c>
      <c r="F80">
        <v>0.3778466186</v>
      </c>
      <c r="G80">
        <v>125550</v>
      </c>
      <c r="H80">
        <v>0.3708955555</v>
      </c>
      <c r="I80">
        <v>0.3157344764</v>
      </c>
      <c r="J80">
        <v>-0.0536</v>
      </c>
      <c r="K80">
        <v>-0.0181</v>
      </c>
      <c r="L80">
        <v>0.0173</v>
      </c>
      <c r="M80">
        <v>0.9478149044</v>
      </c>
      <c r="N80">
        <v>0.9820175893</v>
      </c>
      <c r="O80">
        <v>1.0174545063</v>
      </c>
      <c r="P80" s="24">
        <v>1.03674E-167</v>
      </c>
      <c r="Q80">
        <v>0.105340841</v>
      </c>
      <c r="R80" s="24">
        <v>2.653882E-97</v>
      </c>
      <c r="S80" s="24">
        <v>3.13414E-100</v>
      </c>
      <c r="T80">
        <v>0.1031538004</v>
      </c>
    </row>
    <row r="81" spans="1:20" ht="13.5" thickBot="1">
      <c r="A81" s="5" t="s">
        <v>56</v>
      </c>
      <c r="B81" t="s">
        <v>3</v>
      </c>
      <c r="C81">
        <v>589806</v>
      </c>
      <c r="D81">
        <v>0.3585924037</v>
      </c>
      <c r="E81">
        <v>0.3713646323</v>
      </c>
      <c r="F81">
        <v>0.384591778</v>
      </c>
      <c r="G81">
        <v>223365</v>
      </c>
      <c r="H81">
        <v>0.3787092705</v>
      </c>
      <c r="I81" s="24">
        <v>2.4100702E-07</v>
      </c>
      <c r="J81">
        <v>0.0572</v>
      </c>
      <c r="K81">
        <v>0.0922</v>
      </c>
      <c r="L81">
        <v>0.1272</v>
      </c>
      <c r="M81">
        <v>1.0588916499</v>
      </c>
      <c r="N81">
        <v>1.0966069112</v>
      </c>
      <c r="O81">
        <v>1.1356655026</v>
      </c>
      <c r="P81" s="24">
        <v>1.03674E-167</v>
      </c>
      <c r="Q81">
        <v>0.105340841</v>
      </c>
      <c r="R81" s="24">
        <v>2.653882E-97</v>
      </c>
      <c r="S81" s="24">
        <v>3.13414E-100</v>
      </c>
      <c r="T81" t="s">
        <v>79</v>
      </c>
    </row>
    <row r="82" spans="1:20" ht="13.5" thickTop="1">
      <c r="A82" s="7" t="s">
        <v>55</v>
      </c>
      <c r="B82" t="s">
        <v>3</v>
      </c>
      <c r="C82">
        <v>8034</v>
      </c>
      <c r="D82">
        <v>0.3249985496</v>
      </c>
      <c r="E82">
        <v>0.3571591055</v>
      </c>
      <c r="F82">
        <v>0.3925021414</v>
      </c>
      <c r="G82">
        <v>2846</v>
      </c>
      <c r="H82">
        <v>0.354244461</v>
      </c>
      <c r="I82">
        <v>0.5456489458</v>
      </c>
      <c r="J82">
        <v>-0.1235</v>
      </c>
      <c r="K82">
        <v>-0.0291</v>
      </c>
      <c r="L82">
        <v>0.0653</v>
      </c>
      <c r="M82">
        <v>0.8838625162</v>
      </c>
      <c r="N82">
        <v>0.971326014</v>
      </c>
      <c r="O82">
        <v>1.0674445496</v>
      </c>
      <c r="P82">
        <v>0</v>
      </c>
      <c r="Q82">
        <v>0.9999999807</v>
      </c>
      <c r="R82" s="24">
        <v>3.5558E-122</v>
      </c>
      <c r="S82" s="24">
        <v>3.0791E-131</v>
      </c>
      <c r="T82">
        <v>0.2458325055</v>
      </c>
    </row>
    <row r="83" spans="1:20" ht="12.75">
      <c r="A83" s="5" t="s">
        <v>54</v>
      </c>
      <c r="B83" t="s">
        <v>3</v>
      </c>
      <c r="C83">
        <v>12129</v>
      </c>
      <c r="D83">
        <v>0.3120770912</v>
      </c>
      <c r="E83">
        <v>0.3417023132</v>
      </c>
      <c r="F83">
        <v>0.3741398332</v>
      </c>
      <c r="G83">
        <v>4164</v>
      </c>
      <c r="H83">
        <v>0.3433094237</v>
      </c>
      <c r="I83">
        <v>0.1129916021</v>
      </c>
      <c r="J83">
        <v>-0.164</v>
      </c>
      <c r="K83">
        <v>-0.0733</v>
      </c>
      <c r="L83">
        <v>0.0174</v>
      </c>
      <c r="M83">
        <v>0.8487214586</v>
      </c>
      <c r="N83">
        <v>0.9292898898</v>
      </c>
      <c r="O83">
        <v>1.0175066159</v>
      </c>
      <c r="P83">
        <v>0</v>
      </c>
      <c r="Q83">
        <v>0.9999999807</v>
      </c>
      <c r="R83" s="24">
        <v>3.5558E-122</v>
      </c>
      <c r="S83" s="24">
        <v>3.0791E-131</v>
      </c>
      <c r="T83">
        <v>0.0035283386</v>
      </c>
    </row>
    <row r="84" spans="1:20" ht="12.75">
      <c r="A84" s="5" t="s">
        <v>53</v>
      </c>
      <c r="B84" t="s">
        <v>3</v>
      </c>
      <c r="C84">
        <v>5390</v>
      </c>
      <c r="D84">
        <v>0.2887537118</v>
      </c>
      <c r="E84">
        <v>0.3188153471</v>
      </c>
      <c r="F84">
        <v>0.3520066458</v>
      </c>
      <c r="G84">
        <v>1718</v>
      </c>
      <c r="H84">
        <v>0.3187384045</v>
      </c>
      <c r="I84">
        <v>0.004753321</v>
      </c>
      <c r="J84">
        <v>-0.2417</v>
      </c>
      <c r="K84">
        <v>-0.1427</v>
      </c>
      <c r="L84">
        <v>-0.0436</v>
      </c>
      <c r="M84">
        <v>0.7852914501</v>
      </c>
      <c r="N84">
        <v>0.8670467462</v>
      </c>
      <c r="O84">
        <v>0.9573134407</v>
      </c>
      <c r="P84">
        <v>0</v>
      </c>
      <c r="Q84">
        <v>0.9999999807</v>
      </c>
      <c r="R84" s="24">
        <v>3.5558E-122</v>
      </c>
      <c r="S84" s="24">
        <v>3.0791E-131</v>
      </c>
      <c r="T84" s="24">
        <v>3.0176659E-09</v>
      </c>
    </row>
    <row r="85" spans="1:20" ht="12.75">
      <c r="A85" s="5" t="s">
        <v>52</v>
      </c>
      <c r="B85" t="s">
        <v>3</v>
      </c>
      <c r="C85">
        <v>2835</v>
      </c>
      <c r="D85">
        <v>0.2912194127</v>
      </c>
      <c r="E85">
        <v>0.3241946248</v>
      </c>
      <c r="F85">
        <v>0.3609036697</v>
      </c>
      <c r="G85">
        <v>921</v>
      </c>
      <c r="H85">
        <v>0.3248677249</v>
      </c>
      <c r="I85">
        <v>0.0213928694</v>
      </c>
      <c r="J85">
        <v>-0.2332</v>
      </c>
      <c r="K85">
        <v>-0.1259</v>
      </c>
      <c r="L85">
        <v>-0.0187</v>
      </c>
      <c r="M85">
        <v>0.7919971434</v>
      </c>
      <c r="N85">
        <v>0.8816761711</v>
      </c>
      <c r="O85">
        <v>0.9815096899</v>
      </c>
      <c r="P85">
        <v>0</v>
      </c>
      <c r="Q85">
        <v>0.9999999807</v>
      </c>
      <c r="R85" s="24">
        <v>3.5558E-122</v>
      </c>
      <c r="S85" s="24">
        <v>3.0791E-131</v>
      </c>
      <c r="T85" s="24">
        <v>3.7768237E-06</v>
      </c>
    </row>
    <row r="86" spans="1:20" ht="12.75">
      <c r="A86" s="5" t="s">
        <v>51</v>
      </c>
      <c r="B86" t="s">
        <v>3</v>
      </c>
      <c r="C86">
        <v>2659</v>
      </c>
      <c r="D86">
        <v>0.3609067053</v>
      </c>
      <c r="E86">
        <v>0.4018830196</v>
      </c>
      <c r="F86">
        <v>0.4475116673</v>
      </c>
      <c r="G86">
        <v>1056</v>
      </c>
      <c r="H86">
        <v>0.3971417826</v>
      </c>
      <c r="I86">
        <v>0.1052379405</v>
      </c>
      <c r="J86">
        <v>-0.0187</v>
      </c>
      <c r="K86">
        <v>0.0889</v>
      </c>
      <c r="L86">
        <v>0.1964</v>
      </c>
      <c r="M86">
        <v>0.9815179454</v>
      </c>
      <c r="N86">
        <v>1.0929566836</v>
      </c>
      <c r="O86">
        <v>1.2170478572</v>
      </c>
      <c r="P86">
        <v>0</v>
      </c>
      <c r="Q86">
        <v>0.9999999807</v>
      </c>
      <c r="R86" s="24">
        <v>3.5558E-122</v>
      </c>
      <c r="S86" s="24">
        <v>3.0791E-131</v>
      </c>
      <c r="T86">
        <v>0.0023337195</v>
      </c>
    </row>
    <row r="87" spans="1:20" ht="12.75">
      <c r="A87" s="5" t="s">
        <v>50</v>
      </c>
      <c r="B87" t="s">
        <v>3</v>
      </c>
      <c r="C87">
        <v>11614</v>
      </c>
      <c r="D87">
        <v>0.3986408627</v>
      </c>
      <c r="E87">
        <v>0.4357289812</v>
      </c>
      <c r="F87">
        <v>0.4762676454</v>
      </c>
      <c r="G87">
        <v>5198</v>
      </c>
      <c r="H87">
        <v>0.4475632857</v>
      </c>
      <c r="I87">
        <v>0.0001841243</v>
      </c>
      <c r="J87">
        <v>0.0808</v>
      </c>
      <c r="K87">
        <v>0.1697</v>
      </c>
      <c r="L87">
        <v>0.2587</v>
      </c>
      <c r="M87">
        <v>1.084139349</v>
      </c>
      <c r="N87">
        <v>1.1850037922</v>
      </c>
      <c r="O87">
        <v>1.295252302</v>
      </c>
      <c r="P87">
        <v>0</v>
      </c>
      <c r="Q87">
        <v>0.9999999807</v>
      </c>
      <c r="R87" s="24">
        <v>3.5558E-122</v>
      </c>
      <c r="S87" s="24">
        <v>3.0791E-131</v>
      </c>
      <c r="T87" s="24">
        <v>4.663421E-10</v>
      </c>
    </row>
    <row r="88" spans="1:20" ht="12.75">
      <c r="A88" s="5" t="s">
        <v>49</v>
      </c>
      <c r="B88" t="s">
        <v>3</v>
      </c>
      <c r="C88">
        <v>10679</v>
      </c>
      <c r="D88">
        <v>0.422376783</v>
      </c>
      <c r="E88">
        <v>0.4614296128</v>
      </c>
      <c r="F88">
        <v>0.5040932554</v>
      </c>
      <c r="G88">
        <v>5102</v>
      </c>
      <c r="H88">
        <v>0.4777600899</v>
      </c>
      <c r="I88" s="24">
        <v>4.8449886E-07</v>
      </c>
      <c r="J88">
        <v>0.1386</v>
      </c>
      <c r="K88">
        <v>0.2271</v>
      </c>
      <c r="L88">
        <v>0.3155</v>
      </c>
      <c r="M88">
        <v>1.1486912994</v>
      </c>
      <c r="N88">
        <v>1.25489895</v>
      </c>
      <c r="O88">
        <v>1.3709265278</v>
      </c>
      <c r="P88">
        <v>0</v>
      </c>
      <c r="Q88">
        <v>0.9999999807</v>
      </c>
      <c r="R88" s="24">
        <v>3.5558E-122</v>
      </c>
      <c r="S88" s="24">
        <v>3.0791E-131</v>
      </c>
      <c r="T88" s="24">
        <v>1.602713E-16</v>
      </c>
    </row>
    <row r="89" spans="1:20" ht="12.75">
      <c r="A89" s="5" t="s">
        <v>8</v>
      </c>
      <c r="B89" t="s">
        <v>3</v>
      </c>
      <c r="C89">
        <v>4626</v>
      </c>
      <c r="D89">
        <v>0.3777271156</v>
      </c>
      <c r="E89">
        <v>0.4155121852</v>
      </c>
      <c r="F89">
        <v>0.4570769981</v>
      </c>
      <c r="G89">
        <v>1967</v>
      </c>
      <c r="H89">
        <v>0.425205361</v>
      </c>
      <c r="I89">
        <v>0.0119738485</v>
      </c>
      <c r="J89">
        <v>0.0269</v>
      </c>
      <c r="K89">
        <v>0.1222</v>
      </c>
      <c r="L89">
        <v>0.2176</v>
      </c>
      <c r="M89">
        <v>1.0272625501</v>
      </c>
      <c r="N89">
        <v>1.1300224141</v>
      </c>
      <c r="O89">
        <v>1.2430616266</v>
      </c>
      <c r="P89">
        <v>0</v>
      </c>
      <c r="Q89">
        <v>0.9999999807</v>
      </c>
      <c r="R89" s="24">
        <v>3.5558E-122</v>
      </c>
      <c r="S89" s="24">
        <v>3.0791E-131</v>
      </c>
      <c r="T89">
        <v>3.31971E-05</v>
      </c>
    </row>
    <row r="90" spans="1:20" ht="12.75">
      <c r="A90" s="5" t="s">
        <v>7</v>
      </c>
      <c r="B90" t="s">
        <v>3</v>
      </c>
      <c r="C90">
        <v>6438</v>
      </c>
      <c r="D90">
        <v>0.3469792398</v>
      </c>
      <c r="E90">
        <v>0.3808920252</v>
      </c>
      <c r="F90">
        <v>0.4181193518</v>
      </c>
      <c r="G90">
        <v>2491</v>
      </c>
      <c r="H90">
        <v>0.3869214042</v>
      </c>
      <c r="I90">
        <v>0.4588688891</v>
      </c>
      <c r="J90">
        <v>-0.058</v>
      </c>
      <c r="K90">
        <v>0.0352</v>
      </c>
      <c r="L90">
        <v>0.1285</v>
      </c>
      <c r="M90">
        <v>0.9436409621</v>
      </c>
      <c r="N90">
        <v>1.0358698038</v>
      </c>
      <c r="O90">
        <v>1.1371128358</v>
      </c>
      <c r="P90">
        <v>0</v>
      </c>
      <c r="Q90">
        <v>0.9999999807</v>
      </c>
      <c r="R90" s="24">
        <v>3.5558E-122</v>
      </c>
      <c r="S90" s="24">
        <v>3.0791E-131</v>
      </c>
      <c r="T90">
        <v>0.626469043</v>
      </c>
    </row>
    <row r="91" spans="1:20" ht="12.75">
      <c r="A91" s="5" t="s">
        <v>6</v>
      </c>
      <c r="B91" t="s">
        <v>3</v>
      </c>
      <c r="C91">
        <v>5256</v>
      </c>
      <c r="D91">
        <v>0.3298825111</v>
      </c>
      <c r="E91">
        <v>0.3629085434</v>
      </c>
      <c r="F91">
        <v>0.3992409613</v>
      </c>
      <c r="G91">
        <v>1977</v>
      </c>
      <c r="H91">
        <v>0.3761415525</v>
      </c>
      <c r="I91">
        <v>0.7874831377</v>
      </c>
      <c r="J91">
        <v>-0.1085</v>
      </c>
      <c r="K91">
        <v>-0.0131</v>
      </c>
      <c r="L91">
        <v>0.0823</v>
      </c>
      <c r="M91">
        <v>0.8971448849</v>
      </c>
      <c r="N91">
        <v>0.9869621226</v>
      </c>
      <c r="O91">
        <v>1.0857713707</v>
      </c>
      <c r="P91">
        <v>0</v>
      </c>
      <c r="Q91">
        <v>0.9999999807</v>
      </c>
      <c r="R91" s="24">
        <v>3.5558E-122</v>
      </c>
      <c r="S91" s="24">
        <v>3.0791E-131</v>
      </c>
      <c r="T91">
        <v>0.2802845533</v>
      </c>
    </row>
    <row r="92" spans="1:20" ht="12.75">
      <c r="A92" s="5" t="s">
        <v>5</v>
      </c>
      <c r="B92" t="s">
        <v>3</v>
      </c>
      <c r="C92">
        <v>4954</v>
      </c>
      <c r="D92">
        <v>0.3407259842</v>
      </c>
      <c r="E92">
        <v>0.3750907991</v>
      </c>
      <c r="F92">
        <v>0.4129215676</v>
      </c>
      <c r="G92">
        <v>1905</v>
      </c>
      <c r="H92">
        <v>0.3845377473</v>
      </c>
      <c r="I92">
        <v>0.6849070511</v>
      </c>
      <c r="J92">
        <v>-0.0762</v>
      </c>
      <c r="K92">
        <v>0.0199</v>
      </c>
      <c r="L92">
        <v>0.116</v>
      </c>
      <c r="M92">
        <v>0.9266346763</v>
      </c>
      <c r="N92">
        <v>1.0200928525</v>
      </c>
      <c r="O92">
        <v>1.1229769987</v>
      </c>
      <c r="P92">
        <v>0</v>
      </c>
      <c r="Q92">
        <v>0.9999999807</v>
      </c>
      <c r="R92" s="24">
        <v>3.5558E-122</v>
      </c>
      <c r="S92" s="24">
        <v>3.0791E-131</v>
      </c>
      <c r="T92">
        <v>0.8101179934</v>
      </c>
    </row>
    <row r="93" spans="1:20" ht="12.75">
      <c r="A93" s="5" t="s">
        <v>9</v>
      </c>
      <c r="B93" t="s">
        <v>3</v>
      </c>
      <c r="C93">
        <v>7319</v>
      </c>
      <c r="D93">
        <v>0.4051228845</v>
      </c>
      <c r="E93">
        <v>0.4436141899</v>
      </c>
      <c r="F93">
        <v>0.4857626093</v>
      </c>
      <c r="G93">
        <v>3342</v>
      </c>
      <c r="H93">
        <v>0.4566197568</v>
      </c>
      <c r="I93">
        <v>5.06179E-05</v>
      </c>
      <c r="J93">
        <v>0.0969</v>
      </c>
      <c r="K93">
        <v>0.1877</v>
      </c>
      <c r="L93">
        <v>0.2784</v>
      </c>
      <c r="M93">
        <v>1.1017677849</v>
      </c>
      <c r="N93">
        <v>1.2064483199</v>
      </c>
      <c r="O93">
        <v>1.3210747024</v>
      </c>
      <c r="P93">
        <v>0</v>
      </c>
      <c r="Q93">
        <v>0.9999999807</v>
      </c>
      <c r="R93" s="24">
        <v>3.5558E-122</v>
      </c>
      <c r="S93" s="24">
        <v>3.0791E-131</v>
      </c>
      <c r="T93" s="24">
        <v>1.301867E-11</v>
      </c>
    </row>
    <row r="94" spans="1:20" ht="12.75">
      <c r="A94" s="5" t="s">
        <v>10</v>
      </c>
      <c r="B94" t="s">
        <v>3</v>
      </c>
      <c r="C94">
        <v>6428</v>
      </c>
      <c r="D94">
        <v>0.3671576148</v>
      </c>
      <c r="E94">
        <v>0.4026523284</v>
      </c>
      <c r="F94">
        <v>0.4415784695</v>
      </c>
      <c r="G94">
        <v>2704</v>
      </c>
      <c r="H94">
        <v>0.4206596142</v>
      </c>
      <c r="I94">
        <v>0.0537977396</v>
      </c>
      <c r="J94">
        <v>-0.0015</v>
      </c>
      <c r="K94">
        <v>0.0908</v>
      </c>
      <c r="L94">
        <v>0.1831</v>
      </c>
      <c r="M94">
        <v>0.9985178509</v>
      </c>
      <c r="N94">
        <v>1.0950488876</v>
      </c>
      <c r="O94">
        <v>1.2009119968</v>
      </c>
      <c r="P94">
        <v>0</v>
      </c>
      <c r="Q94">
        <v>0.9999999807</v>
      </c>
      <c r="R94" s="24">
        <v>3.5558E-122</v>
      </c>
      <c r="S94" s="24">
        <v>3.0791E-131</v>
      </c>
      <c r="T94">
        <v>7.30721E-05</v>
      </c>
    </row>
    <row r="95" spans="1:20" ht="12.75">
      <c r="A95" s="5" t="s">
        <v>42</v>
      </c>
      <c r="B95" t="s">
        <v>3</v>
      </c>
      <c r="C95">
        <v>4416</v>
      </c>
      <c r="D95">
        <v>0.2867980249</v>
      </c>
      <c r="E95">
        <v>0.3169957537</v>
      </c>
      <c r="F95">
        <v>0.3503730818</v>
      </c>
      <c r="G95">
        <v>1460</v>
      </c>
      <c r="H95">
        <v>0.330615942</v>
      </c>
      <c r="I95">
        <v>0.0036711955</v>
      </c>
      <c r="J95">
        <v>-0.2485</v>
      </c>
      <c r="K95">
        <v>-0.1484</v>
      </c>
      <c r="L95">
        <v>-0.0483</v>
      </c>
      <c r="M95">
        <v>0.7799727854</v>
      </c>
      <c r="N95">
        <v>0.8620981997</v>
      </c>
      <c r="O95">
        <v>0.9528708178</v>
      </c>
      <c r="P95">
        <v>0</v>
      </c>
      <c r="Q95">
        <v>0.9999999807</v>
      </c>
      <c r="R95" s="24">
        <v>3.5558E-122</v>
      </c>
      <c r="S95" s="24">
        <v>3.0791E-131</v>
      </c>
      <c r="T95" s="24">
        <v>9.1628183E-07</v>
      </c>
    </row>
    <row r="96" spans="1:20" ht="12.75">
      <c r="A96" s="5" t="s">
        <v>43</v>
      </c>
      <c r="B96" t="s">
        <v>3</v>
      </c>
      <c r="C96">
        <v>2921</v>
      </c>
      <c r="D96">
        <v>0.3238712939</v>
      </c>
      <c r="E96">
        <v>0.3604507849</v>
      </c>
      <c r="F96">
        <v>0.4011617294</v>
      </c>
      <c r="G96">
        <v>1052</v>
      </c>
      <c r="H96">
        <v>0.3601506333</v>
      </c>
      <c r="I96">
        <v>0.7152353056</v>
      </c>
      <c r="J96">
        <v>-0.1269</v>
      </c>
      <c r="K96">
        <v>-0.0199</v>
      </c>
      <c r="L96">
        <v>0.0871</v>
      </c>
      <c r="M96">
        <v>0.880796844</v>
      </c>
      <c r="N96">
        <v>0.9802780294</v>
      </c>
      <c r="O96">
        <v>1.0909950706</v>
      </c>
      <c r="P96">
        <v>0</v>
      </c>
      <c r="Q96">
        <v>0.9999999807</v>
      </c>
      <c r="R96" s="24">
        <v>3.5558E-122</v>
      </c>
      <c r="S96" s="24">
        <v>3.0791E-131</v>
      </c>
      <c r="T96">
        <v>0.0788366951</v>
      </c>
    </row>
    <row r="97" spans="1:20" ht="12.75">
      <c r="A97" s="5" t="s">
        <v>44</v>
      </c>
      <c r="B97" t="s">
        <v>3</v>
      </c>
      <c r="C97">
        <v>6391</v>
      </c>
      <c r="D97">
        <v>0.3022940411</v>
      </c>
      <c r="E97">
        <v>0.3326147249</v>
      </c>
      <c r="F97">
        <v>0.3659766326</v>
      </c>
      <c r="G97">
        <v>2183</v>
      </c>
      <c r="H97">
        <v>0.3415740886</v>
      </c>
      <c r="I97">
        <v>0.0397401463</v>
      </c>
      <c r="J97">
        <v>-0.1959</v>
      </c>
      <c r="K97">
        <v>-0.1003</v>
      </c>
      <c r="L97">
        <v>-0.0047</v>
      </c>
      <c r="M97">
        <v>0.8221155822</v>
      </c>
      <c r="N97">
        <v>0.9045753837</v>
      </c>
      <c r="O97">
        <v>0.9953060647</v>
      </c>
      <c r="P97">
        <v>0</v>
      </c>
      <c r="Q97">
        <v>0.9999999807</v>
      </c>
      <c r="R97" s="24">
        <v>3.5558E-122</v>
      </c>
      <c r="S97" s="24">
        <v>3.0791E-131</v>
      </c>
      <c r="T97">
        <v>3.58231E-05</v>
      </c>
    </row>
    <row r="98" spans="1:20" ht="12.75">
      <c r="A98" s="5" t="s">
        <v>11</v>
      </c>
      <c r="B98" t="s">
        <v>3</v>
      </c>
      <c r="C98">
        <v>11096</v>
      </c>
      <c r="D98">
        <v>0.2766363682</v>
      </c>
      <c r="E98">
        <v>0.3031678583</v>
      </c>
      <c r="F98">
        <v>0.3322439161</v>
      </c>
      <c r="G98">
        <v>3375</v>
      </c>
      <c r="H98">
        <v>0.3041636626</v>
      </c>
      <c r="I98">
        <v>3.62549E-05</v>
      </c>
      <c r="J98">
        <v>-0.2846</v>
      </c>
      <c r="K98">
        <v>-0.193</v>
      </c>
      <c r="L98">
        <v>-0.1014</v>
      </c>
      <c r="M98">
        <v>0.7523372545</v>
      </c>
      <c r="N98">
        <v>0.8244920061</v>
      </c>
      <c r="O98">
        <v>0.9035669362</v>
      </c>
      <c r="P98">
        <v>0</v>
      </c>
      <c r="Q98">
        <v>0.9999999807</v>
      </c>
      <c r="R98" s="24">
        <v>3.5558E-122</v>
      </c>
      <c r="S98" s="24">
        <v>3.0791E-131</v>
      </c>
      <c r="T98" s="24">
        <v>1.997319E-13</v>
      </c>
    </row>
    <row r="99" spans="1:20" ht="12.75">
      <c r="A99" s="5" t="s">
        <v>12</v>
      </c>
      <c r="B99" t="s">
        <v>3</v>
      </c>
      <c r="C99">
        <v>1813</v>
      </c>
      <c r="D99">
        <v>0.4181297835</v>
      </c>
      <c r="E99">
        <v>0.4660067593</v>
      </c>
      <c r="F99">
        <v>0.5193657766</v>
      </c>
      <c r="G99">
        <v>866</v>
      </c>
      <c r="H99">
        <v>0.4776613348</v>
      </c>
      <c r="I99">
        <v>1.83984E-05</v>
      </c>
      <c r="J99">
        <v>0.1285</v>
      </c>
      <c r="K99">
        <v>0.2369</v>
      </c>
      <c r="L99">
        <v>0.3453</v>
      </c>
      <c r="M99">
        <v>1.1371412058</v>
      </c>
      <c r="N99">
        <v>1.2673469079</v>
      </c>
      <c r="O99">
        <v>1.4124615102</v>
      </c>
      <c r="P99">
        <v>0</v>
      </c>
      <c r="Q99">
        <v>0.9999999807</v>
      </c>
      <c r="R99" s="24">
        <v>3.5558E-122</v>
      </c>
      <c r="S99" s="24">
        <v>3.0791E-131</v>
      </c>
      <c r="T99" s="24">
        <v>2.780622E-14</v>
      </c>
    </row>
    <row r="100" spans="1:20" ht="12.75">
      <c r="A100" s="5" t="s">
        <v>45</v>
      </c>
      <c r="B100" t="s">
        <v>3</v>
      </c>
      <c r="C100">
        <v>2305</v>
      </c>
      <c r="D100">
        <v>0.3450087681</v>
      </c>
      <c r="E100">
        <v>0.3840020052</v>
      </c>
      <c r="F100">
        <v>0.4274022971</v>
      </c>
      <c r="G100">
        <v>901</v>
      </c>
      <c r="H100">
        <v>0.3908893709</v>
      </c>
      <c r="I100">
        <v>0.4272485888</v>
      </c>
      <c r="J100">
        <v>-0.0637</v>
      </c>
      <c r="K100">
        <v>0.0434</v>
      </c>
      <c r="L100">
        <v>0.1505</v>
      </c>
      <c r="M100">
        <v>0.9382820887</v>
      </c>
      <c r="N100">
        <v>1.0443276716</v>
      </c>
      <c r="O100">
        <v>1.1623586328</v>
      </c>
      <c r="P100">
        <v>0</v>
      </c>
      <c r="Q100">
        <v>0.9999999807</v>
      </c>
      <c r="R100" s="24">
        <v>3.5558E-122</v>
      </c>
      <c r="S100" s="24">
        <v>3.0791E-131</v>
      </c>
      <c r="T100">
        <v>0.5741224133</v>
      </c>
    </row>
    <row r="101" spans="1:20" ht="12.75">
      <c r="A101" s="5" t="s">
        <v>46</v>
      </c>
      <c r="B101" t="s">
        <v>3</v>
      </c>
      <c r="C101">
        <v>5015</v>
      </c>
      <c r="D101">
        <v>0.3018602069</v>
      </c>
      <c r="E101">
        <v>0.3327753364</v>
      </c>
      <c r="F101">
        <v>0.3668566507</v>
      </c>
      <c r="G101">
        <v>1702</v>
      </c>
      <c r="H101">
        <v>0.3393818544</v>
      </c>
      <c r="I101">
        <v>0.0448281275</v>
      </c>
      <c r="J101">
        <v>-0.1973</v>
      </c>
      <c r="K101">
        <v>-0.0998</v>
      </c>
      <c r="L101">
        <v>-0.0023</v>
      </c>
      <c r="M101">
        <v>0.8209357316</v>
      </c>
      <c r="N101">
        <v>0.905012181</v>
      </c>
      <c r="O101">
        <v>0.9976993522</v>
      </c>
      <c r="P101">
        <v>0</v>
      </c>
      <c r="Q101">
        <v>0.9999999807</v>
      </c>
      <c r="R101" s="24">
        <v>3.5558E-122</v>
      </c>
      <c r="S101" s="24">
        <v>3.0791E-131</v>
      </c>
      <c r="T101">
        <v>1.20902E-05</v>
      </c>
    </row>
    <row r="102" spans="1:20" ht="12.75">
      <c r="A102" s="5" t="s">
        <v>47</v>
      </c>
      <c r="B102" t="s">
        <v>3</v>
      </c>
      <c r="C102">
        <v>12695</v>
      </c>
      <c r="D102">
        <v>0.335274175</v>
      </c>
      <c r="E102">
        <v>0.3665101416</v>
      </c>
      <c r="F102">
        <v>0.4006562208</v>
      </c>
      <c r="G102">
        <v>4881</v>
      </c>
      <c r="H102">
        <v>0.3844820796</v>
      </c>
      <c r="I102">
        <v>0.9430224615</v>
      </c>
      <c r="J102">
        <v>-0.0923</v>
      </c>
      <c r="K102">
        <v>-0.0032</v>
      </c>
      <c r="L102">
        <v>0.0858</v>
      </c>
      <c r="M102">
        <v>0.9118079953</v>
      </c>
      <c r="N102">
        <v>0.9967569899</v>
      </c>
      <c r="O102">
        <v>1.089620295</v>
      </c>
      <c r="P102">
        <v>0</v>
      </c>
      <c r="Q102">
        <v>0.9999999807</v>
      </c>
      <c r="R102" s="24">
        <v>3.5558E-122</v>
      </c>
      <c r="S102" s="24">
        <v>3.0791E-131</v>
      </c>
      <c r="T102">
        <v>0.8210444893</v>
      </c>
    </row>
    <row r="103" spans="1:20" ht="12.75">
      <c r="A103" s="5" t="s">
        <v>48</v>
      </c>
      <c r="B103" t="s">
        <v>3</v>
      </c>
      <c r="C103">
        <v>2811</v>
      </c>
      <c r="D103">
        <v>0.3599926602</v>
      </c>
      <c r="E103">
        <v>0.3997392645</v>
      </c>
      <c r="F103">
        <v>0.443874271</v>
      </c>
      <c r="G103">
        <v>1129</v>
      </c>
      <c r="H103">
        <v>0.4016364283</v>
      </c>
      <c r="I103">
        <v>0.1179620673</v>
      </c>
      <c r="J103">
        <v>-0.0212</v>
      </c>
      <c r="K103">
        <v>0.0835</v>
      </c>
      <c r="L103">
        <v>0.1883</v>
      </c>
      <c r="M103">
        <v>0.9790321185</v>
      </c>
      <c r="N103">
        <v>1.0871265508</v>
      </c>
      <c r="O103">
        <v>1.2071556337</v>
      </c>
      <c r="P103">
        <v>0</v>
      </c>
      <c r="Q103">
        <v>0.9999999807</v>
      </c>
      <c r="R103" s="24">
        <v>3.5558E-122</v>
      </c>
      <c r="S103" s="24">
        <v>3.0791E-131</v>
      </c>
      <c r="T103">
        <v>0.0176706791</v>
      </c>
    </row>
    <row r="104" spans="1:20" ht="12.75">
      <c r="A104" s="5" t="s">
        <v>13</v>
      </c>
      <c r="B104" t="s">
        <v>3</v>
      </c>
      <c r="C104">
        <v>9373</v>
      </c>
      <c r="D104">
        <v>0.3390274935</v>
      </c>
      <c r="E104">
        <v>0.3715339566</v>
      </c>
      <c r="F104">
        <v>0.407157188</v>
      </c>
      <c r="G104">
        <v>3496</v>
      </c>
      <c r="H104">
        <v>0.3729862371</v>
      </c>
      <c r="I104">
        <v>0.8243949349</v>
      </c>
      <c r="J104">
        <v>-0.0812</v>
      </c>
      <c r="K104">
        <v>0.0104</v>
      </c>
      <c r="L104">
        <v>0.1019</v>
      </c>
      <c r="M104">
        <v>0.9220154795</v>
      </c>
      <c r="N104">
        <v>1.0104197025</v>
      </c>
      <c r="O104">
        <v>1.1073002546</v>
      </c>
      <c r="P104">
        <v>0</v>
      </c>
      <c r="Q104">
        <v>0.9999999807</v>
      </c>
      <c r="R104" s="24">
        <v>3.5558E-122</v>
      </c>
      <c r="S104" s="24">
        <v>3.0791E-131</v>
      </c>
      <c r="T104">
        <v>0.4238075812</v>
      </c>
    </row>
    <row r="105" spans="1:20" ht="12.75">
      <c r="A105" s="5" t="s">
        <v>14</v>
      </c>
      <c r="B105" t="s">
        <v>3</v>
      </c>
      <c r="C105">
        <v>14507</v>
      </c>
      <c r="D105">
        <v>0.3573891574</v>
      </c>
      <c r="E105">
        <v>0.3905898015</v>
      </c>
      <c r="F105">
        <v>0.4268747104</v>
      </c>
      <c r="G105">
        <v>5700</v>
      </c>
      <c r="H105">
        <v>0.3929137658</v>
      </c>
      <c r="I105">
        <v>0.1827703966</v>
      </c>
      <c r="J105">
        <v>-0.0284</v>
      </c>
      <c r="K105">
        <v>0.0604</v>
      </c>
      <c r="L105">
        <v>0.1492</v>
      </c>
      <c r="M105">
        <v>0.9719516605</v>
      </c>
      <c r="N105">
        <v>1.0622437707</v>
      </c>
      <c r="O105">
        <v>1.1609238137</v>
      </c>
      <c r="P105">
        <v>0</v>
      </c>
      <c r="Q105">
        <v>0.9999999807</v>
      </c>
      <c r="R105" s="24">
        <v>3.5558E-122</v>
      </c>
      <c r="S105" s="24">
        <v>3.0791E-131</v>
      </c>
      <c r="T105">
        <v>0.0949138288</v>
      </c>
    </row>
    <row r="106" spans="1:20" ht="12.75">
      <c r="A106" s="5" t="s">
        <v>15</v>
      </c>
      <c r="B106" t="s">
        <v>3</v>
      </c>
      <c r="C106">
        <v>9022</v>
      </c>
      <c r="D106">
        <v>0.3627526503</v>
      </c>
      <c r="E106">
        <v>0.3972424176</v>
      </c>
      <c r="F106">
        <v>0.4350114002</v>
      </c>
      <c r="G106">
        <v>3635</v>
      </c>
      <c r="H106">
        <v>0.4029040124</v>
      </c>
      <c r="I106">
        <v>0.0954166363</v>
      </c>
      <c r="J106">
        <v>-0.0136</v>
      </c>
      <c r="K106">
        <v>0.0773</v>
      </c>
      <c r="L106">
        <v>0.1681</v>
      </c>
      <c r="M106">
        <v>0.9865381573</v>
      </c>
      <c r="N106">
        <v>1.080336153</v>
      </c>
      <c r="O106">
        <v>1.1830522669</v>
      </c>
      <c r="P106">
        <v>0</v>
      </c>
      <c r="Q106">
        <v>0.9999999807</v>
      </c>
      <c r="R106" s="24">
        <v>3.5558E-122</v>
      </c>
      <c r="S106" s="24">
        <v>3.0791E-131</v>
      </c>
      <c r="T106">
        <v>0.4623140483</v>
      </c>
    </row>
    <row r="107" spans="1:20" ht="12.75">
      <c r="A107" s="5" t="s">
        <v>16</v>
      </c>
      <c r="B107" t="s">
        <v>3</v>
      </c>
      <c r="C107">
        <v>4607</v>
      </c>
      <c r="D107">
        <v>0.4467488638</v>
      </c>
      <c r="E107">
        <v>0.4911995124</v>
      </c>
      <c r="F107">
        <v>0.5400729147</v>
      </c>
      <c r="G107">
        <v>2288</v>
      </c>
      <c r="H107">
        <v>0.4966355546</v>
      </c>
      <c r="I107" s="24">
        <v>2.1838166E-09</v>
      </c>
      <c r="J107">
        <v>0.1947</v>
      </c>
      <c r="K107">
        <v>0.2896</v>
      </c>
      <c r="L107">
        <v>0.3844</v>
      </c>
      <c r="M107">
        <v>1.214973345</v>
      </c>
      <c r="N107">
        <v>1.3358608449</v>
      </c>
      <c r="O107">
        <v>1.4687764175</v>
      </c>
      <c r="P107">
        <v>0</v>
      </c>
      <c r="Q107">
        <v>0.9999999807</v>
      </c>
      <c r="R107" s="24">
        <v>3.5558E-122</v>
      </c>
      <c r="S107" s="24">
        <v>3.0791E-131</v>
      </c>
      <c r="T107" s="24">
        <v>3.519755E-18</v>
      </c>
    </row>
    <row r="108" spans="1:20" ht="12.75">
      <c r="A108" s="5" t="s">
        <v>17</v>
      </c>
      <c r="B108" t="s">
        <v>3</v>
      </c>
      <c r="C108">
        <v>7217</v>
      </c>
      <c r="D108">
        <v>0.3741047216</v>
      </c>
      <c r="E108">
        <v>0.4098394668</v>
      </c>
      <c r="F108">
        <v>0.4489876199</v>
      </c>
      <c r="G108">
        <v>3069</v>
      </c>
      <c r="H108">
        <v>0.4252459471</v>
      </c>
      <c r="I108">
        <v>0.0197637808</v>
      </c>
      <c r="J108">
        <v>0.0173</v>
      </c>
      <c r="K108">
        <v>0.1085</v>
      </c>
      <c r="L108">
        <v>0.1997</v>
      </c>
      <c r="M108">
        <v>1.017411127</v>
      </c>
      <c r="N108">
        <v>1.1145949509</v>
      </c>
      <c r="O108">
        <v>1.2210618416</v>
      </c>
      <c r="P108">
        <v>0</v>
      </c>
      <c r="Q108">
        <v>0.9999999807</v>
      </c>
      <c r="R108" s="24">
        <v>3.5558E-122</v>
      </c>
      <c r="S108" s="24">
        <v>3.0791E-131</v>
      </c>
      <c r="T108">
        <v>0.0001983139</v>
      </c>
    </row>
    <row r="109" spans="1:20" ht="12.75">
      <c r="A109" s="5" t="s">
        <v>18</v>
      </c>
      <c r="B109" t="s">
        <v>3</v>
      </c>
      <c r="C109">
        <v>2922</v>
      </c>
      <c r="D109">
        <v>0.3783840416</v>
      </c>
      <c r="E109">
        <v>0.4185396064</v>
      </c>
      <c r="F109">
        <v>0.4629566337</v>
      </c>
      <c r="G109">
        <v>1261</v>
      </c>
      <c r="H109">
        <v>0.4315537303</v>
      </c>
      <c r="I109">
        <v>0.0118557973</v>
      </c>
      <c r="J109">
        <v>0.0286</v>
      </c>
      <c r="K109">
        <v>0.1295</v>
      </c>
      <c r="L109">
        <v>0.2304</v>
      </c>
      <c r="M109">
        <v>1.029049119</v>
      </c>
      <c r="N109">
        <v>1.1382557557</v>
      </c>
      <c r="O109">
        <v>1.2590518194</v>
      </c>
      <c r="P109">
        <v>0</v>
      </c>
      <c r="Q109">
        <v>0.9999999807</v>
      </c>
      <c r="R109" s="24">
        <v>3.5558E-122</v>
      </c>
      <c r="S109" s="24">
        <v>3.0791E-131</v>
      </c>
      <c r="T109">
        <v>0.0011374749</v>
      </c>
    </row>
    <row r="110" spans="1:20" ht="12.75">
      <c r="A110" s="5" t="s">
        <v>19</v>
      </c>
      <c r="B110" t="s">
        <v>3</v>
      </c>
      <c r="C110">
        <v>3851</v>
      </c>
      <c r="D110">
        <v>0.4225677975</v>
      </c>
      <c r="E110">
        <v>0.465381378</v>
      </c>
      <c r="F110">
        <v>0.5125327302</v>
      </c>
      <c r="G110">
        <v>1854</v>
      </c>
      <c r="H110">
        <v>0.4814333939</v>
      </c>
      <c r="I110" s="24">
        <v>1.7146314E-06</v>
      </c>
      <c r="J110">
        <v>0.1391</v>
      </c>
      <c r="K110">
        <v>0.2356</v>
      </c>
      <c r="L110">
        <v>0.3321</v>
      </c>
      <c r="M110">
        <v>1.1492107805</v>
      </c>
      <c r="N110">
        <v>1.2656461276</v>
      </c>
      <c r="O110">
        <v>1.3938784316</v>
      </c>
      <c r="P110">
        <v>0</v>
      </c>
      <c r="Q110">
        <v>0.9999999807</v>
      </c>
      <c r="R110" s="24">
        <v>3.5558E-122</v>
      </c>
      <c r="S110" s="24">
        <v>3.0791E-131</v>
      </c>
      <c r="T110" s="24">
        <v>4.953241E-12</v>
      </c>
    </row>
    <row r="111" spans="1:20" ht="12.75">
      <c r="A111" s="5" t="s">
        <v>20</v>
      </c>
      <c r="B111" t="s">
        <v>3</v>
      </c>
      <c r="C111">
        <v>7479</v>
      </c>
      <c r="D111">
        <v>0.4160006145</v>
      </c>
      <c r="E111">
        <v>0.4555353401</v>
      </c>
      <c r="F111">
        <v>0.4988272585</v>
      </c>
      <c r="G111">
        <v>3525</v>
      </c>
      <c r="H111">
        <v>0.4713196951</v>
      </c>
      <c r="I111" s="24">
        <v>3.759117E-06</v>
      </c>
      <c r="J111">
        <v>0.1234</v>
      </c>
      <c r="K111">
        <v>0.2142</v>
      </c>
      <c r="L111">
        <v>0.305</v>
      </c>
      <c r="M111">
        <v>1.1313507412</v>
      </c>
      <c r="N111">
        <v>1.2388689503</v>
      </c>
      <c r="O111">
        <v>1.3566051802</v>
      </c>
      <c r="P111">
        <v>0</v>
      </c>
      <c r="Q111">
        <v>0.9999999807</v>
      </c>
      <c r="R111" s="24">
        <v>3.5558E-122</v>
      </c>
      <c r="S111" s="24">
        <v>3.0791E-131</v>
      </c>
      <c r="T111" s="24">
        <v>3.06051E-14</v>
      </c>
    </row>
    <row r="112" spans="1:20" ht="12.75">
      <c r="A112" s="5" t="s">
        <v>21</v>
      </c>
      <c r="B112" t="s">
        <v>3</v>
      </c>
      <c r="C112">
        <v>5968</v>
      </c>
      <c r="D112">
        <v>0.3165897635</v>
      </c>
      <c r="E112">
        <v>0.3490372348</v>
      </c>
      <c r="F112">
        <v>0.3848102665</v>
      </c>
      <c r="G112">
        <v>2077</v>
      </c>
      <c r="H112">
        <v>0.3480227882</v>
      </c>
      <c r="I112">
        <v>0.2953437667</v>
      </c>
      <c r="J112">
        <v>-0.1497</v>
      </c>
      <c r="K112">
        <v>-0.0521</v>
      </c>
      <c r="L112">
        <v>0.0455</v>
      </c>
      <c r="M112">
        <v>0.8609940732</v>
      </c>
      <c r="N112">
        <v>0.9492378627</v>
      </c>
      <c r="O112">
        <v>1.0465258102</v>
      </c>
      <c r="P112">
        <v>0</v>
      </c>
      <c r="Q112">
        <v>0.9999999807</v>
      </c>
      <c r="R112" s="24">
        <v>3.5558E-122</v>
      </c>
      <c r="S112" s="24">
        <v>3.0791E-131</v>
      </c>
      <c r="T112">
        <v>0.0006330651</v>
      </c>
    </row>
    <row r="113" spans="1:20" ht="12.75">
      <c r="A113" s="5" t="s">
        <v>22</v>
      </c>
      <c r="B113" t="s">
        <v>3</v>
      </c>
      <c r="C113">
        <v>1482</v>
      </c>
      <c r="D113">
        <v>0.3606389576</v>
      </c>
      <c r="E113">
        <v>0.4057698398</v>
      </c>
      <c r="F113">
        <v>0.4565484661</v>
      </c>
      <c r="G113">
        <v>601</v>
      </c>
      <c r="H113">
        <v>0.4055330634</v>
      </c>
      <c r="I113">
        <v>0.1015195788</v>
      </c>
      <c r="J113">
        <v>-0.0194</v>
      </c>
      <c r="K113">
        <v>0.0985</v>
      </c>
      <c r="L113">
        <v>0.2164</v>
      </c>
      <c r="M113">
        <v>0.9807897817</v>
      </c>
      <c r="N113">
        <v>1.1035272376</v>
      </c>
      <c r="O113">
        <v>1.2416242368</v>
      </c>
      <c r="P113">
        <v>0</v>
      </c>
      <c r="Q113">
        <v>0.9999999807</v>
      </c>
      <c r="R113" s="24">
        <v>3.5558E-122</v>
      </c>
      <c r="S113" s="24">
        <v>3.0791E-131</v>
      </c>
      <c r="T113">
        <v>0.1095561015</v>
      </c>
    </row>
    <row r="114" spans="1:20" ht="12.75">
      <c r="A114" s="5" t="s">
        <v>23</v>
      </c>
      <c r="B114" t="s">
        <v>3</v>
      </c>
      <c r="C114">
        <v>2743</v>
      </c>
      <c r="D114">
        <v>0.3809293608</v>
      </c>
      <c r="E114">
        <v>0.4229296572</v>
      </c>
      <c r="F114">
        <v>0.4695607987</v>
      </c>
      <c r="G114">
        <v>1147</v>
      </c>
      <c r="H114">
        <v>0.4181553044</v>
      </c>
      <c r="I114">
        <v>0.0087365187</v>
      </c>
      <c r="J114">
        <v>0.0353</v>
      </c>
      <c r="K114">
        <v>0.1399</v>
      </c>
      <c r="L114">
        <v>0.2445</v>
      </c>
      <c r="M114">
        <v>1.0359713413</v>
      </c>
      <c r="N114">
        <v>1.15019489</v>
      </c>
      <c r="O114">
        <v>1.2770124348</v>
      </c>
      <c r="P114">
        <v>0</v>
      </c>
      <c r="Q114">
        <v>0.9999999807</v>
      </c>
      <c r="R114" s="24">
        <v>3.5558E-122</v>
      </c>
      <c r="S114" s="24">
        <v>3.0791E-131</v>
      </c>
      <c r="T114">
        <v>0.0011963475</v>
      </c>
    </row>
    <row r="115" spans="1:20" ht="12.75">
      <c r="A115" s="5" t="s">
        <v>24</v>
      </c>
      <c r="B115" t="s">
        <v>3</v>
      </c>
      <c r="C115">
        <v>3675</v>
      </c>
      <c r="D115">
        <v>0.3862622948</v>
      </c>
      <c r="E115">
        <v>0.4262296789</v>
      </c>
      <c r="F115">
        <v>0.4703325734</v>
      </c>
      <c r="G115">
        <v>1589</v>
      </c>
      <c r="H115">
        <v>0.4323809524</v>
      </c>
      <c r="I115">
        <v>0.0032803042</v>
      </c>
      <c r="J115">
        <v>0.0492</v>
      </c>
      <c r="K115">
        <v>0.1477</v>
      </c>
      <c r="L115">
        <v>0.2462</v>
      </c>
      <c r="M115">
        <v>1.0504747307</v>
      </c>
      <c r="N115">
        <v>1.1591695931</v>
      </c>
      <c r="O115">
        <v>1.2791113448</v>
      </c>
      <c r="P115">
        <v>0</v>
      </c>
      <c r="Q115">
        <v>0.9999999807</v>
      </c>
      <c r="R115" s="24">
        <v>3.5558E-122</v>
      </c>
      <c r="S115" s="24">
        <v>3.0791E-131</v>
      </c>
      <c r="T115" s="24">
        <v>2.6768248E-07</v>
      </c>
    </row>
    <row r="116" spans="1:20" ht="12.75">
      <c r="A116" s="5" t="s">
        <v>25</v>
      </c>
      <c r="B116" t="s">
        <v>3</v>
      </c>
      <c r="C116">
        <v>3954</v>
      </c>
      <c r="D116">
        <v>0.4312840506</v>
      </c>
      <c r="E116">
        <v>0.4755831944</v>
      </c>
      <c r="F116">
        <v>0.5244325043</v>
      </c>
      <c r="G116">
        <v>1890</v>
      </c>
      <c r="H116">
        <v>0.4779969651</v>
      </c>
      <c r="I116" s="24">
        <v>2.5080678E-07</v>
      </c>
      <c r="J116">
        <v>0.1595</v>
      </c>
      <c r="K116">
        <v>0.2573</v>
      </c>
      <c r="L116">
        <v>0.355</v>
      </c>
      <c r="M116">
        <v>1.1729154075</v>
      </c>
      <c r="N116">
        <v>1.2933908764</v>
      </c>
      <c r="O116">
        <v>1.4262409278</v>
      </c>
      <c r="P116">
        <v>0</v>
      </c>
      <c r="Q116">
        <v>0.9999999807</v>
      </c>
      <c r="R116" s="24">
        <v>3.5558E-122</v>
      </c>
      <c r="S116" s="24">
        <v>3.0791E-131</v>
      </c>
      <c r="T116" s="24">
        <v>2.006078E-13</v>
      </c>
    </row>
    <row r="117" spans="1:20" ht="12.75">
      <c r="A117" s="5" t="s">
        <v>26</v>
      </c>
      <c r="B117" t="s">
        <v>3</v>
      </c>
      <c r="C117">
        <v>1720</v>
      </c>
      <c r="D117">
        <v>0.1296613445</v>
      </c>
      <c r="E117">
        <v>0.1517667392</v>
      </c>
      <c r="F117">
        <v>0.1776407858</v>
      </c>
      <c r="G117">
        <v>250</v>
      </c>
      <c r="H117">
        <v>0.1453488372</v>
      </c>
      <c r="I117" s="24">
        <v>3.13135E-28</v>
      </c>
      <c r="J117">
        <v>-1.0423</v>
      </c>
      <c r="K117">
        <v>-0.8849</v>
      </c>
      <c r="L117">
        <v>-0.7275</v>
      </c>
      <c r="M117">
        <v>0.3526255805</v>
      </c>
      <c r="N117">
        <v>0.4127431712</v>
      </c>
      <c r="O117">
        <v>0.4831099467</v>
      </c>
      <c r="P117">
        <v>0</v>
      </c>
      <c r="Q117">
        <v>0.9999999807</v>
      </c>
      <c r="R117" s="24">
        <v>3.5558E-122</v>
      </c>
      <c r="S117" s="24">
        <v>3.0791E-131</v>
      </c>
      <c r="T117" s="24">
        <v>1.601485E-94</v>
      </c>
    </row>
    <row r="118" spans="1:20" ht="12.75">
      <c r="A118" s="5" t="s">
        <v>28</v>
      </c>
      <c r="B118" t="s">
        <v>3</v>
      </c>
      <c r="C118">
        <v>4143</v>
      </c>
      <c r="D118">
        <v>0.3219566267</v>
      </c>
      <c r="E118">
        <v>0.3558254725</v>
      </c>
      <c r="F118">
        <v>0.3932572165</v>
      </c>
      <c r="G118">
        <v>1514</v>
      </c>
      <c r="H118">
        <v>0.3654356746</v>
      </c>
      <c r="I118">
        <v>0.5199741122</v>
      </c>
      <c r="J118">
        <v>-0.1329</v>
      </c>
      <c r="K118">
        <v>-0.0328</v>
      </c>
      <c r="L118">
        <v>0.0672</v>
      </c>
      <c r="M118">
        <v>0.8755897358</v>
      </c>
      <c r="N118">
        <v>0.96769908</v>
      </c>
      <c r="O118">
        <v>1.0694980436</v>
      </c>
      <c r="P118">
        <v>0</v>
      </c>
      <c r="Q118">
        <v>0.9999999807</v>
      </c>
      <c r="R118" s="24">
        <v>3.5558E-122</v>
      </c>
      <c r="S118" s="24">
        <v>3.0791E-131</v>
      </c>
      <c r="T118">
        <v>0.228820614</v>
      </c>
    </row>
    <row r="119" spans="1:20" ht="12.75">
      <c r="A119" s="5" t="s">
        <v>29</v>
      </c>
      <c r="B119" t="s">
        <v>3</v>
      </c>
      <c r="C119">
        <v>5412</v>
      </c>
      <c r="D119">
        <v>0.4279350736</v>
      </c>
      <c r="E119">
        <v>0.4707545989</v>
      </c>
      <c r="F119">
        <v>0.5178586801</v>
      </c>
      <c r="G119">
        <v>2612</v>
      </c>
      <c r="H119">
        <v>0.4826311899</v>
      </c>
      <c r="I119" s="24">
        <v>3.8210745E-07</v>
      </c>
      <c r="J119">
        <v>0.1517</v>
      </c>
      <c r="K119">
        <v>0.2471</v>
      </c>
      <c r="L119">
        <v>0.3424</v>
      </c>
      <c r="M119">
        <v>1.1638075659</v>
      </c>
      <c r="N119">
        <v>1.2802590807</v>
      </c>
      <c r="O119">
        <v>1.4083628271</v>
      </c>
      <c r="P119">
        <v>0</v>
      </c>
      <c r="Q119">
        <v>0.9999999807</v>
      </c>
      <c r="R119" s="24">
        <v>3.5558E-122</v>
      </c>
      <c r="S119" s="24">
        <v>3.0791E-131</v>
      </c>
      <c r="T119" s="24">
        <v>9.134361E-15</v>
      </c>
    </row>
    <row r="120" spans="1:20" ht="12.75">
      <c r="A120" s="5" t="s">
        <v>30</v>
      </c>
      <c r="B120" t="s">
        <v>3</v>
      </c>
      <c r="C120">
        <v>2755</v>
      </c>
      <c r="D120">
        <v>0.2360706407</v>
      </c>
      <c r="E120">
        <v>0.2662856235</v>
      </c>
      <c r="F120">
        <v>0.3003678606</v>
      </c>
      <c r="G120">
        <v>671</v>
      </c>
      <c r="H120">
        <v>0.2435571688</v>
      </c>
      <c r="I120" s="24">
        <v>1.5081283E-07</v>
      </c>
      <c r="J120">
        <v>-0.4431</v>
      </c>
      <c r="K120">
        <v>-0.3227</v>
      </c>
      <c r="L120">
        <v>-0.2023</v>
      </c>
      <c r="M120">
        <v>0.6420151437</v>
      </c>
      <c r="N120">
        <v>0.7241874819</v>
      </c>
      <c r="O120">
        <v>0.8168771627</v>
      </c>
      <c r="P120">
        <v>0</v>
      </c>
      <c r="Q120">
        <v>0.9999999807</v>
      </c>
      <c r="R120" s="24">
        <v>3.5558E-122</v>
      </c>
      <c r="S120" s="24">
        <v>3.0791E-131</v>
      </c>
      <c r="T120" s="24">
        <v>2.632569E-24</v>
      </c>
    </row>
    <row r="121" spans="1:20" ht="12.75">
      <c r="A121" s="5" t="s">
        <v>31</v>
      </c>
      <c r="B121" t="s">
        <v>3</v>
      </c>
      <c r="C121">
        <v>646</v>
      </c>
      <c r="D121">
        <v>0.4949480495</v>
      </c>
      <c r="E121">
        <v>0.569622358</v>
      </c>
      <c r="F121">
        <v>0.6555630052</v>
      </c>
      <c r="G121">
        <v>360</v>
      </c>
      <c r="H121">
        <v>0.5572755418</v>
      </c>
      <c r="I121" s="24">
        <v>1.0282343E-09</v>
      </c>
      <c r="J121">
        <v>0.2972</v>
      </c>
      <c r="K121">
        <v>0.4377</v>
      </c>
      <c r="L121">
        <v>0.5782</v>
      </c>
      <c r="M121">
        <v>1.3460553255</v>
      </c>
      <c r="N121">
        <v>1.5491387617</v>
      </c>
      <c r="O121">
        <v>1.78286201</v>
      </c>
      <c r="P121">
        <v>0</v>
      </c>
      <c r="Q121">
        <v>0.9999999807</v>
      </c>
      <c r="R121" s="24">
        <v>3.5558E-122</v>
      </c>
      <c r="S121" s="24">
        <v>3.0791E-131</v>
      </c>
      <c r="T121" s="24">
        <v>2.413142E-15</v>
      </c>
    </row>
    <row r="122" spans="1:20" ht="12.75">
      <c r="A122" s="5" t="s">
        <v>32</v>
      </c>
      <c r="B122" t="s">
        <v>3</v>
      </c>
      <c r="C122">
        <v>6918</v>
      </c>
      <c r="D122">
        <v>0.4434844003</v>
      </c>
      <c r="E122">
        <v>0.4882417132</v>
      </c>
      <c r="F122">
        <v>0.5375160218</v>
      </c>
      <c r="G122">
        <v>3365</v>
      </c>
      <c r="H122">
        <v>0.4864122579</v>
      </c>
      <c r="I122" s="24">
        <v>7.4768426E-09</v>
      </c>
      <c r="J122">
        <v>0.1874</v>
      </c>
      <c r="K122">
        <v>0.2835</v>
      </c>
      <c r="L122">
        <v>0.3797</v>
      </c>
      <c r="M122">
        <v>1.2060953455</v>
      </c>
      <c r="N122">
        <v>1.3278168465</v>
      </c>
      <c r="O122">
        <v>1.4618227193</v>
      </c>
      <c r="P122">
        <v>0</v>
      </c>
      <c r="Q122">
        <v>0.9999999807</v>
      </c>
      <c r="R122" s="24">
        <v>3.5558E-122</v>
      </c>
      <c r="S122" s="24">
        <v>3.0791E-131</v>
      </c>
      <c r="T122" s="24">
        <v>1.027838E-17</v>
      </c>
    </row>
    <row r="123" spans="1:20" ht="12.75">
      <c r="A123" s="5" t="s">
        <v>33</v>
      </c>
      <c r="B123" t="s">
        <v>3</v>
      </c>
      <c r="C123">
        <v>435</v>
      </c>
      <c r="D123">
        <v>0.290589305</v>
      </c>
      <c r="E123">
        <v>0.3498822777</v>
      </c>
      <c r="F123">
        <v>0.4212736193</v>
      </c>
      <c r="G123">
        <v>149</v>
      </c>
      <c r="H123">
        <v>0.3425287356</v>
      </c>
      <c r="I123">
        <v>0.6000268867</v>
      </c>
      <c r="J123">
        <v>-0.2354</v>
      </c>
      <c r="K123">
        <v>-0.0497</v>
      </c>
      <c r="L123">
        <v>0.136</v>
      </c>
      <c r="M123">
        <v>0.7902835093</v>
      </c>
      <c r="N123">
        <v>0.9515360322</v>
      </c>
      <c r="O123">
        <v>1.1456911475</v>
      </c>
      <c r="P123">
        <v>0</v>
      </c>
      <c r="Q123">
        <v>0.9999999807</v>
      </c>
      <c r="R123" s="24">
        <v>3.5558E-122</v>
      </c>
      <c r="S123" s="24">
        <v>3.0791E-131</v>
      </c>
      <c r="T123">
        <v>0.0345854898</v>
      </c>
    </row>
    <row r="124" spans="1:20" ht="12.75">
      <c r="A124" s="5" t="s">
        <v>34</v>
      </c>
      <c r="B124" t="s">
        <v>3</v>
      </c>
      <c r="C124">
        <v>1141</v>
      </c>
      <c r="D124">
        <v>0.3511251544</v>
      </c>
      <c r="E124">
        <v>0.4001134218</v>
      </c>
      <c r="F124">
        <v>0.4559364326</v>
      </c>
      <c r="G124">
        <v>450</v>
      </c>
      <c r="H124">
        <v>0.3943908852</v>
      </c>
      <c r="I124">
        <v>0.2049138389</v>
      </c>
      <c r="J124">
        <v>-0.0461</v>
      </c>
      <c r="K124">
        <v>0.0845</v>
      </c>
      <c r="L124">
        <v>0.2151</v>
      </c>
      <c r="M124">
        <v>0.9549161461</v>
      </c>
      <c r="N124">
        <v>1.0881441047</v>
      </c>
      <c r="O124">
        <v>1.2399597572</v>
      </c>
      <c r="P124">
        <v>0</v>
      </c>
      <c r="Q124">
        <v>0.9999999807</v>
      </c>
      <c r="R124" s="24">
        <v>3.5558E-122</v>
      </c>
      <c r="S124" s="24">
        <v>3.0791E-131</v>
      </c>
      <c r="T124">
        <v>0.9791592474</v>
      </c>
    </row>
    <row r="125" spans="1:20" ht="12.75">
      <c r="A125" s="5" t="s">
        <v>35</v>
      </c>
      <c r="B125" t="s">
        <v>3</v>
      </c>
      <c r="C125">
        <v>2068</v>
      </c>
      <c r="D125">
        <v>0.2443570325</v>
      </c>
      <c r="E125">
        <v>0.277825896</v>
      </c>
      <c r="F125">
        <v>0.3158788913</v>
      </c>
      <c r="G125">
        <v>514</v>
      </c>
      <c r="H125">
        <v>0.248549323</v>
      </c>
      <c r="I125">
        <v>1.8729E-05</v>
      </c>
      <c r="J125">
        <v>-0.4086</v>
      </c>
      <c r="K125">
        <v>-0.2803</v>
      </c>
      <c r="L125">
        <v>-0.1519</v>
      </c>
      <c r="M125">
        <v>0.6645507247</v>
      </c>
      <c r="N125">
        <v>0.7555722814</v>
      </c>
      <c r="O125">
        <v>0.8590607928</v>
      </c>
      <c r="P125">
        <v>0</v>
      </c>
      <c r="Q125">
        <v>0.9999999807</v>
      </c>
      <c r="R125" s="24">
        <v>3.5558E-122</v>
      </c>
      <c r="S125" s="24">
        <v>3.0791E-131</v>
      </c>
      <c r="T125" s="24">
        <v>1.67268E-22</v>
      </c>
    </row>
    <row r="126" spans="1:20" ht="12.75">
      <c r="A126" s="5" t="s">
        <v>36</v>
      </c>
      <c r="B126" t="s">
        <v>3</v>
      </c>
      <c r="C126">
        <v>750</v>
      </c>
      <c r="D126">
        <v>0.1525646558</v>
      </c>
      <c r="E126">
        <v>0.1854524056</v>
      </c>
      <c r="F126">
        <v>0.2254296354</v>
      </c>
      <c r="G126">
        <v>134</v>
      </c>
      <c r="H126">
        <v>0.1786666667</v>
      </c>
      <c r="I126" s="24">
        <v>6.315584E-12</v>
      </c>
      <c r="J126">
        <v>-0.8797</v>
      </c>
      <c r="K126">
        <v>-0.6845</v>
      </c>
      <c r="L126">
        <v>-0.4893</v>
      </c>
      <c r="M126">
        <v>0.4149131764</v>
      </c>
      <c r="N126">
        <v>0.5043543426</v>
      </c>
      <c r="O126">
        <v>0.6130759816</v>
      </c>
      <c r="P126">
        <v>0</v>
      </c>
      <c r="Q126">
        <v>0.9999999807</v>
      </c>
      <c r="R126" s="24">
        <v>3.5558E-122</v>
      </c>
      <c r="S126" s="24">
        <v>3.0791E-131</v>
      </c>
      <c r="T126" s="24">
        <v>1.303525E-45</v>
      </c>
    </row>
    <row r="127" spans="1:20" ht="12.75">
      <c r="A127" s="5" t="s">
        <v>37</v>
      </c>
      <c r="B127" t="s">
        <v>3</v>
      </c>
      <c r="C127">
        <v>3494</v>
      </c>
      <c r="D127">
        <v>0.1533946174</v>
      </c>
      <c r="E127">
        <v>0.1740778232</v>
      </c>
      <c r="F127">
        <v>0.1975498818</v>
      </c>
      <c r="G127">
        <v>575</v>
      </c>
      <c r="H127">
        <v>0.1645678306</v>
      </c>
      <c r="I127" s="24">
        <v>4.804311E-31</v>
      </c>
      <c r="J127">
        <v>-0.8743</v>
      </c>
      <c r="K127">
        <v>-0.7478</v>
      </c>
      <c r="L127">
        <v>-0.6213</v>
      </c>
      <c r="M127">
        <v>0.4171703311</v>
      </c>
      <c r="N127">
        <v>0.4734201524</v>
      </c>
      <c r="O127">
        <v>0.5372545072</v>
      </c>
      <c r="P127">
        <v>0</v>
      </c>
      <c r="Q127">
        <v>0.9999999807</v>
      </c>
      <c r="R127" s="24">
        <v>3.5558E-122</v>
      </c>
      <c r="S127" s="24">
        <v>3.0791E-131</v>
      </c>
      <c r="T127" s="24">
        <v>2.66231E-101</v>
      </c>
    </row>
    <row r="128" spans="1:20" ht="12.75">
      <c r="A128" s="5" t="s">
        <v>38</v>
      </c>
      <c r="B128" t="s">
        <v>3</v>
      </c>
      <c r="C128">
        <v>2282</v>
      </c>
      <c r="D128">
        <v>0.4893571694</v>
      </c>
      <c r="E128">
        <v>0.545194398</v>
      </c>
      <c r="F128">
        <v>0.6074028341</v>
      </c>
      <c r="G128">
        <v>1201</v>
      </c>
      <c r="H128">
        <v>0.5262927257</v>
      </c>
      <c r="I128" s="24">
        <v>9.029213E-13</v>
      </c>
      <c r="J128">
        <v>0.2858</v>
      </c>
      <c r="K128">
        <v>0.3939</v>
      </c>
      <c r="L128">
        <v>0.5019</v>
      </c>
      <c r="M128">
        <v>1.3308504289</v>
      </c>
      <c r="N128">
        <v>1.4827047476</v>
      </c>
      <c r="O128">
        <v>1.651886133</v>
      </c>
      <c r="P128">
        <v>0</v>
      </c>
      <c r="Q128">
        <v>0.9999999807</v>
      </c>
      <c r="R128" s="24">
        <v>3.5558E-122</v>
      </c>
      <c r="S128" s="24">
        <v>3.0791E-131</v>
      </c>
      <c r="T128" s="24">
        <v>3.051484E-20</v>
      </c>
    </row>
    <row r="129" spans="1:20" ht="12.75">
      <c r="A129" s="5" t="s">
        <v>39</v>
      </c>
      <c r="B129" t="s">
        <v>3</v>
      </c>
      <c r="C129">
        <v>1734</v>
      </c>
      <c r="D129">
        <v>0.1451418388</v>
      </c>
      <c r="E129">
        <v>0.1688663224</v>
      </c>
      <c r="F129">
        <v>0.1964687445</v>
      </c>
      <c r="G129">
        <v>282</v>
      </c>
      <c r="H129">
        <v>0.1626297578</v>
      </c>
      <c r="I129" s="24">
        <v>7.19089E-24</v>
      </c>
      <c r="J129">
        <v>-0.9296</v>
      </c>
      <c r="K129">
        <v>-0.7782</v>
      </c>
      <c r="L129">
        <v>-0.6268</v>
      </c>
      <c r="M129">
        <v>0.3947261643</v>
      </c>
      <c r="N129">
        <v>0.4592470115</v>
      </c>
      <c r="O129">
        <v>0.534314258</v>
      </c>
      <c r="P129">
        <v>0</v>
      </c>
      <c r="Q129">
        <v>0.9999999807</v>
      </c>
      <c r="R129" s="24">
        <v>3.5558E-122</v>
      </c>
      <c r="S129" s="24">
        <v>3.0791E-131</v>
      </c>
      <c r="T129" s="24">
        <v>4.592191E-83</v>
      </c>
    </row>
    <row r="130" spans="1:20" ht="12.75">
      <c r="A130" s="5" t="s">
        <v>41</v>
      </c>
      <c r="B130" t="s">
        <v>3</v>
      </c>
      <c r="C130">
        <v>1076</v>
      </c>
      <c r="D130">
        <v>0.1619368964</v>
      </c>
      <c r="E130">
        <v>0.1919456808</v>
      </c>
      <c r="F130">
        <v>0.2275154408</v>
      </c>
      <c r="G130">
        <v>200</v>
      </c>
      <c r="H130">
        <v>0.1858736059</v>
      </c>
      <c r="I130" s="24">
        <v>6.657969E-14</v>
      </c>
      <c r="J130">
        <v>-0.8201</v>
      </c>
      <c r="K130">
        <v>-0.6501</v>
      </c>
      <c r="L130">
        <v>-0.4801</v>
      </c>
      <c r="M130">
        <v>0.4404018199</v>
      </c>
      <c r="N130">
        <v>0.5220133831</v>
      </c>
      <c r="O130">
        <v>0.6187485153</v>
      </c>
      <c r="P130">
        <v>0</v>
      </c>
      <c r="Q130">
        <v>0.9999999807</v>
      </c>
      <c r="R130" s="24">
        <v>3.5558E-122</v>
      </c>
      <c r="S130" s="24">
        <v>3.0791E-131</v>
      </c>
      <c r="T130" s="24">
        <v>1.667095E-47</v>
      </c>
    </row>
    <row r="131" spans="1:20" ht="13.5" thickBot="1">
      <c r="A131" s="5" t="s">
        <v>40</v>
      </c>
      <c r="B131" t="s">
        <v>3</v>
      </c>
      <c r="C131">
        <v>1602</v>
      </c>
      <c r="D131">
        <v>0.1491200869</v>
      </c>
      <c r="E131">
        <v>0.1739718748</v>
      </c>
      <c r="F131">
        <v>0.2029653674</v>
      </c>
      <c r="G131">
        <v>269</v>
      </c>
      <c r="H131">
        <v>0.1679151061</v>
      </c>
      <c r="I131" s="24">
        <v>1.801205E-21</v>
      </c>
      <c r="J131">
        <v>-0.9025</v>
      </c>
      <c r="K131">
        <v>-0.7484</v>
      </c>
      <c r="L131">
        <v>-0.5942</v>
      </c>
      <c r="M131">
        <v>0.4055453645</v>
      </c>
      <c r="N131">
        <v>0.4731320162</v>
      </c>
      <c r="O131">
        <v>0.551982403</v>
      </c>
      <c r="P131">
        <v>0</v>
      </c>
      <c r="Q131">
        <v>0.9999999807</v>
      </c>
      <c r="R131" s="24">
        <v>3.5558E-122</v>
      </c>
      <c r="S131" s="24">
        <v>3.0791E-131</v>
      </c>
      <c r="T131" s="24">
        <v>9.253759E-63</v>
      </c>
    </row>
    <row r="132" spans="1:20" ht="13.5" thickTop="1">
      <c r="A132" s="6" t="s">
        <v>68</v>
      </c>
      <c r="B132" t="s">
        <v>84</v>
      </c>
      <c r="C132" t="s">
        <v>79</v>
      </c>
      <c r="D132" t="s">
        <v>79</v>
      </c>
      <c r="E132" t="s">
        <v>79</v>
      </c>
      <c r="F132" t="s">
        <v>79</v>
      </c>
      <c r="G132" t="s">
        <v>79</v>
      </c>
      <c r="H132" t="s">
        <v>79</v>
      </c>
      <c r="I132" s="24">
        <v>7.223651E-19</v>
      </c>
      <c r="J132">
        <v>-0.2662</v>
      </c>
      <c r="K132">
        <v>-0.2181</v>
      </c>
      <c r="L132">
        <v>-0.1699</v>
      </c>
      <c r="M132">
        <v>0.766251162</v>
      </c>
      <c r="N132">
        <v>0.8040711996</v>
      </c>
      <c r="O132">
        <v>0.8437579297</v>
      </c>
      <c r="P132" s="24">
        <v>1.03674E-167</v>
      </c>
      <c r="Q132">
        <v>0.105340841</v>
      </c>
      <c r="R132" s="24">
        <v>2.653882E-97</v>
      </c>
      <c r="S132" s="24">
        <v>3.13414E-100</v>
      </c>
      <c r="T132" s="24">
        <v>1.726126E-14</v>
      </c>
    </row>
    <row r="133" spans="1:20" ht="12.75">
      <c r="A133" s="5" t="s">
        <v>67</v>
      </c>
      <c r="B133" t="s">
        <v>84</v>
      </c>
      <c r="C133" t="s">
        <v>79</v>
      </c>
      <c r="D133" t="s">
        <v>79</v>
      </c>
      <c r="E133" t="s">
        <v>79</v>
      </c>
      <c r="F133" t="s">
        <v>79</v>
      </c>
      <c r="G133" t="s">
        <v>79</v>
      </c>
      <c r="H133" t="s">
        <v>79</v>
      </c>
      <c r="I133" s="24">
        <v>2.622494E-19</v>
      </c>
      <c r="J133">
        <v>-0.2596</v>
      </c>
      <c r="K133">
        <v>-0.2131</v>
      </c>
      <c r="L133">
        <v>-0.1666</v>
      </c>
      <c r="M133">
        <v>0.7713579811</v>
      </c>
      <c r="N133">
        <v>0.8080687188</v>
      </c>
      <c r="O133">
        <v>0.8465266068</v>
      </c>
      <c r="P133" s="24">
        <v>1.03674E-167</v>
      </c>
      <c r="Q133">
        <v>0.105340841</v>
      </c>
      <c r="R133" s="24">
        <v>2.653882E-97</v>
      </c>
      <c r="S133" s="24">
        <v>3.13414E-100</v>
      </c>
      <c r="T133" s="24">
        <v>1.296863E-51</v>
      </c>
    </row>
    <row r="134" spans="1:20" ht="12.75">
      <c r="A134" s="5" t="s">
        <v>66</v>
      </c>
      <c r="B134" t="s">
        <v>84</v>
      </c>
      <c r="C134" t="s">
        <v>79</v>
      </c>
      <c r="D134" t="s">
        <v>79</v>
      </c>
      <c r="E134" t="s">
        <v>79</v>
      </c>
      <c r="F134" t="s">
        <v>79</v>
      </c>
      <c r="G134" t="s">
        <v>79</v>
      </c>
      <c r="H134" t="s">
        <v>79</v>
      </c>
      <c r="I134" s="24">
        <v>2.350853E-19</v>
      </c>
      <c r="J134">
        <v>-0.2431</v>
      </c>
      <c r="K134">
        <v>-0.1996</v>
      </c>
      <c r="L134">
        <v>-0.1561</v>
      </c>
      <c r="M134">
        <v>0.7842007563</v>
      </c>
      <c r="N134">
        <v>0.8190576373</v>
      </c>
      <c r="O134">
        <v>0.8554638692</v>
      </c>
      <c r="P134" s="24">
        <v>1.03674E-167</v>
      </c>
      <c r="Q134">
        <v>0.105340841</v>
      </c>
      <c r="R134" s="24">
        <v>2.653882E-97</v>
      </c>
      <c r="S134" s="24">
        <v>3.13414E-100</v>
      </c>
      <c r="T134" s="24">
        <v>9.626626E-11</v>
      </c>
    </row>
    <row r="135" spans="1:20" ht="12.75">
      <c r="A135" s="5" t="s">
        <v>65</v>
      </c>
      <c r="B135" t="s">
        <v>84</v>
      </c>
      <c r="C135" t="s">
        <v>79</v>
      </c>
      <c r="D135" t="s">
        <v>79</v>
      </c>
      <c r="E135" t="s">
        <v>79</v>
      </c>
      <c r="F135" t="s">
        <v>79</v>
      </c>
      <c r="G135" t="s">
        <v>79</v>
      </c>
      <c r="H135" t="s">
        <v>79</v>
      </c>
      <c r="I135" s="24">
        <v>1.272506E-21</v>
      </c>
      <c r="J135">
        <v>-0.2516</v>
      </c>
      <c r="K135">
        <v>-0.2088</v>
      </c>
      <c r="L135">
        <v>-0.1659</v>
      </c>
      <c r="M135">
        <v>0.7775366248</v>
      </c>
      <c r="N135">
        <v>0.8115703448</v>
      </c>
      <c r="O135">
        <v>0.847093762</v>
      </c>
      <c r="P135" s="24">
        <v>1.03674E-167</v>
      </c>
      <c r="Q135">
        <v>0.105340841</v>
      </c>
      <c r="R135" s="24">
        <v>2.653882E-97</v>
      </c>
      <c r="S135" s="24">
        <v>3.13414E-100</v>
      </c>
      <c r="T135" s="24">
        <v>4.370976E-10</v>
      </c>
    </row>
    <row r="136" spans="1:20" ht="12.75">
      <c r="A136" s="5" t="s">
        <v>64</v>
      </c>
      <c r="B136" t="s">
        <v>84</v>
      </c>
      <c r="C136" t="s">
        <v>79</v>
      </c>
      <c r="D136" t="s">
        <v>79</v>
      </c>
      <c r="E136" t="s">
        <v>79</v>
      </c>
      <c r="F136" t="s">
        <v>79</v>
      </c>
      <c r="G136" t="s">
        <v>79</v>
      </c>
      <c r="H136" t="s">
        <v>79</v>
      </c>
      <c r="I136" s="24">
        <v>2.765557E-31</v>
      </c>
      <c r="J136">
        <v>-0.3053</v>
      </c>
      <c r="K136">
        <v>-0.2613</v>
      </c>
      <c r="L136">
        <v>-0.2173</v>
      </c>
      <c r="M136">
        <v>0.7369159028</v>
      </c>
      <c r="N136">
        <v>0.7700756042</v>
      </c>
      <c r="O136">
        <v>0.8047274239</v>
      </c>
      <c r="P136" s="24">
        <v>1.03674E-167</v>
      </c>
      <c r="Q136">
        <v>0.105340841</v>
      </c>
      <c r="R136" s="24">
        <v>2.653882E-97</v>
      </c>
      <c r="S136" s="24">
        <v>3.13414E-100</v>
      </c>
      <c r="T136">
        <v>6.9533E-05</v>
      </c>
    </row>
    <row r="137" spans="1:20" ht="12.75">
      <c r="A137" s="5" t="s">
        <v>63</v>
      </c>
      <c r="B137" t="s">
        <v>84</v>
      </c>
      <c r="C137" t="s">
        <v>79</v>
      </c>
      <c r="D137" t="s">
        <v>79</v>
      </c>
      <c r="E137" t="s">
        <v>79</v>
      </c>
      <c r="F137" t="s">
        <v>79</v>
      </c>
      <c r="G137" t="s">
        <v>79</v>
      </c>
      <c r="H137" t="s">
        <v>79</v>
      </c>
      <c r="I137" s="24">
        <v>3.458269E-20</v>
      </c>
      <c r="J137">
        <v>-0.2674</v>
      </c>
      <c r="K137">
        <v>-0.2204</v>
      </c>
      <c r="L137">
        <v>-0.1735</v>
      </c>
      <c r="M137">
        <v>0.7653749488</v>
      </c>
      <c r="N137">
        <v>0.8021618774</v>
      </c>
      <c r="O137">
        <v>0.8407169304</v>
      </c>
      <c r="P137" s="24">
        <v>1.03674E-167</v>
      </c>
      <c r="Q137">
        <v>0.105340841</v>
      </c>
      <c r="R137" s="24">
        <v>2.653882E-97</v>
      </c>
      <c r="S137" s="24">
        <v>3.13414E-100</v>
      </c>
      <c r="T137" s="24">
        <v>5.28282E-40</v>
      </c>
    </row>
    <row r="138" spans="1:20" ht="12.75">
      <c r="A138" s="5" t="s">
        <v>62</v>
      </c>
      <c r="B138" t="s">
        <v>84</v>
      </c>
      <c r="C138" t="s">
        <v>79</v>
      </c>
      <c r="D138" t="s">
        <v>79</v>
      </c>
      <c r="E138" t="s">
        <v>79</v>
      </c>
      <c r="F138" t="s">
        <v>79</v>
      </c>
      <c r="G138" t="s">
        <v>79</v>
      </c>
      <c r="H138" t="s">
        <v>79</v>
      </c>
      <c r="I138" s="24">
        <v>1.547021E-24</v>
      </c>
      <c r="J138">
        <v>-0.315</v>
      </c>
      <c r="K138">
        <v>-0.2643</v>
      </c>
      <c r="L138">
        <v>-0.2136</v>
      </c>
      <c r="M138">
        <v>0.7298183929</v>
      </c>
      <c r="N138">
        <v>0.7677476909</v>
      </c>
      <c r="O138">
        <v>0.8076482075</v>
      </c>
      <c r="P138" s="24">
        <v>1.03674E-167</v>
      </c>
      <c r="Q138">
        <v>0.105340841</v>
      </c>
      <c r="R138" s="24">
        <v>2.653882E-97</v>
      </c>
      <c r="S138" s="24">
        <v>3.13414E-100</v>
      </c>
      <c r="T138">
        <v>0.2594098715</v>
      </c>
    </row>
    <row r="139" spans="1:20" ht="12.75">
      <c r="A139" s="5" t="s">
        <v>27</v>
      </c>
      <c r="B139" t="s">
        <v>84</v>
      </c>
      <c r="C139" t="s">
        <v>79</v>
      </c>
      <c r="D139" t="s">
        <v>79</v>
      </c>
      <c r="E139" t="s">
        <v>79</v>
      </c>
      <c r="F139" t="s">
        <v>79</v>
      </c>
      <c r="G139" t="s">
        <v>79</v>
      </c>
      <c r="H139" t="s">
        <v>79</v>
      </c>
      <c r="I139">
        <v>0.0048800727</v>
      </c>
      <c r="J139">
        <v>-0.5266</v>
      </c>
      <c r="K139">
        <v>-0.3104</v>
      </c>
      <c r="L139">
        <v>-0.0943</v>
      </c>
      <c r="M139">
        <v>0.5906105779</v>
      </c>
      <c r="N139">
        <v>0.7331241224</v>
      </c>
      <c r="O139">
        <v>0.9100259952</v>
      </c>
      <c r="P139" s="24">
        <v>1.03674E-167</v>
      </c>
      <c r="Q139">
        <v>0.105340841</v>
      </c>
      <c r="R139" s="24">
        <v>2.653882E-97</v>
      </c>
      <c r="S139" s="24">
        <v>3.13414E-100</v>
      </c>
      <c r="T139">
        <v>0.7711484117</v>
      </c>
    </row>
    <row r="140" spans="1:20" ht="12.75">
      <c r="A140" s="5" t="s">
        <v>61</v>
      </c>
      <c r="B140" t="s">
        <v>84</v>
      </c>
      <c r="C140" t="s">
        <v>79</v>
      </c>
      <c r="D140" t="s">
        <v>79</v>
      </c>
      <c r="E140" t="s">
        <v>79</v>
      </c>
      <c r="F140" t="s">
        <v>79</v>
      </c>
      <c r="G140" t="s">
        <v>79</v>
      </c>
      <c r="H140" t="s">
        <v>79</v>
      </c>
      <c r="I140" s="24">
        <v>1.158906E-15</v>
      </c>
      <c r="J140">
        <v>-0.2944</v>
      </c>
      <c r="K140">
        <v>-0.2365</v>
      </c>
      <c r="L140">
        <v>-0.1786</v>
      </c>
      <c r="M140">
        <v>0.745015028</v>
      </c>
      <c r="N140">
        <v>0.7894032094</v>
      </c>
      <c r="O140">
        <v>0.8364360497</v>
      </c>
      <c r="P140" s="24">
        <v>1.03674E-167</v>
      </c>
      <c r="Q140">
        <v>0.105340841</v>
      </c>
      <c r="R140" s="24">
        <v>2.653882E-97</v>
      </c>
      <c r="S140" s="24">
        <v>3.13414E-100</v>
      </c>
      <c r="T140">
        <v>0.0166800055</v>
      </c>
    </row>
    <row r="141" spans="1:20" ht="13.5" thickBot="1">
      <c r="A141" s="5" t="s">
        <v>60</v>
      </c>
      <c r="B141" t="s">
        <v>84</v>
      </c>
      <c r="C141" t="s">
        <v>79</v>
      </c>
      <c r="D141" t="s">
        <v>79</v>
      </c>
      <c r="E141" t="s">
        <v>79</v>
      </c>
      <c r="F141" t="s">
        <v>79</v>
      </c>
      <c r="G141" t="s">
        <v>79</v>
      </c>
      <c r="H141" t="s">
        <v>79</v>
      </c>
      <c r="I141" s="24">
        <v>1.577824E-35</v>
      </c>
      <c r="J141">
        <v>-0.3997</v>
      </c>
      <c r="K141">
        <v>-0.3453</v>
      </c>
      <c r="L141">
        <v>-0.2909</v>
      </c>
      <c r="M141">
        <v>0.6705465794</v>
      </c>
      <c r="N141">
        <v>0.708032066</v>
      </c>
      <c r="O141">
        <v>0.7476130992</v>
      </c>
      <c r="P141" s="24">
        <v>1.03674E-167</v>
      </c>
      <c r="Q141">
        <v>0.105340841</v>
      </c>
      <c r="R141" s="24">
        <v>2.653882E-97</v>
      </c>
      <c r="S141" s="24">
        <v>3.13414E-100</v>
      </c>
      <c r="T141" s="24">
        <v>7.779326E-11</v>
      </c>
    </row>
    <row r="142" spans="1:20" ht="13.5" thickTop="1">
      <c r="A142" s="7" t="s">
        <v>59</v>
      </c>
      <c r="B142" t="s">
        <v>84</v>
      </c>
      <c r="C142" t="s">
        <v>79</v>
      </c>
      <c r="D142" t="s">
        <v>79</v>
      </c>
      <c r="E142" t="s">
        <v>79</v>
      </c>
      <c r="F142" t="s">
        <v>79</v>
      </c>
      <c r="G142" t="s">
        <v>79</v>
      </c>
      <c r="H142" t="s">
        <v>79</v>
      </c>
      <c r="I142" s="24">
        <v>1.95259E-118</v>
      </c>
      <c r="J142">
        <v>-0.245</v>
      </c>
      <c r="K142">
        <v>-0.2259</v>
      </c>
      <c r="L142">
        <v>-0.2067</v>
      </c>
      <c r="M142">
        <v>0.7827011807</v>
      </c>
      <c r="N142">
        <v>0.7978212303</v>
      </c>
      <c r="O142">
        <v>0.8132333657</v>
      </c>
      <c r="P142" s="24">
        <v>1.03674E-167</v>
      </c>
      <c r="Q142">
        <v>0.105340841</v>
      </c>
      <c r="R142" s="24">
        <v>2.653882E-97</v>
      </c>
      <c r="S142" s="24">
        <v>3.13414E-100</v>
      </c>
      <c r="T142">
        <v>0.2662285587</v>
      </c>
    </row>
    <row r="143" spans="1:20" ht="12.75">
      <c r="A143" s="5" t="s">
        <v>58</v>
      </c>
      <c r="B143" t="s">
        <v>84</v>
      </c>
      <c r="C143" t="s">
        <v>79</v>
      </c>
      <c r="D143" t="s">
        <v>79</v>
      </c>
      <c r="E143" t="s">
        <v>79</v>
      </c>
      <c r="F143" t="s">
        <v>79</v>
      </c>
      <c r="G143" t="s">
        <v>79</v>
      </c>
      <c r="H143" t="s">
        <v>79</v>
      </c>
      <c r="I143" s="24">
        <v>1.417095E-50</v>
      </c>
      <c r="J143">
        <v>-0.3468</v>
      </c>
      <c r="K143">
        <v>-0.3067</v>
      </c>
      <c r="L143">
        <v>-0.2665</v>
      </c>
      <c r="M143">
        <v>0.7069163902</v>
      </c>
      <c r="N143">
        <v>0.7359031903</v>
      </c>
      <c r="O143">
        <v>0.7660785817</v>
      </c>
      <c r="P143" s="24">
        <v>1.03674E-167</v>
      </c>
      <c r="Q143">
        <v>0.105340841</v>
      </c>
      <c r="R143" s="24">
        <v>2.653882E-97</v>
      </c>
      <c r="S143" s="24">
        <v>3.13414E-100</v>
      </c>
      <c r="T143">
        <v>8.80579E-05</v>
      </c>
    </row>
    <row r="144" spans="1:20" ht="12.75">
      <c r="A144" s="5" t="s">
        <v>57</v>
      </c>
      <c r="B144" t="s">
        <v>84</v>
      </c>
      <c r="C144" t="s">
        <v>79</v>
      </c>
      <c r="D144" t="s">
        <v>79</v>
      </c>
      <c r="E144" t="s">
        <v>79</v>
      </c>
      <c r="F144" t="s">
        <v>79</v>
      </c>
      <c r="G144" t="s">
        <v>79</v>
      </c>
      <c r="H144" t="s">
        <v>79</v>
      </c>
      <c r="I144" s="24">
        <v>1.991678E-27</v>
      </c>
      <c r="J144">
        <v>-0.2382</v>
      </c>
      <c r="K144">
        <v>-0.2017</v>
      </c>
      <c r="L144">
        <v>-0.1653</v>
      </c>
      <c r="M144">
        <v>0.7880713324</v>
      </c>
      <c r="N144">
        <v>0.8173182124</v>
      </c>
      <c r="O144">
        <v>0.8476505018</v>
      </c>
      <c r="P144" s="24">
        <v>1.03674E-167</v>
      </c>
      <c r="Q144">
        <v>0.105340841</v>
      </c>
      <c r="R144" s="24">
        <v>2.653882E-97</v>
      </c>
      <c r="S144" s="24">
        <v>3.13414E-100</v>
      </c>
      <c r="T144">
        <v>0.1031538004</v>
      </c>
    </row>
    <row r="145" spans="1:20" ht="13.5" thickBot="1">
      <c r="A145" s="5" t="s">
        <v>56</v>
      </c>
      <c r="B145" t="s">
        <v>84</v>
      </c>
      <c r="C145" t="s">
        <v>79</v>
      </c>
      <c r="D145" t="s">
        <v>79</v>
      </c>
      <c r="E145" t="s">
        <v>79</v>
      </c>
      <c r="F145" t="s">
        <v>79</v>
      </c>
      <c r="G145" t="s">
        <v>79</v>
      </c>
      <c r="H145" t="s">
        <v>79</v>
      </c>
      <c r="I145" s="24">
        <v>1.70628E-28</v>
      </c>
      <c r="J145">
        <v>-0.2369</v>
      </c>
      <c r="K145">
        <v>-0.2013</v>
      </c>
      <c r="L145">
        <v>-0.1657</v>
      </c>
      <c r="M145">
        <v>0.7890521254</v>
      </c>
      <c r="N145">
        <v>0.8176738232</v>
      </c>
      <c r="O145">
        <v>0.8473337308</v>
      </c>
      <c r="P145" s="24">
        <v>1.03674E-167</v>
      </c>
      <c r="Q145">
        <v>0.105340841</v>
      </c>
      <c r="R145" s="24">
        <v>2.653882E-97</v>
      </c>
      <c r="S145" s="24">
        <v>3.13414E-100</v>
      </c>
      <c r="T145" t="s">
        <v>79</v>
      </c>
    </row>
    <row r="146" spans="1:20" ht="13.5" thickTop="1">
      <c r="A146" s="7" t="s">
        <v>55</v>
      </c>
      <c r="B146" t="s">
        <v>84</v>
      </c>
      <c r="C146" t="s">
        <v>79</v>
      </c>
      <c r="D146" t="s">
        <v>79</v>
      </c>
      <c r="E146" t="s">
        <v>79</v>
      </c>
      <c r="F146" t="s">
        <v>79</v>
      </c>
      <c r="G146" t="s">
        <v>79</v>
      </c>
      <c r="H146" t="s">
        <v>79</v>
      </c>
      <c r="I146">
        <v>0.0006382494</v>
      </c>
      <c r="J146">
        <v>-0.2925</v>
      </c>
      <c r="K146">
        <v>-0.1858</v>
      </c>
      <c r="L146">
        <v>-0.0792</v>
      </c>
      <c r="M146">
        <v>0.7464109761</v>
      </c>
      <c r="N146">
        <v>0.8304199409</v>
      </c>
      <c r="O146">
        <v>0.9238841608</v>
      </c>
      <c r="P146">
        <v>0</v>
      </c>
      <c r="Q146">
        <v>0.9999999807</v>
      </c>
      <c r="R146" s="24">
        <v>3.5558E-122</v>
      </c>
      <c r="S146" s="24">
        <v>3.0791E-131</v>
      </c>
      <c r="T146">
        <v>0.2458325055</v>
      </c>
    </row>
    <row r="147" spans="1:20" ht="12.75">
      <c r="A147" s="5" t="s">
        <v>54</v>
      </c>
      <c r="B147" t="s">
        <v>84</v>
      </c>
      <c r="C147" t="s">
        <v>79</v>
      </c>
      <c r="D147" t="s">
        <v>79</v>
      </c>
      <c r="E147" t="s">
        <v>79</v>
      </c>
      <c r="F147" t="s">
        <v>79</v>
      </c>
      <c r="G147" t="s">
        <v>79</v>
      </c>
      <c r="H147" t="s">
        <v>79</v>
      </c>
      <c r="I147">
        <v>0.0001750664</v>
      </c>
      <c r="J147">
        <v>-0.2935</v>
      </c>
      <c r="K147">
        <v>-0.1928</v>
      </c>
      <c r="L147">
        <v>-0.0921</v>
      </c>
      <c r="M147">
        <v>0.7456573585</v>
      </c>
      <c r="N147">
        <v>0.8246531394</v>
      </c>
      <c r="O147">
        <v>0.9120178223</v>
      </c>
      <c r="P147">
        <v>0</v>
      </c>
      <c r="Q147">
        <v>0.9999999807</v>
      </c>
      <c r="R147" s="24">
        <v>3.5558E-122</v>
      </c>
      <c r="S147" s="24">
        <v>3.0791E-131</v>
      </c>
      <c r="T147">
        <v>0.0035283386</v>
      </c>
    </row>
    <row r="148" spans="1:20" ht="12.75">
      <c r="A148" s="5" t="s">
        <v>53</v>
      </c>
      <c r="B148" t="s">
        <v>84</v>
      </c>
      <c r="C148" t="s">
        <v>79</v>
      </c>
      <c r="D148" t="s">
        <v>79</v>
      </c>
      <c r="E148" t="s">
        <v>79</v>
      </c>
      <c r="F148" t="s">
        <v>79</v>
      </c>
      <c r="G148" t="s">
        <v>79</v>
      </c>
      <c r="H148" t="s">
        <v>79</v>
      </c>
      <c r="I148">
        <v>4.87043E-05</v>
      </c>
      <c r="J148">
        <v>-0.3586</v>
      </c>
      <c r="K148">
        <v>-0.2419</v>
      </c>
      <c r="L148">
        <v>-0.1251</v>
      </c>
      <c r="M148">
        <v>0.6986847494</v>
      </c>
      <c r="N148">
        <v>0.7851722568</v>
      </c>
      <c r="O148">
        <v>0.8823657212</v>
      </c>
      <c r="P148">
        <v>0</v>
      </c>
      <c r="Q148">
        <v>0.9999999807</v>
      </c>
      <c r="R148" s="24">
        <v>3.5558E-122</v>
      </c>
      <c r="S148" s="24">
        <v>3.0791E-131</v>
      </c>
      <c r="T148" s="24">
        <v>3.0176659E-09</v>
      </c>
    </row>
    <row r="149" spans="1:20" ht="12.75">
      <c r="A149" s="5" t="s">
        <v>52</v>
      </c>
      <c r="B149" t="s">
        <v>84</v>
      </c>
      <c r="C149" t="s">
        <v>79</v>
      </c>
      <c r="D149" t="s">
        <v>79</v>
      </c>
      <c r="E149" t="s">
        <v>79</v>
      </c>
      <c r="F149" t="s">
        <v>79</v>
      </c>
      <c r="G149" t="s">
        <v>79</v>
      </c>
      <c r="H149" t="s">
        <v>79</v>
      </c>
      <c r="I149">
        <v>0.0011054656</v>
      </c>
      <c r="J149">
        <v>-0.347</v>
      </c>
      <c r="K149">
        <v>-0.2168</v>
      </c>
      <c r="L149">
        <v>-0.0865</v>
      </c>
      <c r="M149">
        <v>0.7068041713</v>
      </c>
      <c r="N149">
        <v>0.8051179345</v>
      </c>
      <c r="O149">
        <v>0.9171067669</v>
      </c>
      <c r="P149">
        <v>0</v>
      </c>
      <c r="Q149">
        <v>0.9999999807</v>
      </c>
      <c r="R149" s="24">
        <v>3.5558E-122</v>
      </c>
      <c r="S149" s="24">
        <v>3.0791E-131</v>
      </c>
      <c r="T149" s="24">
        <v>3.7768237E-06</v>
      </c>
    </row>
    <row r="150" spans="1:20" ht="12.75">
      <c r="A150" s="5" t="s">
        <v>51</v>
      </c>
      <c r="B150" t="s">
        <v>84</v>
      </c>
      <c r="C150" t="s">
        <v>79</v>
      </c>
      <c r="D150" t="s">
        <v>79</v>
      </c>
      <c r="E150" t="s">
        <v>79</v>
      </c>
      <c r="F150" t="s">
        <v>79</v>
      </c>
      <c r="G150" t="s">
        <v>79</v>
      </c>
      <c r="H150" t="s">
        <v>79</v>
      </c>
      <c r="I150">
        <v>0.0129111661</v>
      </c>
      <c r="J150">
        <v>-0.2965</v>
      </c>
      <c r="K150">
        <v>-0.1658</v>
      </c>
      <c r="L150">
        <v>-0.0351</v>
      </c>
      <c r="M150">
        <v>0.7434263528</v>
      </c>
      <c r="N150">
        <v>0.8472252294</v>
      </c>
      <c r="O150">
        <v>0.9655167412</v>
      </c>
      <c r="P150">
        <v>0</v>
      </c>
      <c r="Q150">
        <v>0.9999999807</v>
      </c>
      <c r="R150" s="24">
        <v>3.5558E-122</v>
      </c>
      <c r="S150" s="24">
        <v>3.0791E-131</v>
      </c>
      <c r="T150">
        <v>0.0023337195</v>
      </c>
    </row>
    <row r="151" spans="1:20" ht="12.75">
      <c r="A151" s="5" t="s">
        <v>50</v>
      </c>
      <c r="B151" t="s">
        <v>84</v>
      </c>
      <c r="C151" t="s">
        <v>79</v>
      </c>
      <c r="D151" t="s">
        <v>79</v>
      </c>
      <c r="E151" t="s">
        <v>79</v>
      </c>
      <c r="F151" t="s">
        <v>79</v>
      </c>
      <c r="G151" t="s">
        <v>79</v>
      </c>
      <c r="H151" t="s">
        <v>79</v>
      </c>
      <c r="I151">
        <v>0.0001169004</v>
      </c>
      <c r="J151">
        <v>-0.2888</v>
      </c>
      <c r="K151">
        <v>-0.1914</v>
      </c>
      <c r="L151">
        <v>-0.094</v>
      </c>
      <c r="M151">
        <v>0.7491517751</v>
      </c>
      <c r="N151">
        <v>0.8257805101</v>
      </c>
      <c r="O151">
        <v>0.9102473937</v>
      </c>
      <c r="P151">
        <v>0</v>
      </c>
      <c r="Q151">
        <v>0.9999999807</v>
      </c>
      <c r="R151" s="24">
        <v>3.5558E-122</v>
      </c>
      <c r="S151" s="24">
        <v>3.0791E-131</v>
      </c>
      <c r="T151" s="24">
        <v>4.663421E-10</v>
      </c>
    </row>
    <row r="152" spans="1:20" ht="12.75">
      <c r="A152" s="5" t="s">
        <v>49</v>
      </c>
      <c r="B152" t="s">
        <v>84</v>
      </c>
      <c r="C152" t="s">
        <v>79</v>
      </c>
      <c r="D152" t="s">
        <v>79</v>
      </c>
      <c r="E152" t="s">
        <v>79</v>
      </c>
      <c r="F152" t="s">
        <v>79</v>
      </c>
      <c r="G152" t="s">
        <v>79</v>
      </c>
      <c r="H152" t="s">
        <v>79</v>
      </c>
      <c r="I152">
        <v>4.87468E-05</v>
      </c>
      <c r="J152">
        <v>-0.2988</v>
      </c>
      <c r="K152">
        <v>-0.2015</v>
      </c>
      <c r="L152">
        <v>-0.1043</v>
      </c>
      <c r="M152">
        <v>0.7417282081</v>
      </c>
      <c r="N152">
        <v>0.8174839581</v>
      </c>
      <c r="O152">
        <v>0.9009769543</v>
      </c>
      <c r="P152">
        <v>0</v>
      </c>
      <c r="Q152">
        <v>0.9999999807</v>
      </c>
      <c r="R152" s="24">
        <v>3.5558E-122</v>
      </c>
      <c r="S152" s="24">
        <v>3.0791E-131</v>
      </c>
      <c r="T152" s="24">
        <v>1.602713E-16</v>
      </c>
    </row>
    <row r="153" spans="1:20" ht="12.75">
      <c r="A153" s="5" t="s">
        <v>8</v>
      </c>
      <c r="B153" t="s">
        <v>84</v>
      </c>
      <c r="C153" t="s">
        <v>79</v>
      </c>
      <c r="D153" t="s">
        <v>79</v>
      </c>
      <c r="E153" t="s">
        <v>79</v>
      </c>
      <c r="F153" t="s">
        <v>79</v>
      </c>
      <c r="G153" t="s">
        <v>79</v>
      </c>
      <c r="H153" t="s">
        <v>79</v>
      </c>
      <c r="I153">
        <v>0.0006311498</v>
      </c>
      <c r="J153">
        <v>-0.3021</v>
      </c>
      <c r="K153">
        <v>-0.192</v>
      </c>
      <c r="L153">
        <v>-0.0819</v>
      </c>
      <c r="M153">
        <v>0.7392846768</v>
      </c>
      <c r="N153">
        <v>0.8253224293</v>
      </c>
      <c r="O153">
        <v>0.9213732322</v>
      </c>
      <c r="P153">
        <v>0</v>
      </c>
      <c r="Q153">
        <v>0.9999999807</v>
      </c>
      <c r="R153" s="24">
        <v>3.5558E-122</v>
      </c>
      <c r="S153" s="24">
        <v>3.0791E-131</v>
      </c>
      <c r="T153">
        <v>3.31971E-05</v>
      </c>
    </row>
    <row r="154" spans="1:20" ht="12.75">
      <c r="A154" s="5" t="s">
        <v>7</v>
      </c>
      <c r="B154" t="s">
        <v>84</v>
      </c>
      <c r="C154" t="s">
        <v>79</v>
      </c>
      <c r="D154" t="s">
        <v>79</v>
      </c>
      <c r="E154" t="s">
        <v>79</v>
      </c>
      <c r="F154" t="s">
        <v>79</v>
      </c>
      <c r="G154" t="s">
        <v>79</v>
      </c>
      <c r="H154" t="s">
        <v>79</v>
      </c>
      <c r="I154">
        <v>3.2689E-05</v>
      </c>
      <c r="J154">
        <v>-0.3304</v>
      </c>
      <c r="K154">
        <v>-0.2244</v>
      </c>
      <c r="L154">
        <v>-0.1185</v>
      </c>
      <c r="M154">
        <v>0.7186697302</v>
      </c>
      <c r="N154">
        <v>0.798956102</v>
      </c>
      <c r="O154">
        <v>0.8882116863</v>
      </c>
      <c r="P154">
        <v>0</v>
      </c>
      <c r="Q154">
        <v>0.9999999807</v>
      </c>
      <c r="R154" s="24">
        <v>3.5558E-122</v>
      </c>
      <c r="S154" s="24">
        <v>3.0791E-131</v>
      </c>
      <c r="T154">
        <v>0.626469043</v>
      </c>
    </row>
    <row r="155" spans="1:20" ht="12.75">
      <c r="A155" s="5" t="s">
        <v>6</v>
      </c>
      <c r="B155" t="s">
        <v>84</v>
      </c>
      <c r="C155" t="s">
        <v>79</v>
      </c>
      <c r="D155" t="s">
        <v>79</v>
      </c>
      <c r="E155" t="s">
        <v>79</v>
      </c>
      <c r="F155" t="s">
        <v>79</v>
      </c>
      <c r="G155" t="s">
        <v>79</v>
      </c>
      <c r="H155" t="s">
        <v>79</v>
      </c>
      <c r="I155">
        <v>0.0001896417</v>
      </c>
      <c r="J155">
        <v>-0.32</v>
      </c>
      <c r="K155">
        <v>-0.2098</v>
      </c>
      <c r="L155">
        <v>-0.0996</v>
      </c>
      <c r="M155">
        <v>0.7261713392</v>
      </c>
      <c r="N155">
        <v>0.8107465687</v>
      </c>
      <c r="O155">
        <v>0.9051720484</v>
      </c>
      <c r="P155">
        <v>0</v>
      </c>
      <c r="Q155">
        <v>0.9999999807</v>
      </c>
      <c r="R155" s="24">
        <v>3.5558E-122</v>
      </c>
      <c r="S155" s="24">
        <v>3.0791E-131</v>
      </c>
      <c r="T155">
        <v>0.2802845533</v>
      </c>
    </row>
    <row r="156" spans="1:20" ht="12.75">
      <c r="A156" s="5" t="s">
        <v>5</v>
      </c>
      <c r="B156" t="s">
        <v>84</v>
      </c>
      <c r="C156" t="s">
        <v>79</v>
      </c>
      <c r="D156" t="s">
        <v>79</v>
      </c>
      <c r="E156" t="s">
        <v>79</v>
      </c>
      <c r="F156" t="s">
        <v>79</v>
      </c>
      <c r="G156" t="s">
        <v>79</v>
      </c>
      <c r="H156" t="s">
        <v>79</v>
      </c>
      <c r="I156">
        <v>0.0003696424</v>
      </c>
      <c r="J156">
        <v>-0.3131</v>
      </c>
      <c r="K156">
        <v>-0.202</v>
      </c>
      <c r="L156">
        <v>-0.0908</v>
      </c>
      <c r="M156">
        <v>0.731158107</v>
      </c>
      <c r="N156">
        <v>0.8171260399</v>
      </c>
      <c r="O156">
        <v>0.9132018898</v>
      </c>
      <c r="P156">
        <v>0</v>
      </c>
      <c r="Q156">
        <v>0.9999999807</v>
      </c>
      <c r="R156" s="24">
        <v>3.5558E-122</v>
      </c>
      <c r="S156" s="24">
        <v>3.0791E-131</v>
      </c>
      <c r="T156">
        <v>0.8101179934</v>
      </c>
    </row>
    <row r="157" spans="1:20" ht="12.75">
      <c r="A157" s="5" t="s">
        <v>9</v>
      </c>
      <c r="B157" t="s">
        <v>84</v>
      </c>
      <c r="C157" t="s">
        <v>79</v>
      </c>
      <c r="D157" t="s">
        <v>79</v>
      </c>
      <c r="E157" t="s">
        <v>79</v>
      </c>
      <c r="F157" t="s">
        <v>79</v>
      </c>
      <c r="G157" t="s">
        <v>79</v>
      </c>
      <c r="H157" t="s">
        <v>79</v>
      </c>
      <c r="I157">
        <v>0.000219518</v>
      </c>
      <c r="J157">
        <v>-0.2917</v>
      </c>
      <c r="K157">
        <v>-0.1906</v>
      </c>
      <c r="L157">
        <v>-0.0895</v>
      </c>
      <c r="M157">
        <v>0.7469973203</v>
      </c>
      <c r="N157">
        <v>0.8264608957</v>
      </c>
      <c r="O157">
        <v>0.9143775934</v>
      </c>
      <c r="P157">
        <v>0</v>
      </c>
      <c r="Q157">
        <v>0.9999999807</v>
      </c>
      <c r="R157" s="24">
        <v>3.5558E-122</v>
      </c>
      <c r="S157" s="24">
        <v>3.0791E-131</v>
      </c>
      <c r="T157" s="24">
        <v>1.301867E-11</v>
      </c>
    </row>
    <row r="158" spans="1:20" ht="12.75">
      <c r="A158" s="5" t="s">
        <v>10</v>
      </c>
      <c r="B158" t="s">
        <v>84</v>
      </c>
      <c r="C158" t="s">
        <v>79</v>
      </c>
      <c r="D158" t="s">
        <v>79</v>
      </c>
      <c r="E158" t="s">
        <v>79</v>
      </c>
      <c r="F158" t="s">
        <v>79</v>
      </c>
      <c r="G158" t="s">
        <v>79</v>
      </c>
      <c r="H158" t="s">
        <v>79</v>
      </c>
      <c r="I158">
        <v>0.009920202</v>
      </c>
      <c r="J158">
        <v>-0.239</v>
      </c>
      <c r="K158">
        <v>-0.1358</v>
      </c>
      <c r="L158">
        <v>-0.0326</v>
      </c>
      <c r="M158">
        <v>0.7873969143</v>
      </c>
      <c r="N158">
        <v>0.8730158536</v>
      </c>
      <c r="O158">
        <v>0.9679447135</v>
      </c>
      <c r="P158">
        <v>0</v>
      </c>
      <c r="Q158">
        <v>0.9999999807</v>
      </c>
      <c r="R158" s="24">
        <v>3.5558E-122</v>
      </c>
      <c r="S158" s="24">
        <v>3.0791E-131</v>
      </c>
      <c r="T158">
        <v>7.30721E-05</v>
      </c>
    </row>
    <row r="159" spans="1:20" ht="12.75">
      <c r="A159" s="5" t="s">
        <v>42</v>
      </c>
      <c r="B159" t="s">
        <v>84</v>
      </c>
      <c r="C159" t="s">
        <v>79</v>
      </c>
      <c r="D159" t="s">
        <v>79</v>
      </c>
      <c r="E159" t="s">
        <v>79</v>
      </c>
      <c r="F159" t="s">
        <v>79</v>
      </c>
      <c r="G159" t="s">
        <v>79</v>
      </c>
      <c r="H159" t="s">
        <v>79</v>
      </c>
      <c r="I159">
        <v>0.0070649928</v>
      </c>
      <c r="J159">
        <v>-0.2822</v>
      </c>
      <c r="K159">
        <v>-0.1633</v>
      </c>
      <c r="L159">
        <v>-0.0445</v>
      </c>
      <c r="M159">
        <v>0.7541464859</v>
      </c>
      <c r="N159">
        <v>0.8493104135</v>
      </c>
      <c r="O159">
        <v>0.9564828477</v>
      </c>
      <c r="P159">
        <v>0</v>
      </c>
      <c r="Q159">
        <v>0.9999999807</v>
      </c>
      <c r="R159" s="24">
        <v>3.5558E-122</v>
      </c>
      <c r="S159" s="24">
        <v>3.0791E-131</v>
      </c>
      <c r="T159" s="24">
        <v>9.1628183E-07</v>
      </c>
    </row>
    <row r="160" spans="1:20" ht="12.75">
      <c r="A160" s="5" t="s">
        <v>43</v>
      </c>
      <c r="B160" t="s">
        <v>84</v>
      </c>
      <c r="C160" t="s">
        <v>79</v>
      </c>
      <c r="D160" t="s">
        <v>79</v>
      </c>
      <c r="E160" t="s">
        <v>79</v>
      </c>
      <c r="F160" t="s">
        <v>79</v>
      </c>
      <c r="G160" t="s">
        <v>79</v>
      </c>
      <c r="H160" t="s">
        <v>79</v>
      </c>
      <c r="I160">
        <v>0.0002460902</v>
      </c>
      <c r="J160">
        <v>-0.3694</v>
      </c>
      <c r="K160">
        <v>-0.2407</v>
      </c>
      <c r="L160">
        <v>-0.112</v>
      </c>
      <c r="M160">
        <v>0.6911395262</v>
      </c>
      <c r="N160">
        <v>0.7860580617</v>
      </c>
      <c r="O160">
        <v>0.8940123563</v>
      </c>
      <c r="P160">
        <v>0</v>
      </c>
      <c r="Q160">
        <v>0.9999999807</v>
      </c>
      <c r="R160" s="24">
        <v>3.5558E-122</v>
      </c>
      <c r="S160" s="24">
        <v>3.0791E-131</v>
      </c>
      <c r="T160">
        <v>0.0788366951</v>
      </c>
    </row>
    <row r="161" spans="1:20" ht="12.75">
      <c r="A161" s="5" t="s">
        <v>44</v>
      </c>
      <c r="B161" t="s">
        <v>84</v>
      </c>
      <c r="C161" t="s">
        <v>79</v>
      </c>
      <c r="D161" t="s">
        <v>79</v>
      </c>
      <c r="E161" t="s">
        <v>79</v>
      </c>
      <c r="F161" t="s">
        <v>79</v>
      </c>
      <c r="G161" t="s">
        <v>79</v>
      </c>
      <c r="H161" t="s">
        <v>79</v>
      </c>
      <c r="I161">
        <v>0.0002618295</v>
      </c>
      <c r="J161">
        <v>-0.3153</v>
      </c>
      <c r="K161">
        <v>-0.2052</v>
      </c>
      <c r="L161">
        <v>-0.095</v>
      </c>
      <c r="M161">
        <v>0.729539263</v>
      </c>
      <c r="N161">
        <v>0.8145020612</v>
      </c>
      <c r="O161">
        <v>0.9093597031</v>
      </c>
      <c r="P161">
        <v>0</v>
      </c>
      <c r="Q161">
        <v>0.9999999807</v>
      </c>
      <c r="R161" s="24">
        <v>3.5558E-122</v>
      </c>
      <c r="S161" s="24">
        <v>3.0791E-131</v>
      </c>
      <c r="T161">
        <v>3.58231E-05</v>
      </c>
    </row>
    <row r="162" spans="1:20" ht="12.75">
      <c r="A162" s="5" t="s">
        <v>11</v>
      </c>
      <c r="B162" t="s">
        <v>84</v>
      </c>
      <c r="C162" t="s">
        <v>79</v>
      </c>
      <c r="D162" t="s">
        <v>79</v>
      </c>
      <c r="E162" t="s">
        <v>79</v>
      </c>
      <c r="F162" t="s">
        <v>79</v>
      </c>
      <c r="G162" t="s">
        <v>79</v>
      </c>
      <c r="H162" t="s">
        <v>79</v>
      </c>
      <c r="I162">
        <v>0.0002066053</v>
      </c>
      <c r="J162">
        <v>-0.2963</v>
      </c>
      <c r="K162">
        <v>-0.1939</v>
      </c>
      <c r="L162">
        <v>-0.0915</v>
      </c>
      <c r="M162">
        <v>0.7435567252</v>
      </c>
      <c r="N162">
        <v>0.8237421877</v>
      </c>
      <c r="O162">
        <v>0.9125748834</v>
      </c>
      <c r="P162">
        <v>0</v>
      </c>
      <c r="Q162">
        <v>0.9999999807</v>
      </c>
      <c r="R162" s="24">
        <v>3.5558E-122</v>
      </c>
      <c r="S162" s="24">
        <v>3.0791E-131</v>
      </c>
      <c r="T162" s="24">
        <v>1.997319E-13</v>
      </c>
    </row>
    <row r="163" spans="1:20" ht="12.75">
      <c r="A163" s="5" t="s">
        <v>12</v>
      </c>
      <c r="B163" t="s">
        <v>84</v>
      </c>
      <c r="C163" t="s">
        <v>79</v>
      </c>
      <c r="D163" t="s">
        <v>79</v>
      </c>
      <c r="E163" t="s">
        <v>79</v>
      </c>
      <c r="F163" t="s">
        <v>79</v>
      </c>
      <c r="G163" t="s">
        <v>79</v>
      </c>
      <c r="H163" t="s">
        <v>79</v>
      </c>
      <c r="I163">
        <v>0.014877191</v>
      </c>
      <c r="J163">
        <v>-0.3005</v>
      </c>
      <c r="K163">
        <v>-0.1665</v>
      </c>
      <c r="L163">
        <v>-0.0325</v>
      </c>
      <c r="M163">
        <v>0.7404305104</v>
      </c>
      <c r="N163">
        <v>0.8466111137</v>
      </c>
      <c r="O163">
        <v>0.9680184267</v>
      </c>
      <c r="P163">
        <v>0</v>
      </c>
      <c r="Q163">
        <v>0.9999999807</v>
      </c>
      <c r="R163" s="24">
        <v>3.5558E-122</v>
      </c>
      <c r="S163" s="24">
        <v>3.0791E-131</v>
      </c>
      <c r="T163" s="24">
        <v>2.780622E-14</v>
      </c>
    </row>
    <row r="164" spans="1:20" ht="12.75">
      <c r="A164" s="5" t="s">
        <v>45</v>
      </c>
      <c r="B164" t="s">
        <v>84</v>
      </c>
      <c r="C164" t="s">
        <v>79</v>
      </c>
      <c r="D164" t="s">
        <v>79</v>
      </c>
      <c r="E164" t="s">
        <v>79</v>
      </c>
      <c r="F164" t="s">
        <v>79</v>
      </c>
      <c r="G164" t="s">
        <v>79</v>
      </c>
      <c r="H164" t="s">
        <v>79</v>
      </c>
      <c r="I164">
        <v>0.0005276122</v>
      </c>
      <c r="J164">
        <v>-0.3688</v>
      </c>
      <c r="K164">
        <v>-0.2356</v>
      </c>
      <c r="L164">
        <v>-0.1024</v>
      </c>
      <c r="M164">
        <v>0.6915452224</v>
      </c>
      <c r="N164">
        <v>0.7900907502</v>
      </c>
      <c r="O164">
        <v>0.9026790633</v>
      </c>
      <c r="P164">
        <v>0</v>
      </c>
      <c r="Q164">
        <v>0.9999999807</v>
      </c>
      <c r="R164" s="24">
        <v>3.5558E-122</v>
      </c>
      <c r="S164" s="24">
        <v>3.0791E-131</v>
      </c>
      <c r="T164">
        <v>0.5741224133</v>
      </c>
    </row>
    <row r="165" spans="1:20" ht="12.75">
      <c r="A165" s="5" t="s">
        <v>46</v>
      </c>
      <c r="B165" t="s">
        <v>84</v>
      </c>
      <c r="C165" t="s">
        <v>79</v>
      </c>
      <c r="D165" t="s">
        <v>79</v>
      </c>
      <c r="E165" t="s">
        <v>79</v>
      </c>
      <c r="F165" t="s">
        <v>79</v>
      </c>
      <c r="G165" t="s">
        <v>79</v>
      </c>
      <c r="H165" t="s">
        <v>79</v>
      </c>
      <c r="I165">
        <v>7.09789E-05</v>
      </c>
      <c r="J165">
        <v>-0.3456</v>
      </c>
      <c r="K165">
        <v>-0.2314</v>
      </c>
      <c r="L165">
        <v>-0.1172</v>
      </c>
      <c r="M165">
        <v>0.7078176588</v>
      </c>
      <c r="N165">
        <v>0.7934147314</v>
      </c>
      <c r="O165">
        <v>0.8893631407</v>
      </c>
      <c r="P165">
        <v>0</v>
      </c>
      <c r="Q165">
        <v>0.9999999807</v>
      </c>
      <c r="R165" s="24">
        <v>3.5558E-122</v>
      </c>
      <c r="S165" s="24">
        <v>3.0791E-131</v>
      </c>
      <c r="T165">
        <v>1.20902E-05</v>
      </c>
    </row>
    <row r="166" spans="1:20" ht="12.75">
      <c r="A166" s="5" t="s">
        <v>47</v>
      </c>
      <c r="B166" t="s">
        <v>84</v>
      </c>
      <c r="C166" t="s">
        <v>79</v>
      </c>
      <c r="D166" t="s">
        <v>79</v>
      </c>
      <c r="E166" t="s">
        <v>79</v>
      </c>
      <c r="F166" t="s">
        <v>79</v>
      </c>
      <c r="G166" t="s">
        <v>79</v>
      </c>
      <c r="H166" t="s">
        <v>79</v>
      </c>
      <c r="I166">
        <v>0.0003517474</v>
      </c>
      <c r="J166">
        <v>-0.2749</v>
      </c>
      <c r="K166">
        <v>-0.1776</v>
      </c>
      <c r="L166">
        <v>-0.0802</v>
      </c>
      <c r="M166">
        <v>0.7596214258</v>
      </c>
      <c r="N166">
        <v>0.8373115991</v>
      </c>
      <c r="O166">
        <v>0.9229475237</v>
      </c>
      <c r="P166">
        <v>0</v>
      </c>
      <c r="Q166">
        <v>0.9999999807</v>
      </c>
      <c r="R166" s="24">
        <v>3.5558E-122</v>
      </c>
      <c r="S166" s="24">
        <v>3.0791E-131</v>
      </c>
      <c r="T166">
        <v>0.8210444893</v>
      </c>
    </row>
    <row r="167" spans="1:20" ht="12.75">
      <c r="A167" s="5" t="s">
        <v>48</v>
      </c>
      <c r="B167" t="s">
        <v>84</v>
      </c>
      <c r="C167" t="s">
        <v>79</v>
      </c>
      <c r="D167" t="s">
        <v>79</v>
      </c>
      <c r="E167" t="s">
        <v>79</v>
      </c>
      <c r="F167" t="s">
        <v>79</v>
      </c>
      <c r="G167" t="s">
        <v>79</v>
      </c>
      <c r="H167" t="s">
        <v>79</v>
      </c>
      <c r="I167">
        <v>0.0017348091</v>
      </c>
      <c r="J167">
        <v>-0.3283</v>
      </c>
      <c r="K167">
        <v>-0.2019</v>
      </c>
      <c r="L167">
        <v>-0.0756</v>
      </c>
      <c r="M167">
        <v>0.7201363101</v>
      </c>
      <c r="N167">
        <v>0.8171374807</v>
      </c>
      <c r="O167">
        <v>0.9272045485</v>
      </c>
      <c r="P167">
        <v>0</v>
      </c>
      <c r="Q167">
        <v>0.9999999807</v>
      </c>
      <c r="R167" s="24">
        <v>3.5558E-122</v>
      </c>
      <c r="S167" s="24">
        <v>3.0791E-131</v>
      </c>
      <c r="T167">
        <v>0.0176706791</v>
      </c>
    </row>
    <row r="168" spans="1:20" ht="12.75">
      <c r="A168" s="5" t="s">
        <v>13</v>
      </c>
      <c r="B168" t="s">
        <v>84</v>
      </c>
      <c r="C168" t="s">
        <v>79</v>
      </c>
      <c r="D168" t="s">
        <v>79</v>
      </c>
      <c r="E168" t="s">
        <v>79</v>
      </c>
      <c r="F168" t="s">
        <v>79</v>
      </c>
      <c r="G168" t="s">
        <v>79</v>
      </c>
      <c r="H168" t="s">
        <v>79</v>
      </c>
      <c r="I168" s="24">
        <v>2.4911881E-06</v>
      </c>
      <c r="J168">
        <v>-0.3487</v>
      </c>
      <c r="K168">
        <v>-0.2462</v>
      </c>
      <c r="L168">
        <v>-0.1437</v>
      </c>
      <c r="M168">
        <v>0.7056272105</v>
      </c>
      <c r="N168">
        <v>0.7817700456</v>
      </c>
      <c r="O168">
        <v>0.8661293032</v>
      </c>
      <c r="P168">
        <v>0</v>
      </c>
      <c r="Q168">
        <v>0.9999999807</v>
      </c>
      <c r="R168" s="24">
        <v>3.5558E-122</v>
      </c>
      <c r="S168" s="24">
        <v>3.0791E-131</v>
      </c>
      <c r="T168">
        <v>0.4238075812</v>
      </c>
    </row>
    <row r="169" spans="1:20" ht="12.75">
      <c r="A169" s="5" t="s">
        <v>14</v>
      </c>
      <c r="B169" t="s">
        <v>84</v>
      </c>
      <c r="C169" t="s">
        <v>79</v>
      </c>
      <c r="D169" t="s">
        <v>79</v>
      </c>
      <c r="E169" t="s">
        <v>79</v>
      </c>
      <c r="F169" t="s">
        <v>79</v>
      </c>
      <c r="G169" t="s">
        <v>79</v>
      </c>
      <c r="H169" t="s">
        <v>79</v>
      </c>
      <c r="I169">
        <v>1.43745E-05</v>
      </c>
      <c r="J169">
        <v>-0.3114</v>
      </c>
      <c r="K169">
        <v>-0.2145</v>
      </c>
      <c r="L169">
        <v>-0.1176</v>
      </c>
      <c r="M169">
        <v>0.7323921433</v>
      </c>
      <c r="N169">
        <v>0.8069299697</v>
      </c>
      <c r="O169">
        <v>0.8890537424</v>
      </c>
      <c r="P169">
        <v>0</v>
      </c>
      <c r="Q169">
        <v>0.9999999807</v>
      </c>
      <c r="R169" s="24">
        <v>3.5558E-122</v>
      </c>
      <c r="S169" s="24">
        <v>3.0791E-131</v>
      </c>
      <c r="T169">
        <v>0.0949138288</v>
      </c>
    </row>
    <row r="170" spans="1:20" ht="12.75">
      <c r="A170" s="5" t="s">
        <v>15</v>
      </c>
      <c r="B170" t="s">
        <v>84</v>
      </c>
      <c r="C170" t="s">
        <v>79</v>
      </c>
      <c r="D170" t="s">
        <v>79</v>
      </c>
      <c r="E170" t="s">
        <v>79</v>
      </c>
      <c r="F170" t="s">
        <v>79</v>
      </c>
      <c r="G170" t="s">
        <v>79</v>
      </c>
      <c r="H170" t="s">
        <v>79</v>
      </c>
      <c r="I170" s="24">
        <v>6.0992311E-09</v>
      </c>
      <c r="J170">
        <v>-0.4018</v>
      </c>
      <c r="K170">
        <v>-0.3005</v>
      </c>
      <c r="L170">
        <v>-0.1992</v>
      </c>
      <c r="M170">
        <v>0.669088585</v>
      </c>
      <c r="N170">
        <v>0.7404273213</v>
      </c>
      <c r="O170">
        <v>0.8193722481</v>
      </c>
      <c r="P170">
        <v>0</v>
      </c>
      <c r="Q170">
        <v>0.9999999807</v>
      </c>
      <c r="R170" s="24">
        <v>3.5558E-122</v>
      </c>
      <c r="S170" s="24">
        <v>3.0791E-131</v>
      </c>
      <c r="T170">
        <v>0.4623140483</v>
      </c>
    </row>
    <row r="171" spans="1:20" ht="12.75">
      <c r="A171" s="5" t="s">
        <v>16</v>
      </c>
      <c r="B171" t="s">
        <v>84</v>
      </c>
      <c r="C171" t="s">
        <v>79</v>
      </c>
      <c r="D171" t="s">
        <v>79</v>
      </c>
      <c r="E171" t="s">
        <v>79</v>
      </c>
      <c r="F171" t="s">
        <v>79</v>
      </c>
      <c r="G171" t="s">
        <v>79</v>
      </c>
      <c r="H171" t="s">
        <v>79</v>
      </c>
      <c r="I171" s="24">
        <v>1.0296265E-06</v>
      </c>
      <c r="J171">
        <v>-0.3801</v>
      </c>
      <c r="K171">
        <v>-0.2713</v>
      </c>
      <c r="L171">
        <v>-0.1625</v>
      </c>
      <c r="M171">
        <v>0.6837632459</v>
      </c>
      <c r="N171">
        <v>0.7623811304</v>
      </c>
      <c r="O171">
        <v>0.8500383597</v>
      </c>
      <c r="P171">
        <v>0</v>
      </c>
      <c r="Q171">
        <v>0.9999999807</v>
      </c>
      <c r="R171" s="24">
        <v>3.5558E-122</v>
      </c>
      <c r="S171" s="24">
        <v>3.0791E-131</v>
      </c>
      <c r="T171" s="24">
        <v>3.519755E-18</v>
      </c>
    </row>
    <row r="172" spans="1:20" ht="12.75">
      <c r="A172" s="5" t="s">
        <v>17</v>
      </c>
      <c r="B172" t="s">
        <v>84</v>
      </c>
      <c r="C172" t="s">
        <v>79</v>
      </c>
      <c r="D172" t="s">
        <v>79</v>
      </c>
      <c r="E172" t="s">
        <v>79</v>
      </c>
      <c r="F172" t="s">
        <v>79</v>
      </c>
      <c r="G172" t="s">
        <v>79</v>
      </c>
      <c r="H172" t="s">
        <v>79</v>
      </c>
      <c r="I172">
        <v>0.0001899432</v>
      </c>
      <c r="J172">
        <v>-0.2967</v>
      </c>
      <c r="K172">
        <v>-0.1945</v>
      </c>
      <c r="L172">
        <v>-0.0924</v>
      </c>
      <c r="M172">
        <v>0.7432637173</v>
      </c>
      <c r="N172">
        <v>0.8232148361</v>
      </c>
      <c r="O172">
        <v>0.9117661074</v>
      </c>
      <c r="P172">
        <v>0</v>
      </c>
      <c r="Q172">
        <v>0.9999999807</v>
      </c>
      <c r="R172" s="24">
        <v>3.5558E-122</v>
      </c>
      <c r="S172" s="24">
        <v>3.0791E-131</v>
      </c>
      <c r="T172">
        <v>0.0001983139</v>
      </c>
    </row>
    <row r="173" spans="1:20" ht="12.75">
      <c r="A173" s="5" t="s">
        <v>18</v>
      </c>
      <c r="B173" t="s">
        <v>84</v>
      </c>
      <c r="C173" t="s">
        <v>79</v>
      </c>
      <c r="D173" t="s">
        <v>79</v>
      </c>
      <c r="E173" t="s">
        <v>79</v>
      </c>
      <c r="F173" t="s">
        <v>79</v>
      </c>
      <c r="G173" t="s">
        <v>79</v>
      </c>
      <c r="H173" t="s">
        <v>79</v>
      </c>
      <c r="I173">
        <v>6.90274E-05</v>
      </c>
      <c r="J173">
        <v>-0.3682</v>
      </c>
      <c r="K173">
        <v>-0.2467</v>
      </c>
      <c r="L173">
        <v>-0.1252</v>
      </c>
      <c r="M173">
        <v>0.6919662015</v>
      </c>
      <c r="N173">
        <v>0.7813655675</v>
      </c>
      <c r="O173">
        <v>0.8823149869</v>
      </c>
      <c r="P173">
        <v>0</v>
      </c>
      <c r="Q173">
        <v>0.9999999807</v>
      </c>
      <c r="R173" s="24">
        <v>3.5558E-122</v>
      </c>
      <c r="S173" s="24">
        <v>3.0791E-131</v>
      </c>
      <c r="T173">
        <v>0.0011374749</v>
      </c>
    </row>
    <row r="174" spans="1:20" ht="12.75">
      <c r="A174" s="5" t="s">
        <v>19</v>
      </c>
      <c r="B174" t="s">
        <v>84</v>
      </c>
      <c r="C174" t="s">
        <v>79</v>
      </c>
      <c r="D174" t="s">
        <v>79</v>
      </c>
      <c r="E174" t="s">
        <v>79</v>
      </c>
      <c r="F174" t="s">
        <v>79</v>
      </c>
      <c r="G174" t="s">
        <v>79</v>
      </c>
      <c r="H174" t="s">
        <v>79</v>
      </c>
      <c r="I174" s="24">
        <v>8.6507175E-06</v>
      </c>
      <c r="J174">
        <v>-0.3659</v>
      </c>
      <c r="K174">
        <v>-0.254</v>
      </c>
      <c r="L174">
        <v>-0.1421</v>
      </c>
      <c r="M174">
        <v>0.6935625585</v>
      </c>
      <c r="N174">
        <v>0.7756908234</v>
      </c>
      <c r="O174">
        <v>0.8675443133</v>
      </c>
      <c r="P174">
        <v>0</v>
      </c>
      <c r="Q174">
        <v>0.9999999807</v>
      </c>
      <c r="R174" s="24">
        <v>3.5558E-122</v>
      </c>
      <c r="S174" s="24">
        <v>3.0791E-131</v>
      </c>
      <c r="T174" s="24">
        <v>4.953241E-12</v>
      </c>
    </row>
    <row r="175" spans="1:20" ht="12.75">
      <c r="A175" s="5" t="s">
        <v>20</v>
      </c>
      <c r="B175" t="s">
        <v>84</v>
      </c>
      <c r="C175" t="s">
        <v>79</v>
      </c>
      <c r="D175" t="s">
        <v>79</v>
      </c>
      <c r="E175" t="s">
        <v>79</v>
      </c>
      <c r="F175" t="s">
        <v>79</v>
      </c>
      <c r="G175" t="s">
        <v>79</v>
      </c>
      <c r="H175" t="s">
        <v>79</v>
      </c>
      <c r="I175">
        <v>0.0001404815</v>
      </c>
      <c r="J175">
        <v>-0.2959</v>
      </c>
      <c r="K175">
        <v>-0.1954</v>
      </c>
      <c r="L175">
        <v>-0.0948</v>
      </c>
      <c r="M175">
        <v>0.7438452857</v>
      </c>
      <c r="N175">
        <v>0.8225422179</v>
      </c>
      <c r="O175">
        <v>0.9095650846</v>
      </c>
      <c r="P175">
        <v>0</v>
      </c>
      <c r="Q175">
        <v>0.9999999807</v>
      </c>
      <c r="R175" s="24">
        <v>3.5558E-122</v>
      </c>
      <c r="S175" s="24">
        <v>3.0791E-131</v>
      </c>
      <c r="T175" s="24">
        <v>3.06051E-14</v>
      </c>
    </row>
    <row r="176" spans="1:20" ht="12.75">
      <c r="A176" s="5" t="s">
        <v>21</v>
      </c>
      <c r="B176" t="s">
        <v>84</v>
      </c>
      <c r="C176" t="s">
        <v>79</v>
      </c>
      <c r="D176" t="s">
        <v>79</v>
      </c>
      <c r="E176" t="s">
        <v>79</v>
      </c>
      <c r="F176" t="s">
        <v>79</v>
      </c>
      <c r="G176" t="s">
        <v>79</v>
      </c>
      <c r="H176" t="s">
        <v>79</v>
      </c>
      <c r="I176" s="24">
        <v>2.5741038E-06</v>
      </c>
      <c r="J176">
        <v>-0.3859</v>
      </c>
      <c r="K176">
        <v>-0.2723</v>
      </c>
      <c r="L176">
        <v>-0.1588</v>
      </c>
      <c r="M176">
        <v>0.6798647136</v>
      </c>
      <c r="N176">
        <v>0.7615929163</v>
      </c>
      <c r="O176">
        <v>0.8531458666</v>
      </c>
      <c r="P176">
        <v>0</v>
      </c>
      <c r="Q176">
        <v>0.9999999807</v>
      </c>
      <c r="R176" s="24">
        <v>3.5558E-122</v>
      </c>
      <c r="S176" s="24">
        <v>3.0791E-131</v>
      </c>
      <c r="T176">
        <v>0.0006330651</v>
      </c>
    </row>
    <row r="177" spans="1:20" ht="12.75">
      <c r="A177" s="5" t="s">
        <v>22</v>
      </c>
      <c r="B177" t="s">
        <v>84</v>
      </c>
      <c r="C177" t="s">
        <v>79</v>
      </c>
      <c r="D177" t="s">
        <v>79</v>
      </c>
      <c r="E177" t="s">
        <v>79</v>
      </c>
      <c r="F177" t="s">
        <v>79</v>
      </c>
      <c r="G177" t="s">
        <v>79</v>
      </c>
      <c r="H177" t="s">
        <v>79</v>
      </c>
      <c r="I177">
        <v>0.0004349911</v>
      </c>
      <c r="J177">
        <v>-0.421</v>
      </c>
      <c r="K177">
        <v>-0.2704</v>
      </c>
      <c r="L177">
        <v>-0.1197</v>
      </c>
      <c r="M177">
        <v>0.6563626858</v>
      </c>
      <c r="N177">
        <v>0.7630787936</v>
      </c>
      <c r="O177">
        <v>0.8871455642</v>
      </c>
      <c r="P177">
        <v>0</v>
      </c>
      <c r="Q177">
        <v>0.9999999807</v>
      </c>
      <c r="R177" s="24">
        <v>3.5558E-122</v>
      </c>
      <c r="S177" s="24">
        <v>3.0791E-131</v>
      </c>
      <c r="T177">
        <v>0.1095561015</v>
      </c>
    </row>
    <row r="178" spans="1:20" ht="12.75">
      <c r="A178" s="5" t="s">
        <v>23</v>
      </c>
      <c r="B178" t="s">
        <v>84</v>
      </c>
      <c r="C178" t="s">
        <v>79</v>
      </c>
      <c r="D178" t="s">
        <v>79</v>
      </c>
      <c r="E178" t="s">
        <v>79</v>
      </c>
      <c r="F178" t="s">
        <v>79</v>
      </c>
      <c r="G178" t="s">
        <v>79</v>
      </c>
      <c r="H178" t="s">
        <v>79</v>
      </c>
      <c r="I178">
        <v>4.64313E-05</v>
      </c>
      <c r="J178">
        <v>-0.3885</v>
      </c>
      <c r="K178">
        <v>-0.2623</v>
      </c>
      <c r="L178">
        <v>-0.1361</v>
      </c>
      <c r="M178">
        <v>0.6780513314</v>
      </c>
      <c r="N178">
        <v>0.7692760004</v>
      </c>
      <c r="O178">
        <v>0.8727739882</v>
      </c>
      <c r="P178">
        <v>0</v>
      </c>
      <c r="Q178">
        <v>0.9999999807</v>
      </c>
      <c r="R178" s="24">
        <v>3.5558E-122</v>
      </c>
      <c r="S178" s="24">
        <v>3.0791E-131</v>
      </c>
      <c r="T178">
        <v>0.0011963475</v>
      </c>
    </row>
    <row r="179" spans="1:20" ht="12.75">
      <c r="A179" s="5" t="s">
        <v>24</v>
      </c>
      <c r="B179" t="s">
        <v>84</v>
      </c>
      <c r="C179" t="s">
        <v>79</v>
      </c>
      <c r="D179" t="s">
        <v>79</v>
      </c>
      <c r="E179" t="s">
        <v>79</v>
      </c>
      <c r="F179" t="s">
        <v>79</v>
      </c>
      <c r="G179" t="s">
        <v>79</v>
      </c>
      <c r="H179" t="s">
        <v>79</v>
      </c>
      <c r="I179">
        <v>0.0028061238</v>
      </c>
      <c r="J179">
        <v>-0.2928</v>
      </c>
      <c r="K179">
        <v>-0.1768</v>
      </c>
      <c r="L179">
        <v>-0.0609</v>
      </c>
      <c r="M179">
        <v>0.7461453806</v>
      </c>
      <c r="N179">
        <v>0.837910896</v>
      </c>
      <c r="O179">
        <v>0.940962295</v>
      </c>
      <c r="P179">
        <v>0</v>
      </c>
      <c r="Q179">
        <v>0.9999999807</v>
      </c>
      <c r="R179" s="24">
        <v>3.5558E-122</v>
      </c>
      <c r="S179" s="24">
        <v>3.0791E-131</v>
      </c>
      <c r="T179" s="24">
        <v>2.6768248E-07</v>
      </c>
    </row>
    <row r="180" spans="1:20" ht="12.75">
      <c r="A180" s="5" t="s">
        <v>25</v>
      </c>
      <c r="B180" t="s">
        <v>84</v>
      </c>
      <c r="C180" t="s">
        <v>79</v>
      </c>
      <c r="D180" t="s">
        <v>79</v>
      </c>
      <c r="E180" t="s">
        <v>79</v>
      </c>
      <c r="F180" t="s">
        <v>79</v>
      </c>
      <c r="G180" t="s">
        <v>79</v>
      </c>
      <c r="H180" t="s">
        <v>79</v>
      </c>
      <c r="I180" s="24">
        <v>3.4847533E-06</v>
      </c>
      <c r="J180">
        <v>-0.3839</v>
      </c>
      <c r="K180">
        <v>-0.2699</v>
      </c>
      <c r="L180">
        <v>-0.1559</v>
      </c>
      <c r="M180">
        <v>0.6811886593</v>
      </c>
      <c r="N180">
        <v>0.7634517426</v>
      </c>
      <c r="O180">
        <v>0.8556492468</v>
      </c>
      <c r="P180">
        <v>0</v>
      </c>
      <c r="Q180">
        <v>0.9999999807</v>
      </c>
      <c r="R180" s="24">
        <v>3.5558E-122</v>
      </c>
      <c r="S180" s="24">
        <v>3.0791E-131</v>
      </c>
      <c r="T180" s="24">
        <v>2.006078E-13</v>
      </c>
    </row>
    <row r="181" spans="1:20" ht="12.75">
      <c r="A181" s="5" t="s">
        <v>26</v>
      </c>
      <c r="B181" t="s">
        <v>84</v>
      </c>
      <c r="C181" t="s">
        <v>79</v>
      </c>
      <c r="D181" t="s">
        <v>79</v>
      </c>
      <c r="E181" t="s">
        <v>79</v>
      </c>
      <c r="F181" t="s">
        <v>79</v>
      </c>
      <c r="G181" t="s">
        <v>79</v>
      </c>
      <c r="H181" t="s">
        <v>79</v>
      </c>
      <c r="I181">
        <v>0.0194039625</v>
      </c>
      <c r="J181">
        <v>-0.4609</v>
      </c>
      <c r="K181">
        <v>-0.2507</v>
      </c>
      <c r="L181">
        <v>-0.0405</v>
      </c>
      <c r="M181">
        <v>0.6307111851</v>
      </c>
      <c r="N181">
        <v>0.7782496869</v>
      </c>
      <c r="O181">
        <v>0.9603009894</v>
      </c>
      <c r="P181">
        <v>0</v>
      </c>
      <c r="Q181">
        <v>0.9999999807</v>
      </c>
      <c r="R181" s="24">
        <v>3.5558E-122</v>
      </c>
      <c r="S181" s="24">
        <v>3.0791E-131</v>
      </c>
      <c r="T181" s="24">
        <v>1.601485E-94</v>
      </c>
    </row>
    <row r="182" spans="1:20" ht="12.75">
      <c r="A182" s="5" t="s">
        <v>28</v>
      </c>
      <c r="B182" t="s">
        <v>84</v>
      </c>
      <c r="C182" t="s">
        <v>79</v>
      </c>
      <c r="D182" t="s">
        <v>79</v>
      </c>
      <c r="E182" t="s">
        <v>79</v>
      </c>
      <c r="F182" t="s">
        <v>79</v>
      </c>
      <c r="G182" t="s">
        <v>79</v>
      </c>
      <c r="H182" t="s">
        <v>79</v>
      </c>
      <c r="I182">
        <v>0.0030727044</v>
      </c>
      <c r="J182">
        <v>-0.2979</v>
      </c>
      <c r="K182">
        <v>-0.1793</v>
      </c>
      <c r="L182">
        <v>-0.0606</v>
      </c>
      <c r="M182">
        <v>0.7423492322</v>
      </c>
      <c r="N182">
        <v>0.835891918</v>
      </c>
      <c r="O182">
        <v>0.9412218244</v>
      </c>
      <c r="P182">
        <v>0</v>
      </c>
      <c r="Q182">
        <v>0.9999999807</v>
      </c>
      <c r="R182" s="24">
        <v>3.5558E-122</v>
      </c>
      <c r="S182" s="24">
        <v>3.0791E-131</v>
      </c>
      <c r="T182">
        <v>0.228820614</v>
      </c>
    </row>
    <row r="183" spans="1:20" ht="12.75">
      <c r="A183" s="5" t="s">
        <v>29</v>
      </c>
      <c r="B183" t="s">
        <v>84</v>
      </c>
      <c r="C183" t="s">
        <v>79</v>
      </c>
      <c r="D183" t="s">
        <v>79</v>
      </c>
      <c r="E183" t="s">
        <v>79</v>
      </c>
      <c r="F183" t="s">
        <v>79</v>
      </c>
      <c r="G183" t="s">
        <v>79</v>
      </c>
      <c r="H183" t="s">
        <v>79</v>
      </c>
      <c r="I183">
        <v>3.42408E-05</v>
      </c>
      <c r="J183">
        <v>-0.3406</v>
      </c>
      <c r="K183">
        <v>-0.2313</v>
      </c>
      <c r="L183">
        <v>-0.1219</v>
      </c>
      <c r="M183">
        <v>0.7113092088</v>
      </c>
      <c r="N183">
        <v>0.7935381219</v>
      </c>
      <c r="O183">
        <v>0.8852728786</v>
      </c>
      <c r="P183">
        <v>0</v>
      </c>
      <c r="Q183">
        <v>0.9999999807</v>
      </c>
      <c r="R183" s="24">
        <v>3.5558E-122</v>
      </c>
      <c r="S183" s="24">
        <v>3.0791E-131</v>
      </c>
      <c r="T183" s="24">
        <v>9.134361E-15</v>
      </c>
    </row>
    <row r="184" spans="1:20" ht="12.75">
      <c r="A184" s="5" t="s">
        <v>30</v>
      </c>
      <c r="B184" t="s">
        <v>84</v>
      </c>
      <c r="C184" t="s">
        <v>79</v>
      </c>
      <c r="D184" t="s">
        <v>79</v>
      </c>
      <c r="E184" t="s">
        <v>79</v>
      </c>
      <c r="F184" t="s">
        <v>79</v>
      </c>
      <c r="G184" t="s">
        <v>79</v>
      </c>
      <c r="H184" t="s">
        <v>79</v>
      </c>
      <c r="I184">
        <v>0.0008517247</v>
      </c>
      <c r="J184">
        <v>-0.41</v>
      </c>
      <c r="K184">
        <v>-0.2582</v>
      </c>
      <c r="L184">
        <v>-0.1065</v>
      </c>
      <c r="M184">
        <v>0.6636639703</v>
      </c>
      <c r="N184">
        <v>0.7724138593</v>
      </c>
      <c r="O184">
        <v>0.8989838183</v>
      </c>
      <c r="P184">
        <v>0</v>
      </c>
      <c r="Q184">
        <v>0.9999999807</v>
      </c>
      <c r="R184" s="24">
        <v>3.5558E-122</v>
      </c>
      <c r="S184" s="24">
        <v>3.0791E-131</v>
      </c>
      <c r="T184" s="24">
        <v>2.632569E-24</v>
      </c>
    </row>
    <row r="185" spans="1:20" ht="12.75">
      <c r="A185" s="5" t="s">
        <v>31</v>
      </c>
      <c r="B185" t="s">
        <v>84</v>
      </c>
      <c r="C185" t="s">
        <v>79</v>
      </c>
      <c r="D185" t="s">
        <v>79</v>
      </c>
      <c r="E185" t="s">
        <v>79</v>
      </c>
      <c r="F185" t="s">
        <v>79</v>
      </c>
      <c r="G185" t="s">
        <v>79</v>
      </c>
      <c r="H185" t="s">
        <v>79</v>
      </c>
      <c r="I185">
        <v>3.11999E-05</v>
      </c>
      <c r="J185">
        <v>-0.5968</v>
      </c>
      <c r="K185">
        <v>-0.4058</v>
      </c>
      <c r="L185">
        <v>-0.2148</v>
      </c>
      <c r="M185">
        <v>0.5505549738</v>
      </c>
      <c r="N185">
        <v>0.666422787</v>
      </c>
      <c r="O185">
        <v>0.806675722</v>
      </c>
      <c r="P185">
        <v>0</v>
      </c>
      <c r="Q185">
        <v>0.9999999807</v>
      </c>
      <c r="R185" s="24">
        <v>3.5558E-122</v>
      </c>
      <c r="S185" s="24">
        <v>3.0791E-131</v>
      </c>
      <c r="T185" s="24">
        <v>2.413142E-15</v>
      </c>
    </row>
    <row r="186" spans="1:20" ht="12.75">
      <c r="A186" s="5" t="s">
        <v>32</v>
      </c>
      <c r="B186" t="s">
        <v>84</v>
      </c>
      <c r="C186" t="s">
        <v>79</v>
      </c>
      <c r="D186" t="s">
        <v>79</v>
      </c>
      <c r="E186" t="s">
        <v>79</v>
      </c>
      <c r="F186" t="s">
        <v>79</v>
      </c>
      <c r="G186" t="s">
        <v>79</v>
      </c>
      <c r="H186" t="s">
        <v>79</v>
      </c>
      <c r="I186" s="24">
        <v>3.5710312E-06</v>
      </c>
      <c r="J186">
        <v>-0.3704</v>
      </c>
      <c r="K186">
        <v>-0.2603</v>
      </c>
      <c r="L186">
        <v>-0.1502</v>
      </c>
      <c r="M186">
        <v>0.6904672983</v>
      </c>
      <c r="N186">
        <v>0.7708129988</v>
      </c>
      <c r="O186">
        <v>0.8605080655</v>
      </c>
      <c r="P186">
        <v>0</v>
      </c>
      <c r="Q186">
        <v>0.9999999807</v>
      </c>
      <c r="R186" s="24">
        <v>3.5558E-122</v>
      </c>
      <c r="S186" s="24">
        <v>3.0791E-131</v>
      </c>
      <c r="T186" s="24">
        <v>1.027838E-17</v>
      </c>
    </row>
    <row r="187" spans="1:20" ht="12.75">
      <c r="A187" s="5" t="s">
        <v>33</v>
      </c>
      <c r="B187" t="s">
        <v>84</v>
      </c>
      <c r="C187" t="s">
        <v>79</v>
      </c>
      <c r="D187" t="s">
        <v>79</v>
      </c>
      <c r="E187" t="s">
        <v>79</v>
      </c>
      <c r="F187" t="s">
        <v>79</v>
      </c>
      <c r="G187" t="s">
        <v>79</v>
      </c>
      <c r="H187" t="s">
        <v>79</v>
      </c>
      <c r="I187">
        <v>0.0192836086</v>
      </c>
      <c r="J187">
        <v>-0.5699</v>
      </c>
      <c r="K187">
        <v>-0.3101</v>
      </c>
      <c r="L187">
        <v>-0.0504</v>
      </c>
      <c r="M187">
        <v>0.5655678937</v>
      </c>
      <c r="N187">
        <v>0.7333384534</v>
      </c>
      <c r="O187">
        <v>0.9508766202</v>
      </c>
      <c r="P187">
        <v>0</v>
      </c>
      <c r="Q187">
        <v>0.9999999807</v>
      </c>
      <c r="R187" s="24">
        <v>3.5558E-122</v>
      </c>
      <c r="S187" s="24">
        <v>3.0791E-131</v>
      </c>
      <c r="T187">
        <v>0.0345854898</v>
      </c>
    </row>
    <row r="188" spans="1:20" ht="12.75">
      <c r="A188" s="5" t="s">
        <v>34</v>
      </c>
      <c r="B188" t="s">
        <v>84</v>
      </c>
      <c r="C188" t="s">
        <v>79</v>
      </c>
      <c r="D188" t="s">
        <v>79</v>
      </c>
      <c r="E188" t="s">
        <v>79</v>
      </c>
      <c r="F188" t="s">
        <v>79</v>
      </c>
      <c r="G188" t="s">
        <v>79</v>
      </c>
      <c r="H188" t="s">
        <v>79</v>
      </c>
      <c r="I188">
        <v>5.8649E-05</v>
      </c>
      <c r="J188">
        <v>-0.5256</v>
      </c>
      <c r="K188">
        <v>-0.3533</v>
      </c>
      <c r="L188">
        <v>-0.181</v>
      </c>
      <c r="M188">
        <v>0.5911845726</v>
      </c>
      <c r="N188">
        <v>0.7023681028</v>
      </c>
      <c r="O188">
        <v>0.8344618157</v>
      </c>
      <c r="P188">
        <v>0</v>
      </c>
      <c r="Q188">
        <v>0.9999999807</v>
      </c>
      <c r="R188" s="24">
        <v>3.5558E-122</v>
      </c>
      <c r="S188" s="24">
        <v>3.0791E-131</v>
      </c>
      <c r="T188">
        <v>0.9791592474</v>
      </c>
    </row>
    <row r="189" spans="1:20" ht="12.75">
      <c r="A189" s="5" t="s">
        <v>35</v>
      </c>
      <c r="B189" t="s">
        <v>84</v>
      </c>
      <c r="C189" t="s">
        <v>79</v>
      </c>
      <c r="D189" t="s">
        <v>79</v>
      </c>
      <c r="E189" t="s">
        <v>79</v>
      </c>
      <c r="F189" t="s">
        <v>79</v>
      </c>
      <c r="G189" t="s">
        <v>79</v>
      </c>
      <c r="H189" t="s">
        <v>79</v>
      </c>
      <c r="I189" s="24">
        <v>4.8647171E-06</v>
      </c>
      <c r="J189">
        <v>-0.5675</v>
      </c>
      <c r="K189">
        <v>-0.3972</v>
      </c>
      <c r="L189">
        <v>-0.2269</v>
      </c>
      <c r="M189">
        <v>0.5669501054</v>
      </c>
      <c r="N189">
        <v>0.6722209993</v>
      </c>
      <c r="O189">
        <v>0.7970385182</v>
      </c>
      <c r="P189">
        <v>0</v>
      </c>
      <c r="Q189">
        <v>0.9999999807</v>
      </c>
      <c r="R189" s="24">
        <v>3.5558E-122</v>
      </c>
      <c r="S189" s="24">
        <v>3.0791E-131</v>
      </c>
      <c r="T189" s="24">
        <v>1.67268E-22</v>
      </c>
    </row>
    <row r="190" spans="1:20" ht="12.75">
      <c r="A190" s="5" t="s">
        <v>36</v>
      </c>
      <c r="B190" t="s">
        <v>84</v>
      </c>
      <c r="C190" t="s">
        <v>79</v>
      </c>
      <c r="D190" t="s">
        <v>79</v>
      </c>
      <c r="E190" t="s">
        <v>79</v>
      </c>
      <c r="F190" t="s">
        <v>79</v>
      </c>
      <c r="G190" t="s">
        <v>79</v>
      </c>
      <c r="H190" t="s">
        <v>79</v>
      </c>
      <c r="I190">
        <v>0.001399614</v>
      </c>
      <c r="J190">
        <v>-0.7522</v>
      </c>
      <c r="K190">
        <v>-0.4662</v>
      </c>
      <c r="L190">
        <v>-0.1802</v>
      </c>
      <c r="M190">
        <v>0.4713280582</v>
      </c>
      <c r="N190">
        <v>0.6273865816</v>
      </c>
      <c r="O190">
        <v>0.8351166791</v>
      </c>
      <c r="P190">
        <v>0</v>
      </c>
      <c r="Q190">
        <v>0.9999999807</v>
      </c>
      <c r="R190" s="24">
        <v>3.5558E-122</v>
      </c>
      <c r="S190" s="24">
        <v>3.0791E-131</v>
      </c>
      <c r="T190" s="24">
        <v>1.303525E-45</v>
      </c>
    </row>
    <row r="191" spans="1:20" ht="12.75">
      <c r="A191" s="5" t="s">
        <v>37</v>
      </c>
      <c r="B191" t="s">
        <v>84</v>
      </c>
      <c r="C191" t="s">
        <v>79</v>
      </c>
      <c r="D191" t="s">
        <v>79</v>
      </c>
      <c r="E191" t="s">
        <v>79</v>
      </c>
      <c r="F191" t="s">
        <v>79</v>
      </c>
      <c r="G191" t="s">
        <v>79</v>
      </c>
      <c r="H191" t="s">
        <v>79</v>
      </c>
      <c r="I191">
        <v>0.0010287316</v>
      </c>
      <c r="J191">
        <v>-0.4381</v>
      </c>
      <c r="K191">
        <v>-0.2743</v>
      </c>
      <c r="L191">
        <v>-0.1105</v>
      </c>
      <c r="M191">
        <v>0.6452290722</v>
      </c>
      <c r="N191">
        <v>0.760071084</v>
      </c>
      <c r="O191">
        <v>0.8953534143</v>
      </c>
      <c r="P191">
        <v>0</v>
      </c>
      <c r="Q191">
        <v>0.9999999807</v>
      </c>
      <c r="R191" s="24">
        <v>3.5558E-122</v>
      </c>
      <c r="S191" s="24">
        <v>3.0791E-131</v>
      </c>
      <c r="T191" s="24">
        <v>2.66231E-101</v>
      </c>
    </row>
    <row r="192" spans="1:20" ht="12.75">
      <c r="A192" s="5" t="s">
        <v>38</v>
      </c>
      <c r="B192" t="s">
        <v>84</v>
      </c>
      <c r="C192" t="s">
        <v>79</v>
      </c>
      <c r="D192" t="s">
        <v>79</v>
      </c>
      <c r="E192" t="s">
        <v>79</v>
      </c>
      <c r="F192" t="s">
        <v>79</v>
      </c>
      <c r="G192" t="s">
        <v>79</v>
      </c>
      <c r="H192" t="s">
        <v>79</v>
      </c>
      <c r="I192" s="24">
        <v>1.1662257E-08</v>
      </c>
      <c r="J192">
        <v>-0.5268</v>
      </c>
      <c r="K192">
        <v>-0.3921</v>
      </c>
      <c r="L192">
        <v>-0.2574</v>
      </c>
      <c r="M192">
        <v>0.5904663661</v>
      </c>
      <c r="N192">
        <v>0.6756233594</v>
      </c>
      <c r="O192">
        <v>0.7730616847</v>
      </c>
      <c r="P192">
        <v>0</v>
      </c>
      <c r="Q192">
        <v>0.9999999807</v>
      </c>
      <c r="R192" s="24">
        <v>3.5558E-122</v>
      </c>
      <c r="S192" s="24">
        <v>3.0791E-131</v>
      </c>
      <c r="T192" s="24">
        <v>3.051484E-20</v>
      </c>
    </row>
    <row r="193" spans="1:20" ht="12.75">
      <c r="A193" s="5" t="s">
        <v>39</v>
      </c>
      <c r="B193" t="s">
        <v>84</v>
      </c>
      <c r="C193" t="s">
        <v>79</v>
      </c>
      <c r="D193" t="s">
        <v>79</v>
      </c>
      <c r="E193" t="s">
        <v>79</v>
      </c>
      <c r="F193" t="s">
        <v>79</v>
      </c>
      <c r="G193" t="s">
        <v>79</v>
      </c>
      <c r="H193" t="s">
        <v>79</v>
      </c>
      <c r="I193">
        <v>0.0013379438</v>
      </c>
      <c r="J193">
        <v>-0.5485</v>
      </c>
      <c r="K193">
        <v>-0.3404</v>
      </c>
      <c r="L193">
        <v>-0.1324</v>
      </c>
      <c r="M193">
        <v>0.5778425332</v>
      </c>
      <c r="N193">
        <v>0.711457358</v>
      </c>
      <c r="O193">
        <v>0.8759680072</v>
      </c>
      <c r="P193">
        <v>0</v>
      </c>
      <c r="Q193">
        <v>0.9999999807</v>
      </c>
      <c r="R193" s="24">
        <v>3.5558E-122</v>
      </c>
      <c r="S193" s="24">
        <v>3.0791E-131</v>
      </c>
      <c r="T193" s="24">
        <v>4.592191E-83</v>
      </c>
    </row>
    <row r="194" spans="1:20" ht="12.75">
      <c r="A194" s="5" t="s">
        <v>41</v>
      </c>
      <c r="B194" t="s">
        <v>84</v>
      </c>
      <c r="C194" t="s">
        <v>79</v>
      </c>
      <c r="D194" t="s">
        <v>79</v>
      </c>
      <c r="E194" t="s">
        <v>79</v>
      </c>
      <c r="F194" t="s">
        <v>79</v>
      </c>
      <c r="G194" t="s">
        <v>79</v>
      </c>
      <c r="H194" t="s">
        <v>79</v>
      </c>
      <c r="I194">
        <v>0.0091095893</v>
      </c>
      <c r="J194">
        <v>-0.5512</v>
      </c>
      <c r="K194">
        <v>-0.3147</v>
      </c>
      <c r="L194">
        <v>-0.0782</v>
      </c>
      <c r="M194">
        <v>0.5762648324</v>
      </c>
      <c r="N194">
        <v>0.730017511</v>
      </c>
      <c r="O194">
        <v>0.9247927974</v>
      </c>
      <c r="P194">
        <v>0</v>
      </c>
      <c r="Q194">
        <v>0.9999999807</v>
      </c>
      <c r="R194" s="24">
        <v>3.5558E-122</v>
      </c>
      <c r="S194" s="24">
        <v>3.0791E-131</v>
      </c>
      <c r="T194" s="24">
        <v>1.667095E-47</v>
      </c>
    </row>
    <row r="195" spans="1:20" ht="12.75">
      <c r="A195" s="5" t="s">
        <v>40</v>
      </c>
      <c r="B195" t="s">
        <v>84</v>
      </c>
      <c r="C195" t="s">
        <v>79</v>
      </c>
      <c r="D195" t="s">
        <v>79</v>
      </c>
      <c r="E195" t="s">
        <v>79</v>
      </c>
      <c r="F195" t="s">
        <v>79</v>
      </c>
      <c r="G195" t="s">
        <v>79</v>
      </c>
      <c r="H195" t="s">
        <v>79</v>
      </c>
      <c r="I195">
        <v>0.1252696695</v>
      </c>
      <c r="J195">
        <v>-0.3659</v>
      </c>
      <c r="K195">
        <v>-0.1606</v>
      </c>
      <c r="L195">
        <v>0.0447</v>
      </c>
      <c r="M195">
        <v>0.69353842</v>
      </c>
      <c r="N195">
        <v>0.8516242676</v>
      </c>
      <c r="O195">
        <v>1.045744363</v>
      </c>
      <c r="P195">
        <v>0</v>
      </c>
      <c r="Q195">
        <v>0.9999999807</v>
      </c>
      <c r="R195" s="24">
        <v>3.5558E-122</v>
      </c>
      <c r="S195" s="24">
        <v>3.0791E-131</v>
      </c>
      <c r="T195" s="24">
        <v>9.253759E-63</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2005-09-30T18:34:18Z</cp:lastPrinted>
  <dcterms:created xsi:type="dcterms:W3CDTF">2002-03-11T20:47:31Z</dcterms:created>
  <dcterms:modified xsi:type="dcterms:W3CDTF">2005-10-04T15:04:09Z</dcterms:modified>
  <cp:category/>
  <cp:version/>
  <cp:contentType/>
  <cp:contentStatus/>
</cp:coreProperties>
</file>