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67" activeTab="2"/>
  </bookViews>
  <sheets>
    <sheet name="784-Rates-Graph" sheetId="1" r:id="rId1"/>
    <sheet name="Ordered-Data" sheetId="2" r:id="rId2"/>
    <sheet name="orig-data" sheetId="3" r:id="rId3"/>
  </sheets>
  <definedNames/>
  <calcPr fullCalcOnLoad="1"/>
</workbook>
</file>

<file path=xl/sharedStrings.xml><?xml version="1.0" encoding="utf-8"?>
<sst xmlns="http://schemas.openxmlformats.org/spreadsheetml/2006/main" count="42" uniqueCount="21">
  <si>
    <t>Manitoba</t>
  </si>
  <si>
    <t>SEX</t>
  </si>
  <si>
    <t>ageg_crd</t>
  </si>
  <si>
    <t>crd_rate</t>
  </si>
  <si>
    <t>count</t>
  </si>
  <si>
    <t>pop</t>
  </si>
  <si>
    <t>Mb Avg Male</t>
  </si>
  <si>
    <t>Mb Avg Female</t>
  </si>
  <si>
    <t># Males</t>
  </si>
  <si>
    <t># Females</t>
  </si>
  <si>
    <t>std_error</t>
  </si>
  <si>
    <t>age</t>
  </si>
  <si>
    <t>Crude Proportion of Males with at least one Rx for Sexual Dysfunction Drugs by Age, 1999/00 and 2003/04, age 40+</t>
  </si>
  <si>
    <t>1999/00</t>
  </si>
  <si>
    <t>2003/04</t>
  </si>
  <si>
    <t>1999/00 total</t>
  </si>
  <si>
    <t>2003/04 total</t>
  </si>
  <si>
    <t>2003/04 STDERR*2</t>
  </si>
  <si>
    <t>1999/00 STDERR*2</t>
  </si>
  <si>
    <t>1999/2000</t>
  </si>
  <si>
    <t>2003/2004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</si>
</sst>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00%"/>
    <numFmt numFmtId="179" formatCode="#,##0.0"/>
  </numFmts>
  <fonts count="11">
    <font>
      <sz val="10"/>
      <name val="Arial"/>
      <family val="0"/>
    </font>
    <font>
      <sz val="9.5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Univers 45 Light"/>
      <family val="2"/>
    </font>
    <font>
      <sz val="10"/>
      <name val="Univers 45 Light"/>
      <family val="2"/>
    </font>
    <font>
      <b/>
      <sz val="10"/>
      <name val="Univers 45 Light"/>
      <family val="2"/>
    </font>
    <font>
      <b/>
      <sz val="11"/>
      <name val="Univers 45 Light"/>
      <family val="2"/>
    </font>
    <font>
      <sz val="9"/>
      <name val="Univers 45 Light"/>
      <family val="2"/>
    </font>
    <font>
      <sz val="7"/>
      <name val="Univers 45 Light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4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Figure 7.8.4: Erectile Dysfunction Drug Use
by Age, 1999/2000 and 2003/04     
</a:t>
            </a:r>
            <a:r>
              <a:rPr lang="en-US" cap="none" sz="800" b="0" i="0" u="none" baseline="0"/>
              <a:t>Crude percent of males 40+ with at least one prescription for erectile dysfunction drugs </a:t>
            </a:r>
          </a:p>
        </c:rich>
      </c:tx>
      <c:layout>
        <c:manualLayout>
          <c:xMode val="factor"/>
          <c:yMode val="factor"/>
          <c:x val="0.008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225"/>
          <c:w val="1"/>
          <c:h val="0.82475"/>
        </c:manualLayout>
      </c:layout>
      <c:lineChart>
        <c:grouping val="standard"/>
        <c:varyColors val="0"/>
        <c:ser>
          <c:idx val="1"/>
          <c:order val="0"/>
          <c:tx>
            <c:strRef>
              <c:f>'Ordered-Data'!$C$6</c:f>
              <c:strCache>
                <c:ptCount val="1"/>
                <c:pt idx="0">
                  <c:v>1999/2000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cust"/>
            <c:plus>
              <c:numRef>
                <c:f>'Ordered-Data'!$F$7:$F$17</c:f>
                <c:numCache>
                  <c:ptCount val="11"/>
                  <c:pt idx="0">
                    <c:v>0.0009167695</c:v>
                  </c:pt>
                  <c:pt idx="1">
                    <c:v>0.0013269213</c:v>
                  </c:pt>
                  <c:pt idx="2">
                    <c:v>0.0019230218</c:v>
                  </c:pt>
                  <c:pt idx="3">
                    <c:v>0.0026350931</c:v>
                  </c:pt>
                  <c:pt idx="4">
                    <c:v>0.0032417434</c:v>
                  </c:pt>
                  <c:pt idx="5">
                    <c:v>0.0036867546</c:v>
                  </c:pt>
                  <c:pt idx="6">
                    <c:v>0.0037497432</c:v>
                  </c:pt>
                  <c:pt idx="7">
                    <c:v>0.00356445</c:v>
                  </c:pt>
                  <c:pt idx="8">
                    <c:v>0.0035460809</c:v>
                  </c:pt>
                  <c:pt idx="9">
                    <c:v>0.0028393105</c:v>
                  </c:pt>
                  <c:pt idx="10">
                    <c:v>0.003332356</c:v>
                  </c:pt>
                </c:numCache>
              </c:numRef>
            </c:plus>
            <c:minus>
              <c:numRef>
                <c:f>'Ordered-Data'!$F$7:$F$17</c:f>
                <c:numCache>
                  <c:ptCount val="11"/>
                  <c:pt idx="0">
                    <c:v>0.0009167695</c:v>
                  </c:pt>
                  <c:pt idx="1">
                    <c:v>0.0013269213</c:v>
                  </c:pt>
                  <c:pt idx="2">
                    <c:v>0.0019230218</c:v>
                  </c:pt>
                  <c:pt idx="3">
                    <c:v>0.0026350931</c:v>
                  </c:pt>
                  <c:pt idx="4">
                    <c:v>0.0032417434</c:v>
                  </c:pt>
                  <c:pt idx="5">
                    <c:v>0.0036867546</c:v>
                  </c:pt>
                  <c:pt idx="6">
                    <c:v>0.0037497432</c:v>
                  </c:pt>
                  <c:pt idx="7">
                    <c:v>0.00356445</c:v>
                  </c:pt>
                  <c:pt idx="8">
                    <c:v>0.0035460809</c:v>
                  </c:pt>
                  <c:pt idx="9">
                    <c:v>0.0028393105</c:v>
                  </c:pt>
                  <c:pt idx="10">
                    <c:v>0.003332356</c:v>
                  </c:pt>
                </c:numCache>
              </c:numRef>
            </c:minus>
            <c:noEndCap val="0"/>
            <c:spPr>
              <a:ln w="12700">
                <a:solidFill>
                  <a:srgbClr val="C0C0C0"/>
                </a:solidFill>
              </a:ln>
            </c:spPr>
          </c:errBars>
          <c:cat>
            <c:numRef>
              <c:f>'Ordered-Data'!$A$7:$A$17</c:f>
              <c:numCache>
                <c:ptCount val="11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85</c:v>
                </c:pt>
                <c:pt idx="10">
                  <c:v>90</c:v>
                </c:pt>
              </c:numCache>
            </c:numRef>
          </c:cat>
          <c:val>
            <c:numRef>
              <c:f>'Ordered-Data'!$C$7:$C$17</c:f>
              <c:numCache>
                <c:ptCount val="11"/>
                <c:pt idx="0">
                  <c:v>0.0100165472</c:v>
                </c:pt>
                <c:pt idx="1">
                  <c:v>0.0189293911</c:v>
                </c:pt>
                <c:pt idx="2">
                  <c:v>0.0351444955</c:v>
                </c:pt>
                <c:pt idx="3">
                  <c:v>0.0511033249</c:v>
                </c:pt>
                <c:pt idx="4">
                  <c:v>0.063155948</c:v>
                </c:pt>
                <c:pt idx="5">
                  <c:v>0.0759889141</c:v>
                </c:pt>
                <c:pt idx="6">
                  <c:v>0.0675958188</c:v>
                </c:pt>
                <c:pt idx="7">
                  <c:v>0.0476572178</c:v>
                </c:pt>
                <c:pt idx="8">
                  <c:v>0.0278281912</c:v>
                </c:pt>
                <c:pt idx="9">
                  <c:v>0.0095449501</c:v>
                </c:pt>
                <c:pt idx="10">
                  <c:v>0.0051136364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'Ordered-Data'!$D$6</c:f>
              <c:strCache>
                <c:ptCount val="1"/>
                <c:pt idx="0">
                  <c:v>2003/2004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cust"/>
            <c:plus>
              <c:numRef>
                <c:f>'Ordered-Data'!$G$7:$G$16</c:f>
                <c:numCache>
                  <c:ptCount val="10"/>
                  <c:pt idx="0">
                    <c:v>0.001187703</c:v>
                  </c:pt>
                  <c:pt idx="1">
                    <c:v>0.0015729025</c:v>
                  </c:pt>
                  <c:pt idx="2">
                    <c:v>0.0021540053</c:v>
                  </c:pt>
                  <c:pt idx="3">
                    <c:v>0.0026285256</c:v>
                  </c:pt>
                  <c:pt idx="4">
                    <c:v>0.0032222158</c:v>
                  </c:pt>
                  <c:pt idx="5">
                    <c:v>0.0036999426</c:v>
                  </c:pt>
                  <c:pt idx="6">
                    <c:v>0.0037996189</c:v>
                  </c:pt>
                  <c:pt idx="7">
                    <c:v>0.0034246038</c:v>
                  </c:pt>
                  <c:pt idx="8">
                    <c:v>0.0032756533</c:v>
                  </c:pt>
                  <c:pt idx="9">
                    <c:v>0.003211549</c:v>
                  </c:pt>
                </c:numCache>
              </c:numRef>
            </c:plus>
            <c:minus>
              <c:numRef>
                <c:f>'Ordered-Data'!$G$7:$G$16</c:f>
                <c:numCache>
                  <c:ptCount val="10"/>
                  <c:pt idx="0">
                    <c:v>0.001187703</c:v>
                  </c:pt>
                  <c:pt idx="1">
                    <c:v>0.0015729025</c:v>
                  </c:pt>
                  <c:pt idx="2">
                    <c:v>0.0021540053</c:v>
                  </c:pt>
                  <c:pt idx="3">
                    <c:v>0.0026285256</c:v>
                  </c:pt>
                  <c:pt idx="4">
                    <c:v>0.0032222158</c:v>
                  </c:pt>
                  <c:pt idx="5">
                    <c:v>0.0036999426</c:v>
                  </c:pt>
                  <c:pt idx="6">
                    <c:v>0.0037996189</c:v>
                  </c:pt>
                  <c:pt idx="7">
                    <c:v>0.0034246038</c:v>
                  </c:pt>
                  <c:pt idx="8">
                    <c:v>0.0032756533</c:v>
                  </c:pt>
                  <c:pt idx="9">
                    <c:v>0.003211549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'Ordered-Data'!$A$7:$A$17</c:f>
              <c:numCache>
                <c:ptCount val="11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85</c:v>
                </c:pt>
                <c:pt idx="10">
                  <c:v>90</c:v>
                </c:pt>
              </c:numCache>
            </c:numRef>
          </c:cat>
          <c:val>
            <c:numRef>
              <c:f>'Ordered-Data'!$D$7:$D$17</c:f>
              <c:numCache>
                <c:ptCount val="11"/>
                <c:pt idx="0">
                  <c:v>0.017688455</c:v>
                </c:pt>
                <c:pt idx="1">
                  <c:v>0.029380547</c:v>
                </c:pt>
                <c:pt idx="2">
                  <c:v>0.0487792181</c:v>
                </c:pt>
                <c:pt idx="3">
                  <c:v>0.0627979465</c:v>
                </c:pt>
                <c:pt idx="4">
                  <c:v>0.069717048</c:v>
                </c:pt>
                <c:pt idx="5">
                  <c:v>0.0754774793</c:v>
                </c:pt>
                <c:pt idx="6">
                  <c:v>0.0692289747</c:v>
                </c:pt>
                <c:pt idx="7">
                  <c:v>0.0441389291</c:v>
                </c:pt>
                <c:pt idx="8">
                  <c:v>0.0271100286</c:v>
                </c:pt>
                <c:pt idx="9">
                  <c:v>0.0126663804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'Ordered-Data'!$B$6</c:f>
              <c:strCache>
                <c:ptCount val="1"/>
                <c:pt idx="0">
                  <c:v>Mb Avg Male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'Ordered-Data'!$B$7:$B$17</c:f>
            </c:numRef>
          </c:val>
          <c:smooth val="0"/>
        </c:ser>
        <c:ser>
          <c:idx val="3"/>
          <c:order val="3"/>
          <c:tx>
            <c:strRef>
              <c:f>'Ordered-Data'!$E$6</c:f>
              <c:strCache>
                <c:ptCount val="1"/>
                <c:pt idx="0">
                  <c:v>Mb Avg Female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'Ordered-Data'!$E$7:$E$17</c:f>
            </c:numRef>
          </c:val>
          <c:smooth val="0"/>
        </c:ser>
        <c:marker val="1"/>
        <c:axId val="64079870"/>
        <c:axId val="39847919"/>
      </c:lineChart>
      <c:catAx>
        <c:axId val="640798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Age Group (years)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9847919"/>
        <c:crosses val="autoZero"/>
        <c:auto val="1"/>
        <c:lblOffset val="100"/>
        <c:noMultiLvlLbl val="0"/>
      </c:catAx>
      <c:valAx>
        <c:axId val="39847919"/>
        <c:scaling>
          <c:orientation val="minMax"/>
          <c:max val="0.09"/>
          <c:min val="0"/>
        </c:scaling>
        <c:axPos val="l"/>
        <c:majorGridlines/>
        <c:delete val="0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4079870"/>
        <c:crossesAt val="1"/>
        <c:crossBetween val="between"/>
        <c:dispUnits/>
        <c:majorUnit val="0.01"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7895"/>
          <c:y val="0.258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.2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0.62725</cdr:x>
      <cdr:y>0.97075</cdr:y>
    </cdr:from>
    <cdr:to>
      <cdr:x>1</cdr:x>
      <cdr:y>1</cdr:y>
    </cdr:to>
    <cdr:sp>
      <cdr:nvSpPr>
        <cdr:cNvPr id="1" name="mchp"/>
        <cdr:cNvSpPr txBox="1">
          <a:spLocks noChangeArrowheads="1"/>
        </cdr:cNvSpPr>
      </cdr:nvSpPr>
      <cdr:spPr>
        <a:xfrm>
          <a:off x="3571875" y="4200525"/>
          <a:ext cx="2124075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2005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A2" sqref="A2"/>
    </sheetView>
  </sheetViews>
  <sheetFormatPr defaultColWidth="9.140625" defaultRowHeight="12.75"/>
  <cols>
    <col min="2" max="2" width="0" style="0" hidden="1" customWidth="1"/>
    <col min="5" max="5" width="0" style="0" hidden="1" customWidth="1"/>
    <col min="8" max="9" width="0" style="0" hidden="1" customWidth="1"/>
    <col min="10" max="10" width="9.57421875" style="0" hidden="1" customWidth="1"/>
    <col min="11" max="11" width="10.57421875" style="0" bestFit="1" customWidth="1"/>
    <col min="12" max="12" width="9.57421875" style="0" bestFit="1" customWidth="1"/>
    <col min="13" max="13" width="10.57421875" style="0" bestFit="1" customWidth="1"/>
  </cols>
  <sheetData>
    <row r="1" ht="12.75">
      <c r="A1" t="s">
        <v>12</v>
      </c>
    </row>
    <row r="3" spans="3:6" ht="12.75">
      <c r="C3" s="2"/>
      <c r="D3" s="2"/>
      <c r="E3" s="1"/>
      <c r="F3" s="1"/>
    </row>
    <row r="4" ht="12.75">
      <c r="A4" t="s">
        <v>0</v>
      </c>
    </row>
    <row r="6" spans="1:11" ht="12.75">
      <c r="A6" s="3"/>
      <c r="B6" s="3" t="s">
        <v>6</v>
      </c>
      <c r="C6" s="3" t="s">
        <v>19</v>
      </c>
      <c r="D6" s="3" t="s">
        <v>20</v>
      </c>
      <c r="E6" s="3" t="s">
        <v>7</v>
      </c>
      <c r="F6" s="3" t="s">
        <v>18</v>
      </c>
      <c r="G6" s="3" t="s">
        <v>17</v>
      </c>
      <c r="H6" s="3" t="s">
        <v>11</v>
      </c>
      <c r="I6" s="3" t="s">
        <v>8</v>
      </c>
      <c r="J6" s="3" t="s">
        <v>9</v>
      </c>
      <c r="K6" s="3"/>
    </row>
    <row r="7" spans="1:10" ht="12.75">
      <c r="A7">
        <v>40</v>
      </c>
      <c r="B7">
        <f>+'orig-data'!C$42</f>
        <v>0.03748855628180289</v>
      </c>
      <c r="C7">
        <f>+'orig-data'!C12</f>
        <v>0.0100165472</v>
      </c>
      <c r="D7">
        <f>+'orig-data'!C31</f>
        <v>0.017688455</v>
      </c>
      <c r="E7">
        <f>+'orig-data'!C$43</f>
        <v>0.04506977262240043</v>
      </c>
      <c r="F7">
        <f>+'orig-data'!F12</f>
        <v>0.0009167695</v>
      </c>
      <c r="G7">
        <f>+'orig-data'!F31</f>
        <v>0.001187703</v>
      </c>
      <c r="H7">
        <v>40</v>
      </c>
      <c r="I7">
        <f>+'orig-data'!D12</f>
        <v>454</v>
      </c>
      <c r="J7">
        <f>+'orig-data'!D31</f>
        <v>837</v>
      </c>
    </row>
    <row r="8" spans="1:10" ht="12.75">
      <c r="A8">
        <v>45</v>
      </c>
      <c r="B8">
        <f>+'orig-data'!C$42</f>
        <v>0.03748855628180289</v>
      </c>
      <c r="C8">
        <f>+'orig-data'!C13</f>
        <v>0.0189293911</v>
      </c>
      <c r="D8">
        <f>+'orig-data'!C32</f>
        <v>0.029380547</v>
      </c>
      <c r="E8">
        <f>+'orig-data'!C$43</f>
        <v>0.04506977262240043</v>
      </c>
      <c r="F8">
        <f>+'orig-data'!F13</f>
        <v>0.0013269213</v>
      </c>
      <c r="G8">
        <f>+'orig-data'!F32</f>
        <v>0.0015729025</v>
      </c>
      <c r="H8">
        <v>45</v>
      </c>
      <c r="I8">
        <f>+'orig-data'!D13</f>
        <v>767</v>
      </c>
      <c r="J8">
        <f>+'orig-data'!D32</f>
        <v>1301</v>
      </c>
    </row>
    <row r="9" spans="1:10" ht="12.75">
      <c r="A9">
        <v>50</v>
      </c>
      <c r="B9">
        <f>+'orig-data'!C$42</f>
        <v>0.03748855628180289</v>
      </c>
      <c r="C9">
        <f>+'orig-data'!C14</f>
        <v>0.0351444955</v>
      </c>
      <c r="D9">
        <f>+'orig-data'!C33</f>
        <v>0.0487792181</v>
      </c>
      <c r="E9">
        <f>+'orig-data'!C$43</f>
        <v>0.04506977262240043</v>
      </c>
      <c r="F9">
        <f>+'orig-data'!F14</f>
        <v>0.0019230218</v>
      </c>
      <c r="G9">
        <f>+'orig-data'!F33</f>
        <v>0.0021540053</v>
      </c>
      <c r="H9">
        <v>50</v>
      </c>
      <c r="I9">
        <f>+'orig-data'!D14</f>
        <v>1238</v>
      </c>
      <c r="J9">
        <f>+'orig-data'!D33</f>
        <v>1874</v>
      </c>
    </row>
    <row r="10" spans="1:10" ht="12.75">
      <c r="A10">
        <v>55</v>
      </c>
      <c r="B10">
        <f>+'orig-data'!C$42</f>
        <v>0.03748855628180289</v>
      </c>
      <c r="C10">
        <f>+'orig-data'!C15</f>
        <v>0.0511033249</v>
      </c>
      <c r="D10">
        <f>+'orig-data'!C34</f>
        <v>0.0627979465</v>
      </c>
      <c r="E10">
        <f>+'orig-data'!C$43</f>
        <v>0.04506977262240043</v>
      </c>
      <c r="F10">
        <f>+'orig-data'!F15</f>
        <v>0.0026350931</v>
      </c>
      <c r="G10">
        <f>+'orig-data'!F34</f>
        <v>0.0026285256</v>
      </c>
      <c r="H10">
        <v>55</v>
      </c>
      <c r="I10">
        <f>+'orig-data'!D15</f>
        <v>1371</v>
      </c>
      <c r="J10">
        <f>+'orig-data'!D34</f>
        <v>2055</v>
      </c>
    </row>
    <row r="11" spans="1:10" ht="12.75">
      <c r="A11">
        <v>60</v>
      </c>
      <c r="B11">
        <f>+'orig-data'!C$42</f>
        <v>0.03748855628180289</v>
      </c>
      <c r="C11">
        <f>+'orig-data'!C16</f>
        <v>0.063155948</v>
      </c>
      <c r="D11">
        <f>+'orig-data'!C35</f>
        <v>0.069717048</v>
      </c>
      <c r="E11">
        <f>+'orig-data'!C$43</f>
        <v>0.04506977262240043</v>
      </c>
      <c r="F11">
        <f>+'orig-data'!F16</f>
        <v>0.0032417434</v>
      </c>
      <c r="G11">
        <f>+'orig-data'!F35</f>
        <v>0.0032222158</v>
      </c>
      <c r="H11">
        <v>60</v>
      </c>
      <c r="I11">
        <f>+'orig-data'!D16</f>
        <v>1366</v>
      </c>
      <c r="J11">
        <f>+'orig-data'!D35</f>
        <v>1673</v>
      </c>
    </row>
    <row r="12" spans="1:10" ht="12.75">
      <c r="A12">
        <v>65</v>
      </c>
      <c r="B12">
        <f>+'orig-data'!C$42</f>
        <v>0.03748855628180289</v>
      </c>
      <c r="C12">
        <f>+'orig-data'!C17</f>
        <v>0.0759889141</v>
      </c>
      <c r="D12">
        <f>+'orig-data'!C36</f>
        <v>0.0754774793</v>
      </c>
      <c r="E12">
        <f>+'orig-data'!C$43</f>
        <v>0.04506977262240043</v>
      </c>
      <c r="F12">
        <f>+'orig-data'!F17</f>
        <v>0.0036867546</v>
      </c>
      <c r="G12">
        <f>+'orig-data'!F36</f>
        <v>0.0036999426</v>
      </c>
      <c r="H12">
        <v>65</v>
      </c>
      <c r="I12">
        <f>+'orig-data'!D17</f>
        <v>1508</v>
      </c>
      <c r="J12">
        <f>+'orig-data'!D36</f>
        <v>1478</v>
      </c>
    </row>
    <row r="13" spans="1:10" ht="12.75">
      <c r="A13">
        <v>70</v>
      </c>
      <c r="B13">
        <f>+'orig-data'!C$42</f>
        <v>0.03748855628180289</v>
      </c>
      <c r="C13">
        <f>+'orig-data'!C18</f>
        <v>0.0675958188</v>
      </c>
      <c r="D13">
        <f>+'orig-data'!C37</f>
        <v>0.0692289747</v>
      </c>
      <c r="E13">
        <f>+'orig-data'!C$43</f>
        <v>0.04506977262240043</v>
      </c>
      <c r="F13">
        <f>+'orig-data'!F18</f>
        <v>0.0037497432</v>
      </c>
      <c r="G13">
        <f>+'orig-data'!F37</f>
        <v>0.0037996189</v>
      </c>
      <c r="H13">
        <v>70</v>
      </c>
      <c r="I13">
        <f>+'orig-data'!D18</f>
        <v>1164</v>
      </c>
      <c r="J13">
        <f>+'orig-data'!D37</f>
        <v>1187</v>
      </c>
    </row>
    <row r="14" spans="1:10" ht="12.75">
      <c r="A14">
        <v>75</v>
      </c>
      <c r="B14">
        <f>+'orig-data'!C$42</f>
        <v>0.03748855628180289</v>
      </c>
      <c r="C14">
        <f>+'orig-data'!C19</f>
        <v>0.0476572178</v>
      </c>
      <c r="D14">
        <f>+'orig-data'!C38</f>
        <v>0.0441389291</v>
      </c>
      <c r="E14">
        <f>+'orig-data'!C$43</f>
        <v>0.04506977262240043</v>
      </c>
      <c r="F14">
        <f>+'orig-data'!F19</f>
        <v>0.00356445</v>
      </c>
      <c r="G14">
        <f>+'orig-data'!F38</f>
        <v>0.0034246038</v>
      </c>
      <c r="H14">
        <v>75</v>
      </c>
      <c r="I14">
        <f>+'orig-data'!D19</f>
        <v>654</v>
      </c>
      <c r="J14">
        <f>+'orig-data'!D38</f>
        <v>610</v>
      </c>
    </row>
    <row r="15" spans="1:10" ht="12.75">
      <c r="A15">
        <v>80</v>
      </c>
      <c r="B15">
        <f>+'orig-data'!C$42</f>
        <v>0.03748855628180289</v>
      </c>
      <c r="C15">
        <f>+'orig-data'!C20</f>
        <v>0.0278281912</v>
      </c>
      <c r="D15">
        <f>+'orig-data'!C39</f>
        <v>0.0271100286</v>
      </c>
      <c r="E15">
        <f>+'orig-data'!C$43</f>
        <v>0.04506977262240043</v>
      </c>
      <c r="F15">
        <f>+'orig-data'!F20</f>
        <v>0.0035460809</v>
      </c>
      <c r="G15">
        <f>+'orig-data'!F39</f>
        <v>0.0032756533</v>
      </c>
      <c r="H15">
        <v>80</v>
      </c>
      <c r="I15">
        <f>+'orig-data'!D20</f>
        <v>230</v>
      </c>
      <c r="J15">
        <f>+'orig-data'!D39</f>
        <v>256</v>
      </c>
    </row>
    <row r="16" spans="1:10" ht="12.75">
      <c r="A16">
        <v>85</v>
      </c>
      <c r="B16">
        <f>+'orig-data'!C$42</f>
        <v>0.03748855628180289</v>
      </c>
      <c r="C16">
        <f>+'orig-data'!C21</f>
        <v>0.0095449501</v>
      </c>
      <c r="D16">
        <f>+'orig-data'!C40</f>
        <v>0.0126663804</v>
      </c>
      <c r="E16">
        <f>+'orig-data'!C$43</f>
        <v>0.04506977262240043</v>
      </c>
      <c r="F16">
        <f>+'orig-data'!F21</f>
        <v>0.0028393105</v>
      </c>
      <c r="G16">
        <f>+'orig-data'!F40</f>
        <v>0.003211549</v>
      </c>
      <c r="H16">
        <v>85</v>
      </c>
      <c r="I16">
        <f>+'orig-data'!D21</f>
        <v>43</v>
      </c>
      <c r="J16">
        <f>+'orig-data'!D40</f>
        <v>59</v>
      </c>
    </row>
    <row r="17" spans="1:10" ht="12.75">
      <c r="A17">
        <v>90</v>
      </c>
      <c r="B17">
        <f>+'orig-data'!C$42</f>
        <v>0.03748855628180289</v>
      </c>
      <c r="C17">
        <f>+'orig-data'!C22</f>
        <v>0.0051136364</v>
      </c>
      <c r="E17">
        <f>+'orig-data'!C$43</f>
        <v>0.04506977262240043</v>
      </c>
      <c r="F17">
        <f>+'orig-data'!F22</f>
        <v>0.003332356</v>
      </c>
      <c r="H17">
        <v>90</v>
      </c>
      <c r="I17">
        <f>+'orig-data'!D22</f>
        <v>9</v>
      </c>
      <c r="J17">
        <f>+'orig-data'!D41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tabSelected="1" workbookViewId="0" topLeftCell="A1">
      <selection activeCell="A2" sqref="A2"/>
    </sheetView>
  </sheetViews>
  <sheetFormatPr defaultColWidth="9.140625" defaultRowHeight="12.75"/>
  <sheetData>
    <row r="1" ht="12.75">
      <c r="A1" t="s">
        <v>12</v>
      </c>
    </row>
    <row r="3" spans="1:6" ht="12.75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10</v>
      </c>
    </row>
    <row r="12" spans="1:6" ht="12.75">
      <c r="A12" t="s">
        <v>13</v>
      </c>
      <c r="B12">
        <v>40</v>
      </c>
      <c r="C12">
        <v>0.0100165472</v>
      </c>
      <c r="D12">
        <v>454</v>
      </c>
      <c r="E12">
        <v>45325</v>
      </c>
      <c r="F12">
        <v>0.0009167695</v>
      </c>
    </row>
    <row r="13" spans="1:6" ht="12.75">
      <c r="A13" t="s">
        <v>13</v>
      </c>
      <c r="B13">
        <v>45</v>
      </c>
      <c r="C13">
        <v>0.0189293911</v>
      </c>
      <c r="D13">
        <v>767</v>
      </c>
      <c r="E13">
        <v>40519</v>
      </c>
      <c r="F13">
        <v>0.0013269213</v>
      </c>
    </row>
    <row r="14" spans="1:6" ht="12.75">
      <c r="A14" t="s">
        <v>13</v>
      </c>
      <c r="B14">
        <v>50</v>
      </c>
      <c r="C14">
        <v>0.0351444955</v>
      </c>
      <c r="D14">
        <v>1238</v>
      </c>
      <c r="E14">
        <v>35226</v>
      </c>
      <c r="F14">
        <v>0.0019230218</v>
      </c>
    </row>
    <row r="15" spans="1:6" ht="12.75">
      <c r="A15" t="s">
        <v>13</v>
      </c>
      <c r="B15">
        <v>55</v>
      </c>
      <c r="C15">
        <v>0.0511033249</v>
      </c>
      <c r="D15">
        <v>1371</v>
      </c>
      <c r="E15">
        <v>26828</v>
      </c>
      <c r="F15">
        <v>0.0026350931</v>
      </c>
    </row>
    <row r="16" spans="1:6" ht="12.75">
      <c r="A16" t="s">
        <v>13</v>
      </c>
      <c r="B16">
        <v>60</v>
      </c>
      <c r="C16">
        <v>0.063155948</v>
      </c>
      <c r="D16">
        <v>1366</v>
      </c>
      <c r="E16">
        <v>21629</v>
      </c>
      <c r="F16">
        <v>0.0032417434</v>
      </c>
    </row>
    <row r="17" spans="1:6" ht="12.75">
      <c r="A17" t="s">
        <v>13</v>
      </c>
      <c r="B17">
        <v>65</v>
      </c>
      <c r="C17">
        <v>0.0759889141</v>
      </c>
      <c r="D17">
        <v>1508</v>
      </c>
      <c r="E17">
        <v>19845</v>
      </c>
      <c r="F17">
        <v>0.0036867546</v>
      </c>
    </row>
    <row r="18" spans="1:6" ht="12.75">
      <c r="A18" t="s">
        <v>13</v>
      </c>
      <c r="B18">
        <v>70</v>
      </c>
      <c r="C18">
        <v>0.0675958188</v>
      </c>
      <c r="D18">
        <v>1164</v>
      </c>
      <c r="E18">
        <v>17220</v>
      </c>
      <c r="F18">
        <v>0.0037497432</v>
      </c>
    </row>
    <row r="19" spans="1:6" ht="12.75">
      <c r="A19" t="s">
        <v>13</v>
      </c>
      <c r="B19">
        <v>75</v>
      </c>
      <c r="C19">
        <v>0.0476572178</v>
      </c>
      <c r="D19">
        <v>654</v>
      </c>
      <c r="E19">
        <v>13723</v>
      </c>
      <c r="F19">
        <v>0.00356445</v>
      </c>
    </row>
    <row r="20" spans="1:6" ht="12.75">
      <c r="A20" t="s">
        <v>13</v>
      </c>
      <c r="B20">
        <v>80</v>
      </c>
      <c r="C20">
        <v>0.0278281912</v>
      </c>
      <c r="D20">
        <v>230</v>
      </c>
      <c r="E20">
        <v>8265</v>
      </c>
      <c r="F20">
        <v>0.0035460809</v>
      </c>
    </row>
    <row r="21" spans="1:6" ht="12.75">
      <c r="A21" t="s">
        <v>13</v>
      </c>
      <c r="B21">
        <v>85</v>
      </c>
      <c r="C21">
        <v>0.0095449501</v>
      </c>
      <c r="D21">
        <v>43</v>
      </c>
      <c r="E21">
        <v>4505</v>
      </c>
      <c r="F21">
        <v>0.0028393105</v>
      </c>
    </row>
    <row r="22" spans="1:6" ht="12.75">
      <c r="A22" t="s">
        <v>13</v>
      </c>
      <c r="B22">
        <v>90</v>
      </c>
      <c r="C22">
        <v>0.0051136364</v>
      </c>
      <c r="D22">
        <v>9</v>
      </c>
      <c r="E22">
        <v>1760</v>
      </c>
      <c r="F22">
        <v>0.003332356</v>
      </c>
    </row>
    <row r="31" spans="1:6" ht="12.75">
      <c r="A31" t="s">
        <v>14</v>
      </c>
      <c r="B31">
        <v>40</v>
      </c>
      <c r="C31">
        <v>0.017688455</v>
      </c>
      <c r="D31">
        <v>837</v>
      </c>
      <c r="E31">
        <v>47319</v>
      </c>
      <c r="F31">
        <v>0.001187703</v>
      </c>
    </row>
    <row r="32" spans="1:6" ht="12.75">
      <c r="A32" t="s">
        <v>14</v>
      </c>
      <c r="B32">
        <v>45</v>
      </c>
      <c r="C32">
        <v>0.029380547</v>
      </c>
      <c r="D32">
        <v>1301</v>
      </c>
      <c r="E32">
        <v>44281</v>
      </c>
      <c r="F32">
        <v>0.0015729025</v>
      </c>
    </row>
    <row r="33" spans="1:6" ht="12.75">
      <c r="A33" t="s">
        <v>14</v>
      </c>
      <c r="B33">
        <v>50</v>
      </c>
      <c r="C33">
        <v>0.0487792181</v>
      </c>
      <c r="D33">
        <v>1874</v>
      </c>
      <c r="E33">
        <v>38418</v>
      </c>
      <c r="F33">
        <v>0.0021540053</v>
      </c>
    </row>
    <row r="34" spans="1:6" ht="12.75">
      <c r="A34" t="s">
        <v>14</v>
      </c>
      <c r="B34">
        <v>55</v>
      </c>
      <c r="C34">
        <v>0.0627979465</v>
      </c>
      <c r="D34">
        <v>2055</v>
      </c>
      <c r="E34">
        <v>32724</v>
      </c>
      <c r="F34">
        <v>0.0026285256</v>
      </c>
    </row>
    <row r="35" spans="1:6" ht="12.75">
      <c r="A35" t="s">
        <v>14</v>
      </c>
      <c r="B35">
        <v>60</v>
      </c>
      <c r="C35">
        <v>0.069717048</v>
      </c>
      <c r="D35">
        <v>1673</v>
      </c>
      <c r="E35">
        <v>23997</v>
      </c>
      <c r="F35">
        <v>0.0032222158</v>
      </c>
    </row>
    <row r="36" spans="1:6" ht="12.75">
      <c r="A36" t="s">
        <v>14</v>
      </c>
      <c r="B36">
        <v>65</v>
      </c>
      <c r="C36">
        <v>0.0754774793</v>
      </c>
      <c r="D36">
        <v>1478</v>
      </c>
      <c r="E36">
        <v>19582</v>
      </c>
      <c r="F36">
        <v>0.0036999426</v>
      </c>
    </row>
    <row r="37" spans="1:6" ht="12.75">
      <c r="A37" t="s">
        <v>14</v>
      </c>
      <c r="B37">
        <v>70</v>
      </c>
      <c r="C37">
        <v>0.0692289747</v>
      </c>
      <c r="D37">
        <v>1187</v>
      </c>
      <c r="E37">
        <v>17146</v>
      </c>
      <c r="F37">
        <v>0.0037996189</v>
      </c>
    </row>
    <row r="38" spans="1:6" ht="12.75">
      <c r="A38" t="s">
        <v>14</v>
      </c>
      <c r="B38">
        <v>75</v>
      </c>
      <c r="C38">
        <v>0.0441389291</v>
      </c>
      <c r="D38">
        <v>610</v>
      </c>
      <c r="E38">
        <v>13820</v>
      </c>
      <c r="F38">
        <v>0.0034246038</v>
      </c>
    </row>
    <row r="39" spans="1:6" ht="12.75">
      <c r="A39" t="s">
        <v>14</v>
      </c>
      <c r="B39">
        <v>80</v>
      </c>
      <c r="C39">
        <v>0.0271100286</v>
      </c>
      <c r="D39">
        <v>256</v>
      </c>
      <c r="E39">
        <v>9443</v>
      </c>
      <c r="F39">
        <v>0.0032756533</v>
      </c>
    </row>
    <row r="40" spans="1:6" ht="12.75">
      <c r="A40" t="s">
        <v>14</v>
      </c>
      <c r="B40">
        <v>85</v>
      </c>
      <c r="C40">
        <v>0.0126663804</v>
      </c>
      <c r="D40">
        <v>59</v>
      </c>
      <c r="E40">
        <v>4658</v>
      </c>
      <c r="F40">
        <v>0.003211549</v>
      </c>
    </row>
    <row r="41" spans="1:2" ht="12.75">
      <c r="A41" t="s">
        <v>14</v>
      </c>
      <c r="B41">
        <v>90</v>
      </c>
    </row>
    <row r="42" spans="1:6" ht="12.75">
      <c r="A42" t="s">
        <v>15</v>
      </c>
      <c r="C42">
        <f>+D42/E42</f>
        <v>0.03748855628180289</v>
      </c>
      <c r="D42">
        <f>SUM(D4:D22)</f>
        <v>8804</v>
      </c>
      <c r="E42">
        <f>SUM(E4:E22)</f>
        <v>234845</v>
      </c>
      <c r="F42">
        <f>1.96*SQRT(C42*(1-C42)/E42)</f>
        <v>0.0007682768038029546</v>
      </c>
    </row>
    <row r="43" spans="1:6" ht="12.75">
      <c r="A43" t="s">
        <v>16</v>
      </c>
      <c r="C43">
        <f>+D43/E43</f>
        <v>0.04506977262240043</v>
      </c>
      <c r="D43">
        <f>SUM(D23:D41)</f>
        <v>11330</v>
      </c>
      <c r="E43">
        <f>SUM(E23:E41)</f>
        <v>251388</v>
      </c>
      <c r="F43">
        <f>1.96*SQRT(C43*(1-C43)/E43)</f>
        <v>0.0008109840332266047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randyf</dc:creator>
  <cp:keywords/>
  <dc:description/>
  <cp:lastModifiedBy>jeremyD</cp:lastModifiedBy>
  <cp:lastPrinted>2005-08-10T14:55:29Z</cp:lastPrinted>
  <dcterms:created xsi:type="dcterms:W3CDTF">2002-10-17T15:15:37Z</dcterms:created>
  <dcterms:modified xsi:type="dcterms:W3CDTF">2005-10-04T15:05:41Z</dcterms:modified>
  <cp:category/>
  <cp:version/>
  <cp:contentType/>
  <cp:contentStatus/>
</cp:coreProperties>
</file>