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65446" windowWidth="9555" windowHeight="8835" activeTab="1"/>
  </bookViews>
  <sheets>
    <sheet name="831-RHA" sheetId="1" r:id="rId1"/>
    <sheet name="832-District " sheetId="2" r:id="rId2"/>
    <sheet name="graph-data" sheetId="3" r:id="rId3"/>
    <sheet name="immu-7yr" sheetId="4" r:id="rId4"/>
  </sheets>
  <definedNames/>
  <calcPr fullCalcOnLoad="1"/>
</workbook>
</file>

<file path=xl/sharedStrings.xml><?xml version="1.0" encoding="utf-8"?>
<sst xmlns="http://schemas.openxmlformats.org/spreadsheetml/2006/main" count="801" uniqueCount="161">
  <si>
    <t>pop</t>
  </si>
  <si>
    <t>SE Northern</t>
  </si>
  <si>
    <t>SE Western</t>
  </si>
  <si>
    <t>SE Southern</t>
  </si>
  <si>
    <t>PL West</t>
  </si>
  <si>
    <t>PL Central</t>
  </si>
  <si>
    <t>PL East</t>
  </si>
  <si>
    <t>PL North</t>
  </si>
  <si>
    <t>IL Southwest</t>
  </si>
  <si>
    <t>IL Southeast</t>
  </si>
  <si>
    <t>IL Northeast</t>
  </si>
  <si>
    <t>IL Northwest</t>
  </si>
  <si>
    <t>males</t>
  </si>
  <si>
    <t>females</t>
  </si>
  <si>
    <t>Nor-Man</t>
  </si>
  <si>
    <t>data labels</t>
  </si>
  <si>
    <t>GA12-45   Assin North 2</t>
  </si>
  <si>
    <t>GA21-45   Assin East 1</t>
  </si>
  <si>
    <t>GA22-45   Assin East 2</t>
  </si>
  <si>
    <t>GA31-45   Assin West 1</t>
  </si>
  <si>
    <t>GA32-45   Assin West 2</t>
  </si>
  <si>
    <t>GA11-45   Assin North 1</t>
  </si>
  <si>
    <t>A3M-40    Cent Morden/Winkler</t>
  </si>
  <si>
    <t>A2L-40     Cent Swan Lake</t>
  </si>
  <si>
    <t>C4-30       IL Southwest</t>
  </si>
  <si>
    <t>C3-30       IL Southeast</t>
  </si>
  <si>
    <t>C1-30       IL Northeast</t>
  </si>
  <si>
    <t>C2-30       IL Northwest</t>
  </si>
  <si>
    <t>E1-60       PL Central</t>
  </si>
  <si>
    <t>E4-60       PL West</t>
  </si>
  <si>
    <t>E2-60       PL East</t>
  </si>
  <si>
    <t>E3-60       PL North</t>
  </si>
  <si>
    <t>BN5-20     Springfield</t>
  </si>
  <si>
    <t>BN4-20     Iron Rose</t>
  </si>
  <si>
    <t>BN7-20     Winnipeg River</t>
  </si>
  <si>
    <t>BN2-20     Brokenhead</t>
  </si>
  <si>
    <t>BN1-20     Blue Water</t>
  </si>
  <si>
    <t>BN6-20     Northern Remote</t>
  </si>
  <si>
    <t>FC-90      Churchill</t>
  </si>
  <si>
    <t>D1-70       F Flon/Snow L/Cran</t>
  </si>
  <si>
    <t>D2-70      The Pas/OCN/Kelsey</t>
  </si>
  <si>
    <t>D4-70      Nor-Man Other</t>
  </si>
  <si>
    <t>FB4-80    Gillam/Fox Lake</t>
  </si>
  <si>
    <t>FB2-80    Thompson</t>
  </si>
  <si>
    <t>FB9-80    Thick Por/Pik/Wab</t>
  </si>
  <si>
    <t>FB3-80    Lynn/Leaf/SIL</t>
  </si>
  <si>
    <t>FB7-80    Cross Lake</t>
  </si>
  <si>
    <t>FBA-80    Tad/Broch/Lac Br</t>
  </si>
  <si>
    <t>FB8-80    Island Lake</t>
  </si>
  <si>
    <t>FB6-80    Norway House</t>
  </si>
  <si>
    <t>FBB-80   Oxford H &amp; Gods</t>
  </si>
  <si>
    <t>FBC-80   Sha/York/Split/War</t>
  </si>
  <si>
    <t>FB5-80    Nelson House</t>
  </si>
  <si>
    <t>A4A-40     Cent Altona</t>
  </si>
  <si>
    <t>A1C-40     Cent Cartier/SFX</t>
  </si>
  <si>
    <t>A4R-40     Cent Red River</t>
  </si>
  <si>
    <t>A3L-40     Cent Louise/Pembina</t>
  </si>
  <si>
    <t>A2P-40     Cent Carman</t>
  </si>
  <si>
    <t>A1P-40     Cent Portage</t>
  </si>
  <si>
    <t>A1S-40     Cent Seven Regions</t>
  </si>
  <si>
    <t>G2E-15     Bdn East</t>
  </si>
  <si>
    <t>G2W-15    Bdn West</t>
  </si>
  <si>
    <t>G1-15       Bdn Rural</t>
  </si>
  <si>
    <t>BS3-25     SE Southern</t>
  </si>
  <si>
    <t>BS4-25     SE Western</t>
  </si>
  <si>
    <t>BS1-25     SE Central</t>
  </si>
  <si>
    <t>BS2-25     SE Northern</t>
  </si>
  <si>
    <t>Z              Manitoba</t>
  </si>
  <si>
    <t>3.WP       Winnipeg</t>
  </si>
  <si>
    <t>2.RN        Rural North</t>
  </si>
  <si>
    <t>1.RS        Rural South</t>
  </si>
  <si>
    <t>FB-80      Burntwood</t>
  </si>
  <si>
    <t>D-70        Nor-Man</t>
  </si>
  <si>
    <t>BN-20      North Eastman</t>
  </si>
  <si>
    <t>E-60        Parkland</t>
  </si>
  <si>
    <t>C-30        Interlake</t>
  </si>
  <si>
    <t>A-40        Central</t>
  </si>
  <si>
    <t>GA-45      Assiniboine</t>
  </si>
  <si>
    <t>G-15        Brandon</t>
  </si>
  <si>
    <t>BS-25      South Eastman</t>
  </si>
  <si>
    <t>region/district code &amp; name</t>
  </si>
  <si>
    <t>Central</t>
  </si>
  <si>
    <t>Interlake</t>
  </si>
  <si>
    <t>North Eastman</t>
  </si>
  <si>
    <t>Mb avg males</t>
  </si>
  <si>
    <t>Mb avg females</t>
  </si>
  <si>
    <t>count</t>
  </si>
  <si>
    <t>crd_rate</t>
  </si>
  <si>
    <t xml:space="preserve"> </t>
  </si>
  <si>
    <t>male/female</t>
  </si>
  <si>
    <t>CI Work</t>
  </si>
  <si>
    <t>Winnipeg</t>
  </si>
  <si>
    <t>Manitoba</t>
  </si>
  <si>
    <t>m = males significant</t>
  </si>
  <si>
    <t>f   = females significant</t>
  </si>
  <si>
    <t>d  = males &amp; females signif different</t>
  </si>
  <si>
    <t>Supression</t>
  </si>
  <si>
    <t>probchisq</t>
  </si>
  <si>
    <t>lc_crd</t>
  </si>
  <si>
    <t>uc_crd</t>
  </si>
  <si>
    <t>x</t>
  </si>
  <si>
    <t>mp     = supress male pop</t>
  </si>
  <si>
    <t>mc     = supress male count</t>
  </si>
  <si>
    <t>fp       = supress female pop</t>
  </si>
  <si>
    <t>fc       = suppress female count</t>
  </si>
  <si>
    <t>BDN Rural</t>
  </si>
  <si>
    <t>BDN West</t>
  </si>
  <si>
    <t>BDN East</t>
  </si>
  <si>
    <t>AS  East 1</t>
  </si>
  <si>
    <t>AS  North 2</t>
  </si>
  <si>
    <t>AS  West 2</t>
  </si>
  <si>
    <t>CE Altona</t>
  </si>
  <si>
    <t>CE  Cartier/SFX</t>
  </si>
  <si>
    <t>CE  Red River</t>
  </si>
  <si>
    <t>CE  Swan Lake</t>
  </si>
  <si>
    <t>CE  Louise/Pembina</t>
  </si>
  <si>
    <t>CE  Carman</t>
  </si>
  <si>
    <t>CE  Portage</t>
  </si>
  <si>
    <t>NE Springfield</t>
  </si>
  <si>
    <t>NE Iron Rose</t>
  </si>
  <si>
    <t>NE Winnipeg River</t>
  </si>
  <si>
    <t>NM The Pas/OCN/Kelsey</t>
  </si>
  <si>
    <t>NM Nor-Man Other</t>
  </si>
  <si>
    <t>BW Gillam/Fox Lake</t>
  </si>
  <si>
    <t>BW Thick Por/Pik/Wab</t>
  </si>
  <si>
    <t>BW Lynn/Leaf/SIL</t>
  </si>
  <si>
    <t>BW Nelson House</t>
  </si>
  <si>
    <t>Males</t>
  </si>
  <si>
    <t>Females</t>
  </si>
  <si>
    <t>Proportion of kids born F1995-1996 immunized at 7 years</t>
  </si>
  <si>
    <t>Immu 7yrs F</t>
  </si>
  <si>
    <t>Immu 7 yrs M</t>
  </si>
  <si>
    <t>North (m,f)</t>
  </si>
  <si>
    <t>CE  Seven Regions (m,f)</t>
  </si>
  <si>
    <t>NE Blue Water (f)</t>
  </si>
  <si>
    <t>NE Northern Remote (m,f)</t>
  </si>
  <si>
    <t>BW Cross Lake (m,f)</t>
  </si>
  <si>
    <t>BW Island Lake (m,f)</t>
  </si>
  <si>
    <t>BW Oxford H &amp; Gods (m,f)</t>
  </si>
  <si>
    <t>South Eastman (m)</t>
  </si>
  <si>
    <t>Brandon</t>
  </si>
  <si>
    <t>Assiniboine</t>
  </si>
  <si>
    <t>Parkland (f)</t>
  </si>
  <si>
    <t>Churchill</t>
  </si>
  <si>
    <t>Burntwood (m,f)</t>
  </si>
  <si>
    <t>Rural South (m)</t>
  </si>
  <si>
    <t>SE Central</t>
  </si>
  <si>
    <t>AS West 1</t>
  </si>
  <si>
    <t>AS  East 2</t>
  </si>
  <si>
    <t>AS  North 1</t>
  </si>
  <si>
    <t>CE  Morden/Winkler</t>
  </si>
  <si>
    <t>NE Brokenhead</t>
  </si>
  <si>
    <t>NM F Flon/Snow L/Cran</t>
  </si>
  <si>
    <t>BW Thompson</t>
  </si>
  <si>
    <t>BW Tad/Broch/Lac Br</t>
  </si>
  <si>
    <t>BW Norway House</t>
  </si>
  <si>
    <t>BW Sha/York/Split/War</t>
  </si>
  <si>
    <t>New</t>
  </si>
  <si>
    <t>Old</t>
  </si>
  <si>
    <t>Order</t>
  </si>
  <si>
    <t>order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</si>
</sst>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
    <numFmt numFmtId="175" formatCode="0;\-0;;@"/>
    <numFmt numFmtId="176" formatCode="0.000000"/>
    <numFmt numFmtId="177" formatCode="0.00000"/>
    <numFmt numFmtId="178" formatCode="0.0%"/>
  </numFmts>
  <fonts count="12">
    <font>
      <sz val="10"/>
      <name val="Arial"/>
      <family val="0"/>
    </font>
    <font>
      <b/>
      <sz val="10"/>
      <name val="Arial"/>
      <family val="2"/>
    </font>
    <font>
      <u val="single"/>
      <sz val="10"/>
      <color indexed="12"/>
      <name val="Arial"/>
      <family val="0"/>
    </font>
    <font>
      <u val="single"/>
      <sz val="10"/>
      <color indexed="36"/>
      <name val="Arial"/>
      <family val="0"/>
    </font>
    <font>
      <i/>
      <sz val="10"/>
      <name val="Arial"/>
      <family val="2"/>
    </font>
    <font>
      <b/>
      <sz val="11"/>
      <name val="Univers 45 Light"/>
      <family val="2"/>
    </font>
    <font>
      <sz val="10"/>
      <name val="Univers 45 Light"/>
      <family val="2"/>
    </font>
    <font>
      <sz val="8"/>
      <name val="Univers 45 Light"/>
      <family val="2"/>
    </font>
    <font>
      <sz val="9"/>
      <name val="Univers 45 Light"/>
      <family val="2"/>
    </font>
    <font>
      <sz val="7"/>
      <name val="Univers 45 Light"/>
      <family val="2"/>
    </font>
    <font>
      <b/>
      <sz val="12"/>
      <name val="Univers 45 Light"/>
      <family val="2"/>
    </font>
    <font>
      <b/>
      <sz val="5"/>
      <name val="Arial MT"/>
      <family val="3"/>
    </font>
  </fonts>
  <fills count="3">
    <fill>
      <patternFill/>
    </fill>
    <fill>
      <patternFill patternType="gray125"/>
    </fill>
    <fill>
      <patternFill patternType="solid">
        <fgColor indexed="22"/>
        <bgColor indexed="64"/>
      </patternFill>
    </fill>
  </fills>
  <borders count="3">
    <border>
      <left/>
      <right/>
      <top/>
      <bottom/>
      <diagonal/>
    </border>
    <border>
      <left>
        <color indexed="63"/>
      </left>
      <right>
        <color indexed="63"/>
      </right>
      <top style="thick"/>
      <bottom>
        <color indexed="63"/>
      </bottom>
    </border>
    <border>
      <left>
        <color indexed="63"/>
      </left>
      <right>
        <color indexed="63"/>
      </right>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1" fillId="0" borderId="0" xfId="0" applyFont="1" applyAlignment="1">
      <alignment horizontal="center"/>
    </xf>
    <xf numFmtId="2" fontId="0" fillId="0" borderId="0" xfId="0" applyNumberFormat="1" applyAlignment="1">
      <alignment/>
    </xf>
    <xf numFmtId="1" fontId="0" fillId="0" borderId="0" xfId="0" applyNumberFormat="1" applyAlignment="1">
      <alignment/>
    </xf>
    <xf numFmtId="174" fontId="0" fillId="0" borderId="0" xfId="0" applyNumberFormat="1"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0" xfId="0" applyAlignment="1">
      <alignment horizontal="center"/>
    </xf>
    <xf numFmtId="2" fontId="0" fillId="0" borderId="0" xfId="0" applyNumberFormat="1" applyAlignment="1">
      <alignment horizontal="center"/>
    </xf>
    <xf numFmtId="1" fontId="0" fillId="0" borderId="0" xfId="0" applyNumberFormat="1" applyAlignment="1" quotePrefix="1">
      <alignment horizontal="center"/>
    </xf>
    <xf numFmtId="2" fontId="0" fillId="0" borderId="0" xfId="0" applyNumberFormat="1" applyAlignment="1" quotePrefix="1">
      <alignment horizontal="center"/>
    </xf>
    <xf numFmtId="0" fontId="0" fillId="0" borderId="0" xfId="0" applyAlignment="1" quotePrefix="1">
      <alignment horizontal="center"/>
    </xf>
    <xf numFmtId="1" fontId="0" fillId="0" borderId="0" xfId="0" applyNumberFormat="1" applyAlignment="1">
      <alignment horizontal="center"/>
    </xf>
    <xf numFmtId="2" fontId="0" fillId="0" borderId="0" xfId="0" applyNumberFormat="1" applyAlignment="1">
      <alignment horizontal="right"/>
    </xf>
    <xf numFmtId="1" fontId="0" fillId="0" borderId="0" xfId="0" applyNumberFormat="1" applyAlignment="1">
      <alignment horizontal="right"/>
    </xf>
    <xf numFmtId="174" fontId="0" fillId="0" borderId="0" xfId="0" applyNumberFormat="1" applyAlignment="1">
      <alignment horizontal="right"/>
    </xf>
    <xf numFmtId="2" fontId="0" fillId="2" borderId="0" xfId="0" applyNumberFormat="1" applyFill="1" applyAlignment="1">
      <alignment horizontal="center"/>
    </xf>
    <xf numFmtId="2" fontId="0" fillId="2" borderId="0" xfId="0" applyNumberFormat="1" applyFill="1" applyAlignment="1" quotePrefix="1">
      <alignment horizontal="center"/>
    </xf>
    <xf numFmtId="2" fontId="0" fillId="2" borderId="0" xfId="0" applyNumberFormat="1" applyFill="1" applyAlignment="1">
      <alignment/>
    </xf>
    <xf numFmtId="175" fontId="0" fillId="2" borderId="0" xfId="0" applyNumberFormat="1" applyFill="1" applyAlignment="1">
      <alignment/>
    </xf>
    <xf numFmtId="2" fontId="0" fillId="0" borderId="0" xfId="0" applyNumberFormat="1" applyFill="1" applyAlignment="1">
      <alignment/>
    </xf>
    <xf numFmtId="0" fontId="0" fillId="2" borderId="0" xfId="0" applyFill="1" applyAlignment="1">
      <alignment horizontal="center"/>
    </xf>
    <xf numFmtId="2" fontId="0" fillId="2" borderId="0" xfId="0" applyNumberFormat="1" applyFill="1" applyAlignment="1">
      <alignment horizontal="right"/>
    </xf>
    <xf numFmtId="0" fontId="4" fillId="0" borderId="0" xfId="0" applyFont="1" applyAlignment="1">
      <alignment horizontal="left"/>
    </xf>
    <xf numFmtId="11" fontId="0" fillId="0" borderId="0" xfId="0" applyNumberFormat="1" applyAlignment="1">
      <alignment/>
    </xf>
    <xf numFmtId="173" fontId="1" fillId="0" borderId="0" xfId="0" applyNumberFormat="1" applyFont="1" applyAlignment="1">
      <alignment/>
    </xf>
    <xf numFmtId="173" fontId="1" fillId="0" borderId="0" xfId="0" applyNumberFormat="1" applyFont="1" applyAlignment="1">
      <alignment horizontal="center"/>
    </xf>
    <xf numFmtId="173" fontId="1" fillId="0" borderId="0" xfId="0" applyNumberFormat="1" applyFont="1" applyAlignment="1" quotePrefix="1">
      <alignment horizontal="center"/>
    </xf>
    <xf numFmtId="173" fontId="1" fillId="0" borderId="0" xfId="0" applyNumberFormat="1" applyFont="1" applyAlignment="1">
      <alignment horizontal="right"/>
    </xf>
    <xf numFmtId="173" fontId="0" fillId="0" borderId="0" xfId="0" applyNumberFormat="1" applyAlignment="1">
      <alignment horizontal="center"/>
    </xf>
    <xf numFmtId="173" fontId="0" fillId="0" borderId="0" xfId="0" applyNumberFormat="1" applyAlignment="1" quotePrefix="1">
      <alignment horizontal="center"/>
    </xf>
    <xf numFmtId="173" fontId="0" fillId="0" borderId="0" xfId="0" applyNumberFormat="1" applyAlignment="1">
      <alignment/>
    </xf>
    <xf numFmtId="173" fontId="0" fillId="0" borderId="0" xfId="0" applyNumberFormat="1" applyAlignment="1">
      <alignment horizontal="right"/>
    </xf>
    <xf numFmtId="10" fontId="1" fillId="0" borderId="0" xfId="0" applyNumberFormat="1" applyFont="1" applyAlignment="1">
      <alignment/>
    </xf>
    <xf numFmtId="10" fontId="1" fillId="0" borderId="0" xfId="0" applyNumberFormat="1" applyFont="1" applyAlignment="1">
      <alignment horizontal="right"/>
    </xf>
    <xf numFmtId="10" fontId="1" fillId="0" borderId="0" xfId="0" applyNumberFormat="1" applyFont="1" applyAlignment="1">
      <alignment horizontal="center"/>
    </xf>
    <xf numFmtId="0" fontId="0" fillId="0" borderId="0" xfId="0" applyFont="1" applyAlignment="1">
      <alignment/>
    </xf>
    <xf numFmtId="0" fontId="4"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1" i="0" u="none" baseline="0"/>
              <a:t>Figure 8.3.1: Proportion of Children Born in 1995/1996 With Complete Immunizations at Seven-Years, by RHA</a:t>
            </a:r>
            <a:r>
              <a:rPr lang="en-US" cap="none" sz="1000" b="0" i="0" u="none" baseline="0"/>
              <a:t>
</a:t>
            </a:r>
            <a:r>
              <a:rPr lang="en-US" cap="none" sz="800" b="0" i="0" u="none" baseline="0"/>
              <a:t>Crude percent of continuously registered seven year olds</a:t>
            </a:r>
          </a:p>
        </c:rich>
      </c:tx>
      <c:layout>
        <c:manualLayout>
          <c:xMode val="factor"/>
          <c:yMode val="factor"/>
          <c:x val="0.01525"/>
          <c:y val="-0.01925"/>
        </c:manualLayout>
      </c:layout>
      <c:spPr>
        <a:noFill/>
        <a:ln>
          <a:noFill/>
        </a:ln>
      </c:spPr>
    </c:title>
    <c:plotArea>
      <c:layout>
        <c:manualLayout>
          <c:xMode val="edge"/>
          <c:yMode val="edge"/>
          <c:x val="0"/>
          <c:y val="0.1365"/>
          <c:w val="0.91625"/>
          <c:h val="0.721"/>
        </c:manualLayout>
      </c:layout>
      <c:barChart>
        <c:barDir val="bar"/>
        <c:grouping val="clustered"/>
        <c:varyColors val="0"/>
        <c:ser>
          <c:idx val="0"/>
          <c:order val="0"/>
          <c:tx>
            <c:strRef>
              <c:f>'graph-data'!$I$3</c:f>
              <c:strCache>
                <c:ptCount val="1"/>
                <c:pt idx="0">
                  <c:v>Mb avg 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males</c:name>
            <c:spPr>
              <a:ln w="38100">
                <a:solidFill>
                  <a:srgbClr val="C0C0C0"/>
                </a:solidFill>
                <a:prstDash val="sysDot"/>
              </a:ln>
            </c:spPr>
            <c:trendlineType val="linear"/>
            <c:forward val="0.5"/>
            <c:backward val="0.5"/>
            <c:dispEq val="0"/>
            <c:dispRSqr val="0"/>
          </c:trendline>
          <c:cat>
            <c:strRef>
              <c:f>'graph-data'!$C$4:$C$18</c:f>
              <c:strCache>
                <c:ptCount val="15"/>
                <c:pt idx="0">
                  <c:v>South Eastman (m)</c:v>
                </c:pt>
                <c:pt idx="1">
                  <c:v>Central</c:v>
                </c:pt>
                <c:pt idx="2">
                  <c:v>Assiniboine</c:v>
                </c:pt>
                <c:pt idx="3">
                  <c:v>Brandon</c:v>
                </c:pt>
                <c:pt idx="4">
                  <c:v>Parkland (f)</c:v>
                </c:pt>
                <c:pt idx="5">
                  <c:v>Interlake</c:v>
                </c:pt>
                <c:pt idx="6">
                  <c:v>North Eastman</c:v>
                </c:pt>
                <c:pt idx="7">
                  <c:v>Churchill</c:v>
                </c:pt>
                <c:pt idx="8">
                  <c:v>Nor-Man</c:v>
                </c:pt>
                <c:pt idx="9">
                  <c:v>Burntwood (m,f)</c:v>
                </c:pt>
                <c:pt idx="11">
                  <c:v>Rural South (m)</c:v>
                </c:pt>
                <c:pt idx="12">
                  <c:v>North (m,f)</c:v>
                </c:pt>
                <c:pt idx="13">
                  <c:v>Winnipeg</c:v>
                </c:pt>
                <c:pt idx="14">
                  <c:v>Manitoba</c:v>
                </c:pt>
              </c:strCache>
            </c:strRef>
          </c:cat>
          <c:val>
            <c:numRef>
              <c:f>'graph-data'!$I$4:$I$18</c:f>
              <c:numCache>
                <c:ptCount val="15"/>
                <c:pt idx="0">
                  <c:v>0.7414520895</c:v>
                </c:pt>
                <c:pt idx="1">
                  <c:v>0.7414520895</c:v>
                </c:pt>
                <c:pt idx="2">
                  <c:v>0.7414520895</c:v>
                </c:pt>
                <c:pt idx="3">
                  <c:v>0.7414520895</c:v>
                </c:pt>
                <c:pt idx="4">
                  <c:v>0.7414520895</c:v>
                </c:pt>
                <c:pt idx="5">
                  <c:v>0.7414520895</c:v>
                </c:pt>
                <c:pt idx="6">
                  <c:v>0.7414520895</c:v>
                </c:pt>
                <c:pt idx="7">
                  <c:v>0.7414520895</c:v>
                </c:pt>
                <c:pt idx="8">
                  <c:v>0.7414520895</c:v>
                </c:pt>
                <c:pt idx="9">
                  <c:v>0.7414520895</c:v>
                </c:pt>
                <c:pt idx="11">
                  <c:v>0.7414520895</c:v>
                </c:pt>
                <c:pt idx="12">
                  <c:v>0.7414520895</c:v>
                </c:pt>
                <c:pt idx="13">
                  <c:v>0.7414520895</c:v>
                </c:pt>
                <c:pt idx="14">
                  <c:v>0.7414520895</c:v>
                </c:pt>
              </c:numCache>
            </c:numRef>
          </c:val>
        </c:ser>
        <c:ser>
          <c:idx val="1"/>
          <c:order val="1"/>
          <c:tx>
            <c:strRef>
              <c:f>'graph-data'!$J$3</c:f>
              <c:strCache>
                <c:ptCount val="1"/>
                <c:pt idx="0">
                  <c:v>Males</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'graph-data'!$C$4:$C$18</c:f>
              <c:strCache>
                <c:ptCount val="15"/>
                <c:pt idx="0">
                  <c:v>South Eastman (m)</c:v>
                </c:pt>
                <c:pt idx="1">
                  <c:v>Central</c:v>
                </c:pt>
                <c:pt idx="2">
                  <c:v>Assiniboine</c:v>
                </c:pt>
                <c:pt idx="3">
                  <c:v>Brandon</c:v>
                </c:pt>
                <c:pt idx="4">
                  <c:v>Parkland (f)</c:v>
                </c:pt>
                <c:pt idx="5">
                  <c:v>Interlake</c:v>
                </c:pt>
                <c:pt idx="6">
                  <c:v>North Eastman</c:v>
                </c:pt>
                <c:pt idx="7">
                  <c:v>Churchill</c:v>
                </c:pt>
                <c:pt idx="8">
                  <c:v>Nor-Man</c:v>
                </c:pt>
                <c:pt idx="9">
                  <c:v>Burntwood (m,f)</c:v>
                </c:pt>
                <c:pt idx="11">
                  <c:v>Rural South (m)</c:v>
                </c:pt>
                <c:pt idx="12">
                  <c:v>North (m,f)</c:v>
                </c:pt>
                <c:pt idx="13">
                  <c:v>Winnipeg</c:v>
                </c:pt>
                <c:pt idx="14">
                  <c:v>Manitoba</c:v>
                </c:pt>
              </c:strCache>
            </c:strRef>
          </c:cat>
          <c:val>
            <c:numRef>
              <c:f>'graph-data'!$J$4:$J$18</c:f>
              <c:numCache>
                <c:ptCount val="15"/>
                <c:pt idx="0">
                  <c:v>0.8324808184</c:v>
                </c:pt>
                <c:pt idx="1">
                  <c:v>0.7729970326</c:v>
                </c:pt>
                <c:pt idx="2">
                  <c:v>0.8028720627</c:v>
                </c:pt>
                <c:pt idx="3">
                  <c:v>0.8243512974</c:v>
                </c:pt>
                <c:pt idx="4">
                  <c:v>0.8357894737</c:v>
                </c:pt>
                <c:pt idx="5">
                  <c:v>0.7515789474</c:v>
                </c:pt>
                <c:pt idx="6">
                  <c:v>0.696969697</c:v>
                </c:pt>
                <c:pt idx="7">
                  <c:v>0.6315789474</c:v>
                </c:pt>
                <c:pt idx="8">
                  <c:v>0.7904040404</c:v>
                </c:pt>
                <c:pt idx="9">
                  <c:v>0.497148289</c:v>
                </c:pt>
                <c:pt idx="11">
                  <c:v>0.7809857703</c:v>
                </c:pt>
                <c:pt idx="12">
                  <c:v>0.5780504431</c:v>
                </c:pt>
                <c:pt idx="13">
                  <c:v>0.7423279708</c:v>
                </c:pt>
                <c:pt idx="14">
                  <c:v>0.7414520895</c:v>
                </c:pt>
              </c:numCache>
            </c:numRef>
          </c:val>
        </c:ser>
        <c:ser>
          <c:idx val="2"/>
          <c:order val="2"/>
          <c:tx>
            <c:strRef>
              <c:f>'graph-data'!$K$3</c:f>
              <c:strCache>
                <c:ptCount val="1"/>
                <c:pt idx="0">
                  <c:v>Females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'graph-data'!$C$4:$C$18</c:f>
              <c:strCache>
                <c:ptCount val="15"/>
                <c:pt idx="0">
                  <c:v>South Eastman (m)</c:v>
                </c:pt>
                <c:pt idx="1">
                  <c:v>Central</c:v>
                </c:pt>
                <c:pt idx="2">
                  <c:v>Assiniboine</c:v>
                </c:pt>
                <c:pt idx="3">
                  <c:v>Brandon</c:v>
                </c:pt>
                <c:pt idx="4">
                  <c:v>Parkland (f)</c:v>
                </c:pt>
                <c:pt idx="5">
                  <c:v>Interlake</c:v>
                </c:pt>
                <c:pt idx="6">
                  <c:v>North Eastman</c:v>
                </c:pt>
                <c:pt idx="7">
                  <c:v>Churchill</c:v>
                </c:pt>
                <c:pt idx="8">
                  <c:v>Nor-Man</c:v>
                </c:pt>
                <c:pt idx="9">
                  <c:v>Burntwood (m,f)</c:v>
                </c:pt>
                <c:pt idx="11">
                  <c:v>Rural South (m)</c:v>
                </c:pt>
                <c:pt idx="12">
                  <c:v>North (m,f)</c:v>
                </c:pt>
                <c:pt idx="13">
                  <c:v>Winnipeg</c:v>
                </c:pt>
                <c:pt idx="14">
                  <c:v>Manitoba</c:v>
                </c:pt>
              </c:strCache>
            </c:strRef>
          </c:cat>
          <c:val>
            <c:numRef>
              <c:f>'graph-data'!$K$4:$K$18</c:f>
              <c:numCache>
                <c:ptCount val="15"/>
                <c:pt idx="0">
                  <c:v>0.8188302425</c:v>
                </c:pt>
                <c:pt idx="1">
                  <c:v>0.7581998474</c:v>
                </c:pt>
                <c:pt idx="2">
                  <c:v>0.8137651822</c:v>
                </c:pt>
                <c:pt idx="3">
                  <c:v>0.813559322</c:v>
                </c:pt>
                <c:pt idx="4">
                  <c:v>0.8450704225</c:v>
                </c:pt>
                <c:pt idx="5">
                  <c:v>0.7477578475</c:v>
                </c:pt>
                <c:pt idx="6">
                  <c:v>0.6730769231</c:v>
                </c:pt>
                <c:pt idx="7">
                  <c:v>0.9090909091</c:v>
                </c:pt>
                <c:pt idx="8">
                  <c:v>0.7775061125</c:v>
                </c:pt>
                <c:pt idx="9">
                  <c:v>0.5093360996</c:v>
                </c:pt>
                <c:pt idx="11">
                  <c:v>0.7739167739</c:v>
                </c:pt>
                <c:pt idx="12">
                  <c:v>0.594265233</c:v>
                </c:pt>
                <c:pt idx="13">
                  <c:v>0.7446778111</c:v>
                </c:pt>
                <c:pt idx="14">
                  <c:v>0.7419592257</c:v>
                </c:pt>
              </c:numCache>
            </c:numRef>
          </c:val>
        </c:ser>
        <c:ser>
          <c:idx val="3"/>
          <c:order val="3"/>
          <c:tx>
            <c:strRef>
              <c:f>'graph-data'!$L$3</c:f>
              <c:strCache>
                <c:ptCount val="1"/>
                <c:pt idx="0">
                  <c:v>Mb avg females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females</c:name>
            <c:spPr>
              <a:ln w="12700">
                <a:solidFill>
                  <a:srgbClr val="000000"/>
                </a:solidFill>
                <a:prstDash val="sysDot"/>
              </a:ln>
            </c:spPr>
            <c:trendlineType val="linear"/>
            <c:forward val="0.5"/>
            <c:backward val="0.5"/>
            <c:dispEq val="0"/>
            <c:dispRSqr val="0"/>
          </c:trendline>
          <c:cat>
            <c:strRef>
              <c:f>'graph-data'!$C$4:$C$18</c:f>
              <c:strCache>
                <c:ptCount val="15"/>
                <c:pt idx="0">
                  <c:v>South Eastman (m)</c:v>
                </c:pt>
                <c:pt idx="1">
                  <c:v>Central</c:v>
                </c:pt>
                <c:pt idx="2">
                  <c:v>Assiniboine</c:v>
                </c:pt>
                <c:pt idx="3">
                  <c:v>Brandon</c:v>
                </c:pt>
                <c:pt idx="4">
                  <c:v>Parkland (f)</c:v>
                </c:pt>
                <c:pt idx="5">
                  <c:v>Interlake</c:v>
                </c:pt>
                <c:pt idx="6">
                  <c:v>North Eastman</c:v>
                </c:pt>
                <c:pt idx="7">
                  <c:v>Churchill</c:v>
                </c:pt>
                <c:pt idx="8">
                  <c:v>Nor-Man</c:v>
                </c:pt>
                <c:pt idx="9">
                  <c:v>Burntwood (m,f)</c:v>
                </c:pt>
                <c:pt idx="11">
                  <c:v>Rural South (m)</c:v>
                </c:pt>
                <c:pt idx="12">
                  <c:v>North (m,f)</c:v>
                </c:pt>
                <c:pt idx="13">
                  <c:v>Winnipeg</c:v>
                </c:pt>
                <c:pt idx="14">
                  <c:v>Manitoba</c:v>
                </c:pt>
              </c:strCache>
            </c:strRef>
          </c:cat>
          <c:val>
            <c:numRef>
              <c:f>'graph-data'!$L$4:$L$18</c:f>
              <c:numCache>
                <c:ptCount val="15"/>
                <c:pt idx="0">
                  <c:v>0.7419592257</c:v>
                </c:pt>
                <c:pt idx="1">
                  <c:v>0.7419592257</c:v>
                </c:pt>
                <c:pt idx="2">
                  <c:v>0.7419592257</c:v>
                </c:pt>
                <c:pt idx="3">
                  <c:v>0.7419592257</c:v>
                </c:pt>
                <c:pt idx="4">
                  <c:v>0.7419592257</c:v>
                </c:pt>
                <c:pt idx="5">
                  <c:v>0.7419592257</c:v>
                </c:pt>
                <c:pt idx="6">
                  <c:v>0.7419592257</c:v>
                </c:pt>
                <c:pt idx="7">
                  <c:v>0.7419592257</c:v>
                </c:pt>
                <c:pt idx="8">
                  <c:v>0.7419592257</c:v>
                </c:pt>
                <c:pt idx="9">
                  <c:v>0.7419592257</c:v>
                </c:pt>
                <c:pt idx="11">
                  <c:v>0.7419592257</c:v>
                </c:pt>
                <c:pt idx="12">
                  <c:v>0.7419592257</c:v>
                </c:pt>
                <c:pt idx="13">
                  <c:v>0.7419592257</c:v>
                </c:pt>
                <c:pt idx="14">
                  <c:v>0.7419592257</c:v>
                </c:pt>
              </c:numCache>
            </c:numRef>
          </c:val>
        </c:ser>
        <c:gapWidth val="50"/>
        <c:axId val="64333468"/>
        <c:axId val="65332189"/>
      </c:barChart>
      <c:catAx>
        <c:axId val="64333468"/>
        <c:scaling>
          <c:orientation val="maxMin"/>
        </c:scaling>
        <c:axPos val="l"/>
        <c:delete val="0"/>
        <c:numFmt formatCode="General" sourceLinked="1"/>
        <c:majorTickMark val="none"/>
        <c:minorTickMark val="none"/>
        <c:tickLblPos val="nextTo"/>
        <c:txPr>
          <a:bodyPr/>
          <a:lstStyle/>
          <a:p>
            <a:pPr>
              <a:defRPr lang="en-US" cap="none" sz="800" b="0" i="0" u="none" baseline="0"/>
            </a:pPr>
          </a:p>
        </c:txPr>
        <c:crossAx val="65332189"/>
        <c:crosses val="autoZero"/>
        <c:auto val="0"/>
        <c:lblOffset val="100"/>
        <c:noMultiLvlLbl val="0"/>
      </c:catAx>
      <c:valAx>
        <c:axId val="65332189"/>
        <c:scaling>
          <c:orientation val="minMax"/>
          <c:max val="1"/>
          <c:min val="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pPr>
          </a:p>
        </c:txPr>
        <c:crossAx val="64333468"/>
        <c:crossesAt val="1"/>
        <c:crossBetween val="between"/>
        <c:dispUnits/>
        <c:majorUnit val="0.1"/>
        <c:minorUnit val="0.0024"/>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7925"/>
          <c:y val="0.164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1" i="0" u="none" baseline="0"/>
              <a:t>Figure 8.3.2: Proportion of Children Born in 1995/1996 With Complete Immunizations at Seven-Years, by District</a:t>
            </a:r>
            <a:r>
              <a:rPr lang="en-US" cap="none" sz="1200" b="1" i="0" u="none" baseline="0"/>
              <a:t>
</a:t>
            </a:r>
            <a:r>
              <a:rPr lang="en-US" cap="none" sz="800" b="0" i="0" u="none" baseline="0"/>
              <a:t>Crude percent of continuously registered seven year olds</a:t>
            </a:r>
          </a:p>
        </c:rich>
      </c:tx>
      <c:layout>
        <c:manualLayout>
          <c:xMode val="factor"/>
          <c:yMode val="factor"/>
          <c:x val="0"/>
          <c:y val="-0.02"/>
        </c:manualLayout>
      </c:layout>
      <c:spPr>
        <a:noFill/>
        <a:ln>
          <a:noFill/>
        </a:ln>
      </c:spPr>
    </c:title>
    <c:plotArea>
      <c:layout>
        <c:manualLayout>
          <c:xMode val="edge"/>
          <c:yMode val="edge"/>
          <c:x val="0.00175"/>
          <c:y val="0.07025"/>
          <c:w val="0.89975"/>
          <c:h val="0.90975"/>
        </c:manualLayout>
      </c:layout>
      <c:barChart>
        <c:barDir val="bar"/>
        <c:grouping val="clustered"/>
        <c:varyColors val="0"/>
        <c:ser>
          <c:idx val="0"/>
          <c:order val="0"/>
          <c:tx>
            <c:strRef>
              <c:f>'graph-data'!$I$19</c:f>
              <c:strCache>
                <c:ptCount val="1"/>
                <c:pt idx="0">
                  <c:v>Mb avg 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males</c:name>
            <c:spPr>
              <a:ln w="38100">
                <a:solidFill>
                  <a:srgbClr val="C0C0C0"/>
                </a:solidFill>
                <a:prstDash val="sysDot"/>
              </a:ln>
            </c:spPr>
            <c:trendlineType val="linear"/>
            <c:forward val="0.5"/>
            <c:backward val="0.5"/>
            <c:dispEq val="0"/>
            <c:dispRSqr val="0"/>
          </c:trendline>
          <c:cat>
            <c:strRef>
              <c:f>'graph-data'!$C$20:$C$77</c:f>
              <c:strCache>
                <c:ptCount val="58"/>
                <c:pt idx="0">
                  <c:v>SE Northern</c:v>
                </c:pt>
                <c:pt idx="1">
                  <c:v>SE Central</c:v>
                </c:pt>
                <c:pt idx="2">
                  <c:v>SE Western</c:v>
                </c:pt>
                <c:pt idx="3">
                  <c:v>SE Southern</c:v>
                </c:pt>
                <c:pt idx="5">
                  <c:v>CE Altona</c:v>
                </c:pt>
                <c:pt idx="6">
                  <c:v>CE  Cartier/SFX</c:v>
                </c:pt>
                <c:pt idx="7">
                  <c:v>CE  Red River</c:v>
                </c:pt>
                <c:pt idx="8">
                  <c:v>CE  Louise/Pembina</c:v>
                </c:pt>
                <c:pt idx="9">
                  <c:v>CE  Morden/Winkler</c:v>
                </c:pt>
                <c:pt idx="10">
                  <c:v>CE  Carman</c:v>
                </c:pt>
                <c:pt idx="11">
                  <c:v>CE  Swan Lake</c:v>
                </c:pt>
                <c:pt idx="12">
                  <c:v>CE  Portage</c:v>
                </c:pt>
                <c:pt idx="13">
                  <c:v>CE  Seven Regions (m,f)</c:v>
                </c:pt>
                <c:pt idx="15">
                  <c:v>AS  East 2</c:v>
                </c:pt>
                <c:pt idx="16">
                  <c:v>AS West 1</c:v>
                </c:pt>
                <c:pt idx="17">
                  <c:v>AS  North 2</c:v>
                </c:pt>
                <c:pt idx="18">
                  <c:v>AS  West 2</c:v>
                </c:pt>
                <c:pt idx="19">
                  <c:v>AS  North 1</c:v>
                </c:pt>
                <c:pt idx="20">
                  <c:v>AS  East 1</c:v>
                </c:pt>
                <c:pt idx="22">
                  <c:v>BDN Rural</c:v>
                </c:pt>
                <c:pt idx="23">
                  <c:v>BDN West</c:v>
                </c:pt>
                <c:pt idx="24">
                  <c:v>BDN East</c:v>
                </c:pt>
                <c:pt idx="26">
                  <c:v>PL West</c:v>
                </c:pt>
                <c:pt idx="27">
                  <c:v>PL Central</c:v>
                </c:pt>
                <c:pt idx="28">
                  <c:v>PL East</c:v>
                </c:pt>
                <c:pt idx="29">
                  <c:v>PL North</c:v>
                </c:pt>
                <c:pt idx="31">
                  <c:v>IL Southwest</c:v>
                </c:pt>
                <c:pt idx="32">
                  <c:v>IL Southeast</c:v>
                </c:pt>
                <c:pt idx="33">
                  <c:v>IL Northeast</c:v>
                </c:pt>
                <c:pt idx="34">
                  <c:v>IL Northwest</c:v>
                </c:pt>
                <c:pt idx="36">
                  <c:v>NE Springfield</c:v>
                </c:pt>
                <c:pt idx="37">
                  <c:v>NE Iron Rose</c:v>
                </c:pt>
                <c:pt idx="38">
                  <c:v>NE Winnipeg River</c:v>
                </c:pt>
                <c:pt idx="39">
                  <c:v>NE Brokenhead</c:v>
                </c:pt>
                <c:pt idx="40">
                  <c:v>NE Blue Water (f)</c:v>
                </c:pt>
                <c:pt idx="41">
                  <c:v>NE Northern Remote (m,f)</c:v>
                </c:pt>
                <c:pt idx="43">
                  <c:v>NM F Flon/Snow L/Cran</c:v>
                </c:pt>
                <c:pt idx="44">
                  <c:v>NM The Pas/OCN/Kelsey</c:v>
                </c:pt>
                <c:pt idx="45">
                  <c:v>NM Nor-Man Other</c:v>
                </c:pt>
                <c:pt idx="47">
                  <c:v>BW Thompson</c:v>
                </c:pt>
                <c:pt idx="48">
                  <c:v>BW Gillam/Fox Lake</c:v>
                </c:pt>
                <c:pt idx="49">
                  <c:v>BW Lynn/Leaf/SIL</c:v>
                </c:pt>
                <c:pt idx="50">
                  <c:v>BW Thick Por/Pik/Wab</c:v>
                </c:pt>
                <c:pt idx="51">
                  <c:v>BW Island Lake (m,f)</c:v>
                </c:pt>
                <c:pt idx="52">
                  <c:v>BW Cross Lake (m,f)</c:v>
                </c:pt>
                <c:pt idx="53">
                  <c:v>BW Norway House</c:v>
                </c:pt>
                <c:pt idx="54">
                  <c:v>BW Tad/Broch/Lac Br</c:v>
                </c:pt>
                <c:pt idx="55">
                  <c:v>BW Oxford H &amp; Gods (m,f)</c:v>
                </c:pt>
                <c:pt idx="56">
                  <c:v>BW Sha/York/Split/War</c:v>
                </c:pt>
                <c:pt idx="57">
                  <c:v>BW Nelson House</c:v>
                </c:pt>
              </c:strCache>
            </c:strRef>
          </c:cat>
          <c:val>
            <c:numRef>
              <c:f>'graph-data'!$I$20:$I$77</c:f>
              <c:numCache>
                <c:ptCount val="58"/>
                <c:pt idx="0">
                  <c:v>0.7414520895</c:v>
                </c:pt>
                <c:pt idx="1">
                  <c:v>0.7414520895</c:v>
                </c:pt>
                <c:pt idx="2">
                  <c:v>0.7414520895</c:v>
                </c:pt>
                <c:pt idx="3">
                  <c:v>0.7414520895</c:v>
                </c:pt>
                <c:pt idx="5">
                  <c:v>0.7414520895</c:v>
                </c:pt>
                <c:pt idx="6">
                  <c:v>0.7414520895</c:v>
                </c:pt>
                <c:pt idx="7">
                  <c:v>0.7414520895</c:v>
                </c:pt>
                <c:pt idx="8">
                  <c:v>0.7414520895</c:v>
                </c:pt>
                <c:pt idx="9">
                  <c:v>0.7414520895</c:v>
                </c:pt>
                <c:pt idx="10">
                  <c:v>0.7414520895</c:v>
                </c:pt>
                <c:pt idx="11">
                  <c:v>0.7414520895</c:v>
                </c:pt>
                <c:pt idx="12">
                  <c:v>0.7414520895</c:v>
                </c:pt>
                <c:pt idx="13">
                  <c:v>0.7414520895</c:v>
                </c:pt>
                <c:pt idx="15">
                  <c:v>0.7414520895</c:v>
                </c:pt>
                <c:pt idx="16">
                  <c:v>0.7414520895</c:v>
                </c:pt>
                <c:pt idx="17">
                  <c:v>0.7414520895</c:v>
                </c:pt>
                <c:pt idx="18">
                  <c:v>0.7414520895</c:v>
                </c:pt>
                <c:pt idx="19">
                  <c:v>0.7414520895</c:v>
                </c:pt>
                <c:pt idx="20">
                  <c:v>0.7414520895</c:v>
                </c:pt>
                <c:pt idx="22">
                  <c:v>0.7414520895</c:v>
                </c:pt>
                <c:pt idx="23">
                  <c:v>0.7414520895</c:v>
                </c:pt>
                <c:pt idx="24">
                  <c:v>0.7414520895</c:v>
                </c:pt>
                <c:pt idx="26">
                  <c:v>0.7414520895</c:v>
                </c:pt>
                <c:pt idx="27">
                  <c:v>0.7414520895</c:v>
                </c:pt>
                <c:pt idx="28">
                  <c:v>0.7414520895</c:v>
                </c:pt>
                <c:pt idx="29">
                  <c:v>0.7414520895</c:v>
                </c:pt>
                <c:pt idx="31">
                  <c:v>0.7414520895</c:v>
                </c:pt>
                <c:pt idx="32">
                  <c:v>0.7414520895</c:v>
                </c:pt>
                <c:pt idx="33">
                  <c:v>0.7414520895</c:v>
                </c:pt>
                <c:pt idx="34">
                  <c:v>0.7414520895</c:v>
                </c:pt>
                <c:pt idx="36">
                  <c:v>0.7414520895</c:v>
                </c:pt>
                <c:pt idx="37">
                  <c:v>0.7414520895</c:v>
                </c:pt>
                <c:pt idx="38">
                  <c:v>0.7414520895</c:v>
                </c:pt>
                <c:pt idx="39">
                  <c:v>0.7414520895</c:v>
                </c:pt>
                <c:pt idx="40">
                  <c:v>0.7414520895</c:v>
                </c:pt>
                <c:pt idx="41">
                  <c:v>0.7414520895</c:v>
                </c:pt>
                <c:pt idx="43">
                  <c:v>0.7414520895</c:v>
                </c:pt>
                <c:pt idx="44">
                  <c:v>0.7414520895</c:v>
                </c:pt>
                <c:pt idx="45">
                  <c:v>0.7414520895</c:v>
                </c:pt>
                <c:pt idx="47">
                  <c:v>0.7414520895</c:v>
                </c:pt>
                <c:pt idx="48">
                  <c:v>0.7414520895</c:v>
                </c:pt>
                <c:pt idx="49">
                  <c:v>0.7414520895</c:v>
                </c:pt>
                <c:pt idx="50">
                  <c:v>0.7414520895</c:v>
                </c:pt>
                <c:pt idx="51">
                  <c:v>0.7414520895</c:v>
                </c:pt>
                <c:pt idx="52">
                  <c:v>0.7414520895</c:v>
                </c:pt>
                <c:pt idx="53">
                  <c:v>0.7414520895</c:v>
                </c:pt>
                <c:pt idx="54">
                  <c:v>0.7414520895</c:v>
                </c:pt>
                <c:pt idx="55">
                  <c:v>0.7414520895</c:v>
                </c:pt>
                <c:pt idx="56">
                  <c:v>0.7414520895</c:v>
                </c:pt>
                <c:pt idx="57">
                  <c:v>0.7414520895</c:v>
                </c:pt>
              </c:numCache>
            </c:numRef>
          </c:val>
        </c:ser>
        <c:ser>
          <c:idx val="1"/>
          <c:order val="1"/>
          <c:tx>
            <c:strRef>
              <c:f>'graph-data'!$J$19</c:f>
              <c:strCache>
                <c:ptCount val="1"/>
                <c:pt idx="0">
                  <c:v>Males</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'graph-data'!$C$20:$C$77</c:f>
              <c:strCache>
                <c:ptCount val="58"/>
                <c:pt idx="0">
                  <c:v>SE Northern</c:v>
                </c:pt>
                <c:pt idx="1">
                  <c:v>SE Central</c:v>
                </c:pt>
                <c:pt idx="2">
                  <c:v>SE Western</c:v>
                </c:pt>
                <c:pt idx="3">
                  <c:v>SE Southern</c:v>
                </c:pt>
                <c:pt idx="5">
                  <c:v>CE Altona</c:v>
                </c:pt>
                <c:pt idx="6">
                  <c:v>CE  Cartier/SFX</c:v>
                </c:pt>
                <c:pt idx="7">
                  <c:v>CE  Red River</c:v>
                </c:pt>
                <c:pt idx="8">
                  <c:v>CE  Louise/Pembina</c:v>
                </c:pt>
                <c:pt idx="9">
                  <c:v>CE  Morden/Winkler</c:v>
                </c:pt>
                <c:pt idx="10">
                  <c:v>CE  Carman</c:v>
                </c:pt>
                <c:pt idx="11">
                  <c:v>CE  Swan Lake</c:v>
                </c:pt>
                <c:pt idx="12">
                  <c:v>CE  Portage</c:v>
                </c:pt>
                <c:pt idx="13">
                  <c:v>CE  Seven Regions (m,f)</c:v>
                </c:pt>
                <c:pt idx="15">
                  <c:v>AS  East 2</c:v>
                </c:pt>
                <c:pt idx="16">
                  <c:v>AS West 1</c:v>
                </c:pt>
                <c:pt idx="17">
                  <c:v>AS  North 2</c:v>
                </c:pt>
                <c:pt idx="18">
                  <c:v>AS  West 2</c:v>
                </c:pt>
                <c:pt idx="19">
                  <c:v>AS  North 1</c:v>
                </c:pt>
                <c:pt idx="20">
                  <c:v>AS  East 1</c:v>
                </c:pt>
                <c:pt idx="22">
                  <c:v>BDN Rural</c:v>
                </c:pt>
                <c:pt idx="23">
                  <c:v>BDN West</c:v>
                </c:pt>
                <c:pt idx="24">
                  <c:v>BDN East</c:v>
                </c:pt>
                <c:pt idx="26">
                  <c:v>PL West</c:v>
                </c:pt>
                <c:pt idx="27">
                  <c:v>PL Central</c:v>
                </c:pt>
                <c:pt idx="28">
                  <c:v>PL East</c:v>
                </c:pt>
                <c:pt idx="29">
                  <c:v>PL North</c:v>
                </c:pt>
                <c:pt idx="31">
                  <c:v>IL Southwest</c:v>
                </c:pt>
                <c:pt idx="32">
                  <c:v>IL Southeast</c:v>
                </c:pt>
                <c:pt idx="33">
                  <c:v>IL Northeast</c:v>
                </c:pt>
                <c:pt idx="34">
                  <c:v>IL Northwest</c:v>
                </c:pt>
                <c:pt idx="36">
                  <c:v>NE Springfield</c:v>
                </c:pt>
                <c:pt idx="37">
                  <c:v>NE Iron Rose</c:v>
                </c:pt>
                <c:pt idx="38">
                  <c:v>NE Winnipeg River</c:v>
                </c:pt>
                <c:pt idx="39">
                  <c:v>NE Brokenhead</c:v>
                </c:pt>
                <c:pt idx="40">
                  <c:v>NE Blue Water (f)</c:v>
                </c:pt>
                <c:pt idx="41">
                  <c:v>NE Northern Remote (m,f)</c:v>
                </c:pt>
                <c:pt idx="43">
                  <c:v>NM F Flon/Snow L/Cran</c:v>
                </c:pt>
                <c:pt idx="44">
                  <c:v>NM The Pas/OCN/Kelsey</c:v>
                </c:pt>
                <c:pt idx="45">
                  <c:v>NM Nor-Man Other</c:v>
                </c:pt>
                <c:pt idx="47">
                  <c:v>BW Thompson</c:v>
                </c:pt>
                <c:pt idx="48">
                  <c:v>BW Gillam/Fox Lake</c:v>
                </c:pt>
                <c:pt idx="49">
                  <c:v>BW Lynn/Leaf/SIL</c:v>
                </c:pt>
                <c:pt idx="50">
                  <c:v>BW Thick Por/Pik/Wab</c:v>
                </c:pt>
                <c:pt idx="51">
                  <c:v>BW Island Lake (m,f)</c:v>
                </c:pt>
                <c:pt idx="52">
                  <c:v>BW Cross Lake (m,f)</c:v>
                </c:pt>
                <c:pt idx="53">
                  <c:v>BW Norway House</c:v>
                </c:pt>
                <c:pt idx="54">
                  <c:v>BW Tad/Broch/Lac Br</c:v>
                </c:pt>
                <c:pt idx="55">
                  <c:v>BW Oxford H &amp; Gods (m,f)</c:v>
                </c:pt>
                <c:pt idx="56">
                  <c:v>BW Sha/York/Split/War</c:v>
                </c:pt>
                <c:pt idx="57">
                  <c:v>BW Nelson House</c:v>
                </c:pt>
              </c:strCache>
            </c:strRef>
          </c:cat>
          <c:val>
            <c:numRef>
              <c:f>'graph-data'!$J$20:$J$77</c:f>
              <c:numCache>
                <c:ptCount val="58"/>
                <c:pt idx="0">
                  <c:v>0.7990196078</c:v>
                </c:pt>
                <c:pt idx="1">
                  <c:v>0.8632478632</c:v>
                </c:pt>
                <c:pt idx="2">
                  <c:v>0.8064516129</c:v>
                </c:pt>
                <c:pt idx="3">
                  <c:v>0.8333333333</c:v>
                </c:pt>
                <c:pt idx="5">
                  <c:v>0.8382352941</c:v>
                </c:pt>
                <c:pt idx="6">
                  <c:v>0.8</c:v>
                </c:pt>
                <c:pt idx="7">
                  <c:v>0.8064516129</c:v>
                </c:pt>
                <c:pt idx="8">
                  <c:v>0.9298245614</c:v>
                </c:pt>
                <c:pt idx="9">
                  <c:v>0.8592057762</c:v>
                </c:pt>
                <c:pt idx="10">
                  <c:v>0.8174603175</c:v>
                </c:pt>
                <c:pt idx="11">
                  <c:v>0.7959183673</c:v>
                </c:pt>
                <c:pt idx="12">
                  <c:v>0.7402985075</c:v>
                </c:pt>
                <c:pt idx="13">
                  <c:v>0.3846153846</c:v>
                </c:pt>
                <c:pt idx="15">
                  <c:v>0.8965517241</c:v>
                </c:pt>
                <c:pt idx="16">
                  <c:v>0.9175257732</c:v>
                </c:pt>
                <c:pt idx="17">
                  <c:v>0.7325581395</c:v>
                </c:pt>
                <c:pt idx="18">
                  <c:v>0.7784090909</c:v>
                </c:pt>
                <c:pt idx="19">
                  <c:v>0.6418918919</c:v>
                </c:pt>
                <c:pt idx="20">
                  <c:v>0.8859649123</c:v>
                </c:pt>
                <c:pt idx="22">
                  <c:v>0.8695652174</c:v>
                </c:pt>
                <c:pt idx="23">
                  <c:v>0.8316831683</c:v>
                </c:pt>
                <c:pt idx="24">
                  <c:v>0.8102766798</c:v>
                </c:pt>
                <c:pt idx="26">
                  <c:v>0.9347826087</c:v>
                </c:pt>
                <c:pt idx="27">
                  <c:v>0.852173913</c:v>
                </c:pt>
                <c:pt idx="28">
                  <c:v>0.8818181818</c:v>
                </c:pt>
                <c:pt idx="29">
                  <c:v>0.7794117647</c:v>
                </c:pt>
                <c:pt idx="31">
                  <c:v>0.7922705314</c:v>
                </c:pt>
                <c:pt idx="32">
                  <c:v>0.770773639</c:v>
                </c:pt>
                <c:pt idx="33">
                  <c:v>0.7142857143</c:v>
                </c:pt>
                <c:pt idx="34">
                  <c:v>0.7116564417</c:v>
                </c:pt>
                <c:pt idx="36">
                  <c:v>0.8639455782</c:v>
                </c:pt>
                <c:pt idx="37">
                  <c:v>0.8333333333</c:v>
                </c:pt>
                <c:pt idx="38">
                  <c:v>0.925</c:v>
                </c:pt>
                <c:pt idx="39">
                  <c:v>0.7051282051</c:v>
                </c:pt>
                <c:pt idx="40">
                  <c:v>0.6324786325</c:v>
                </c:pt>
                <c:pt idx="41">
                  <c:v>0.4090909091</c:v>
                </c:pt>
                <c:pt idx="43">
                  <c:v>0.9166666667</c:v>
                </c:pt>
                <c:pt idx="44">
                  <c:v>0.7941176471</c:v>
                </c:pt>
                <c:pt idx="45">
                  <c:v>0.7112676056</c:v>
                </c:pt>
                <c:pt idx="47">
                  <c:v>0.5983263598</c:v>
                </c:pt>
                <c:pt idx="48">
                  <c:v>0.9487179487</c:v>
                </c:pt>
                <c:pt idx="49">
                  <c:v>0.7435897436</c:v>
                </c:pt>
                <c:pt idx="50">
                  <c:v>0.6956521739</c:v>
                </c:pt>
                <c:pt idx="51">
                  <c:v>0.236453202</c:v>
                </c:pt>
                <c:pt idx="52">
                  <c:v>0.4392523364</c:v>
                </c:pt>
                <c:pt idx="53">
                  <c:v>0.5777777778</c:v>
                </c:pt>
                <c:pt idx="54">
                  <c:v>0.3636363636</c:v>
                </c:pt>
                <c:pt idx="55">
                  <c:v>0.2934782609</c:v>
                </c:pt>
                <c:pt idx="56">
                  <c:v>0.5324675325</c:v>
                </c:pt>
                <c:pt idx="57">
                  <c:v>0.5915492958</c:v>
                </c:pt>
              </c:numCache>
            </c:numRef>
          </c:val>
        </c:ser>
        <c:ser>
          <c:idx val="2"/>
          <c:order val="2"/>
          <c:tx>
            <c:strRef>
              <c:f>'graph-data'!$K$19</c:f>
              <c:strCache>
                <c:ptCount val="1"/>
                <c:pt idx="0">
                  <c:v>Females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'graph-data'!$C$20:$C$77</c:f>
              <c:strCache>
                <c:ptCount val="58"/>
                <c:pt idx="0">
                  <c:v>SE Northern</c:v>
                </c:pt>
                <c:pt idx="1">
                  <c:v>SE Central</c:v>
                </c:pt>
                <c:pt idx="2">
                  <c:v>SE Western</c:v>
                </c:pt>
                <c:pt idx="3">
                  <c:v>SE Southern</c:v>
                </c:pt>
                <c:pt idx="5">
                  <c:v>CE Altona</c:v>
                </c:pt>
                <c:pt idx="6">
                  <c:v>CE  Cartier/SFX</c:v>
                </c:pt>
                <c:pt idx="7">
                  <c:v>CE  Red River</c:v>
                </c:pt>
                <c:pt idx="8">
                  <c:v>CE  Louise/Pembina</c:v>
                </c:pt>
                <c:pt idx="9">
                  <c:v>CE  Morden/Winkler</c:v>
                </c:pt>
                <c:pt idx="10">
                  <c:v>CE  Carman</c:v>
                </c:pt>
                <c:pt idx="11">
                  <c:v>CE  Swan Lake</c:v>
                </c:pt>
                <c:pt idx="12">
                  <c:v>CE  Portage</c:v>
                </c:pt>
                <c:pt idx="13">
                  <c:v>CE  Seven Regions (m,f)</c:v>
                </c:pt>
                <c:pt idx="15">
                  <c:v>AS  East 2</c:v>
                </c:pt>
                <c:pt idx="16">
                  <c:v>AS West 1</c:v>
                </c:pt>
                <c:pt idx="17">
                  <c:v>AS  North 2</c:v>
                </c:pt>
                <c:pt idx="18">
                  <c:v>AS  West 2</c:v>
                </c:pt>
                <c:pt idx="19">
                  <c:v>AS  North 1</c:v>
                </c:pt>
                <c:pt idx="20">
                  <c:v>AS  East 1</c:v>
                </c:pt>
                <c:pt idx="22">
                  <c:v>BDN Rural</c:v>
                </c:pt>
                <c:pt idx="23">
                  <c:v>BDN West</c:v>
                </c:pt>
                <c:pt idx="24">
                  <c:v>BDN East</c:v>
                </c:pt>
                <c:pt idx="26">
                  <c:v>PL West</c:v>
                </c:pt>
                <c:pt idx="27">
                  <c:v>PL Central</c:v>
                </c:pt>
                <c:pt idx="28">
                  <c:v>PL East</c:v>
                </c:pt>
                <c:pt idx="29">
                  <c:v>PL North</c:v>
                </c:pt>
                <c:pt idx="31">
                  <c:v>IL Southwest</c:v>
                </c:pt>
                <c:pt idx="32">
                  <c:v>IL Southeast</c:v>
                </c:pt>
                <c:pt idx="33">
                  <c:v>IL Northeast</c:v>
                </c:pt>
                <c:pt idx="34">
                  <c:v>IL Northwest</c:v>
                </c:pt>
                <c:pt idx="36">
                  <c:v>NE Springfield</c:v>
                </c:pt>
                <c:pt idx="37">
                  <c:v>NE Iron Rose</c:v>
                </c:pt>
                <c:pt idx="38">
                  <c:v>NE Winnipeg River</c:v>
                </c:pt>
                <c:pt idx="39">
                  <c:v>NE Brokenhead</c:v>
                </c:pt>
                <c:pt idx="40">
                  <c:v>NE Blue Water (f)</c:v>
                </c:pt>
                <c:pt idx="41">
                  <c:v>NE Northern Remote (m,f)</c:v>
                </c:pt>
                <c:pt idx="43">
                  <c:v>NM F Flon/Snow L/Cran</c:v>
                </c:pt>
                <c:pt idx="44">
                  <c:v>NM The Pas/OCN/Kelsey</c:v>
                </c:pt>
                <c:pt idx="45">
                  <c:v>NM Nor-Man Other</c:v>
                </c:pt>
                <c:pt idx="47">
                  <c:v>BW Thompson</c:v>
                </c:pt>
                <c:pt idx="48">
                  <c:v>BW Gillam/Fox Lake</c:v>
                </c:pt>
                <c:pt idx="49">
                  <c:v>BW Lynn/Leaf/SIL</c:v>
                </c:pt>
                <c:pt idx="50">
                  <c:v>BW Thick Por/Pik/Wab</c:v>
                </c:pt>
                <c:pt idx="51">
                  <c:v>BW Island Lake (m,f)</c:v>
                </c:pt>
                <c:pt idx="52">
                  <c:v>BW Cross Lake (m,f)</c:v>
                </c:pt>
                <c:pt idx="53">
                  <c:v>BW Norway House</c:v>
                </c:pt>
                <c:pt idx="54">
                  <c:v>BW Tad/Broch/Lac Br</c:v>
                </c:pt>
                <c:pt idx="55">
                  <c:v>BW Oxford H &amp; Gods (m,f)</c:v>
                </c:pt>
                <c:pt idx="56">
                  <c:v>BW Sha/York/Split/War</c:v>
                </c:pt>
                <c:pt idx="57">
                  <c:v>BW Nelson House</c:v>
                </c:pt>
              </c:strCache>
            </c:strRef>
          </c:cat>
          <c:val>
            <c:numRef>
              <c:f>'graph-data'!$K$20:$K$77</c:f>
              <c:numCache>
                <c:ptCount val="58"/>
                <c:pt idx="0">
                  <c:v>0.8092783505</c:v>
                </c:pt>
                <c:pt idx="1">
                  <c:v>0.8303030303</c:v>
                </c:pt>
                <c:pt idx="2">
                  <c:v>0.808</c:v>
                </c:pt>
                <c:pt idx="3">
                  <c:v>0.8076923077</c:v>
                </c:pt>
                <c:pt idx="5">
                  <c:v>0.7669172932</c:v>
                </c:pt>
                <c:pt idx="6">
                  <c:v>0.7826086957</c:v>
                </c:pt>
                <c:pt idx="7">
                  <c:v>0.8032786885</c:v>
                </c:pt>
                <c:pt idx="8">
                  <c:v>0.9090909091</c:v>
                </c:pt>
                <c:pt idx="9">
                  <c:v>0.8314606742</c:v>
                </c:pt>
                <c:pt idx="10">
                  <c:v>0.9009009009</c:v>
                </c:pt>
                <c:pt idx="11">
                  <c:v>0.6739130435</c:v>
                </c:pt>
                <c:pt idx="12">
                  <c:v>0.756097561</c:v>
                </c:pt>
                <c:pt idx="13">
                  <c:v>0.3846153846</c:v>
                </c:pt>
                <c:pt idx="15">
                  <c:v>0.8961038961</c:v>
                </c:pt>
                <c:pt idx="16">
                  <c:v>0.8850574713</c:v>
                </c:pt>
                <c:pt idx="17">
                  <c:v>0.7011494253</c:v>
                </c:pt>
                <c:pt idx="18">
                  <c:v>0.7960526316</c:v>
                </c:pt>
                <c:pt idx="19">
                  <c:v>0.754491018</c:v>
                </c:pt>
                <c:pt idx="20">
                  <c:v>0.8510638298</c:v>
                </c:pt>
                <c:pt idx="22">
                  <c:v>0.884057971</c:v>
                </c:pt>
                <c:pt idx="23">
                  <c:v>0.7913043478</c:v>
                </c:pt>
                <c:pt idx="24">
                  <c:v>0.8146551724</c:v>
                </c:pt>
                <c:pt idx="26">
                  <c:v>0.8644067797</c:v>
                </c:pt>
                <c:pt idx="27">
                  <c:v>0.8712121212</c:v>
                </c:pt>
                <c:pt idx="28">
                  <c:v>0.8512396694</c:v>
                </c:pt>
                <c:pt idx="29">
                  <c:v>0.8162162162</c:v>
                </c:pt>
                <c:pt idx="31">
                  <c:v>0.7866666667</c:v>
                </c:pt>
                <c:pt idx="32">
                  <c:v>0.8075709779</c:v>
                </c:pt>
                <c:pt idx="33">
                  <c:v>0.6666666667</c:v>
                </c:pt>
                <c:pt idx="34">
                  <c:v>0.6711409396</c:v>
                </c:pt>
                <c:pt idx="36">
                  <c:v>0.7913669065</c:v>
                </c:pt>
                <c:pt idx="37">
                  <c:v>0.8888888889</c:v>
                </c:pt>
                <c:pt idx="38">
                  <c:v>0.9024390244</c:v>
                </c:pt>
                <c:pt idx="39">
                  <c:v>0.8552631579</c:v>
                </c:pt>
                <c:pt idx="40">
                  <c:v>0.5187969925</c:v>
                </c:pt>
                <c:pt idx="41">
                  <c:v>0.3894736842</c:v>
                </c:pt>
                <c:pt idx="43">
                  <c:v>0.7752808989</c:v>
                </c:pt>
                <c:pt idx="44">
                  <c:v>0.8350515464</c:v>
                </c:pt>
                <c:pt idx="45">
                  <c:v>0.6904761905</c:v>
                </c:pt>
                <c:pt idx="47">
                  <c:v>0.6322869955</c:v>
                </c:pt>
                <c:pt idx="48">
                  <c:v>0.9565217391</c:v>
                </c:pt>
                <c:pt idx="49">
                  <c:v>0.7580645161</c:v>
                </c:pt>
                <c:pt idx="50">
                  <c:v>0.7826086957</c:v>
                </c:pt>
                <c:pt idx="51">
                  <c:v>0.2292993631</c:v>
                </c:pt>
                <c:pt idx="52">
                  <c:v>0.476744186</c:v>
                </c:pt>
                <c:pt idx="53">
                  <c:v>0.5567010309</c:v>
                </c:pt>
                <c:pt idx="54">
                  <c:v>0.4666666667</c:v>
                </c:pt>
                <c:pt idx="55">
                  <c:v>0.3421052632</c:v>
                </c:pt>
                <c:pt idx="56">
                  <c:v>0.5064935065</c:v>
                </c:pt>
                <c:pt idx="57">
                  <c:v>0.5789473684</c:v>
                </c:pt>
              </c:numCache>
            </c:numRef>
          </c:val>
        </c:ser>
        <c:ser>
          <c:idx val="3"/>
          <c:order val="3"/>
          <c:tx>
            <c:strRef>
              <c:f>'graph-data'!$L$19</c:f>
              <c:strCache>
                <c:ptCount val="1"/>
                <c:pt idx="0">
                  <c:v>Mb avg females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females</c:name>
            <c:spPr>
              <a:ln w="12700">
                <a:solidFill>
                  <a:srgbClr val="000000"/>
                </a:solidFill>
                <a:prstDash val="sysDot"/>
              </a:ln>
            </c:spPr>
            <c:trendlineType val="linear"/>
            <c:forward val="0.5"/>
            <c:backward val="0.5"/>
            <c:dispEq val="0"/>
            <c:dispRSqr val="0"/>
          </c:trendline>
          <c:cat>
            <c:strRef>
              <c:f>'graph-data'!$C$20:$C$77</c:f>
              <c:strCache>
                <c:ptCount val="58"/>
                <c:pt idx="0">
                  <c:v>SE Northern</c:v>
                </c:pt>
                <c:pt idx="1">
                  <c:v>SE Central</c:v>
                </c:pt>
                <c:pt idx="2">
                  <c:v>SE Western</c:v>
                </c:pt>
                <c:pt idx="3">
                  <c:v>SE Southern</c:v>
                </c:pt>
                <c:pt idx="5">
                  <c:v>CE Altona</c:v>
                </c:pt>
                <c:pt idx="6">
                  <c:v>CE  Cartier/SFX</c:v>
                </c:pt>
                <c:pt idx="7">
                  <c:v>CE  Red River</c:v>
                </c:pt>
                <c:pt idx="8">
                  <c:v>CE  Louise/Pembina</c:v>
                </c:pt>
                <c:pt idx="9">
                  <c:v>CE  Morden/Winkler</c:v>
                </c:pt>
                <c:pt idx="10">
                  <c:v>CE  Carman</c:v>
                </c:pt>
                <c:pt idx="11">
                  <c:v>CE  Swan Lake</c:v>
                </c:pt>
                <c:pt idx="12">
                  <c:v>CE  Portage</c:v>
                </c:pt>
                <c:pt idx="13">
                  <c:v>CE  Seven Regions (m,f)</c:v>
                </c:pt>
                <c:pt idx="15">
                  <c:v>AS  East 2</c:v>
                </c:pt>
                <c:pt idx="16">
                  <c:v>AS West 1</c:v>
                </c:pt>
                <c:pt idx="17">
                  <c:v>AS  North 2</c:v>
                </c:pt>
                <c:pt idx="18">
                  <c:v>AS  West 2</c:v>
                </c:pt>
                <c:pt idx="19">
                  <c:v>AS  North 1</c:v>
                </c:pt>
                <c:pt idx="20">
                  <c:v>AS  East 1</c:v>
                </c:pt>
                <c:pt idx="22">
                  <c:v>BDN Rural</c:v>
                </c:pt>
                <c:pt idx="23">
                  <c:v>BDN West</c:v>
                </c:pt>
                <c:pt idx="24">
                  <c:v>BDN East</c:v>
                </c:pt>
                <c:pt idx="26">
                  <c:v>PL West</c:v>
                </c:pt>
                <c:pt idx="27">
                  <c:v>PL Central</c:v>
                </c:pt>
                <c:pt idx="28">
                  <c:v>PL East</c:v>
                </c:pt>
                <c:pt idx="29">
                  <c:v>PL North</c:v>
                </c:pt>
                <c:pt idx="31">
                  <c:v>IL Southwest</c:v>
                </c:pt>
                <c:pt idx="32">
                  <c:v>IL Southeast</c:v>
                </c:pt>
                <c:pt idx="33">
                  <c:v>IL Northeast</c:v>
                </c:pt>
                <c:pt idx="34">
                  <c:v>IL Northwest</c:v>
                </c:pt>
                <c:pt idx="36">
                  <c:v>NE Springfield</c:v>
                </c:pt>
                <c:pt idx="37">
                  <c:v>NE Iron Rose</c:v>
                </c:pt>
                <c:pt idx="38">
                  <c:v>NE Winnipeg River</c:v>
                </c:pt>
                <c:pt idx="39">
                  <c:v>NE Brokenhead</c:v>
                </c:pt>
                <c:pt idx="40">
                  <c:v>NE Blue Water (f)</c:v>
                </c:pt>
                <c:pt idx="41">
                  <c:v>NE Northern Remote (m,f)</c:v>
                </c:pt>
                <c:pt idx="43">
                  <c:v>NM F Flon/Snow L/Cran</c:v>
                </c:pt>
                <c:pt idx="44">
                  <c:v>NM The Pas/OCN/Kelsey</c:v>
                </c:pt>
                <c:pt idx="45">
                  <c:v>NM Nor-Man Other</c:v>
                </c:pt>
                <c:pt idx="47">
                  <c:v>BW Thompson</c:v>
                </c:pt>
                <c:pt idx="48">
                  <c:v>BW Gillam/Fox Lake</c:v>
                </c:pt>
                <c:pt idx="49">
                  <c:v>BW Lynn/Leaf/SIL</c:v>
                </c:pt>
                <c:pt idx="50">
                  <c:v>BW Thick Por/Pik/Wab</c:v>
                </c:pt>
                <c:pt idx="51">
                  <c:v>BW Island Lake (m,f)</c:v>
                </c:pt>
                <c:pt idx="52">
                  <c:v>BW Cross Lake (m,f)</c:v>
                </c:pt>
                <c:pt idx="53">
                  <c:v>BW Norway House</c:v>
                </c:pt>
                <c:pt idx="54">
                  <c:v>BW Tad/Broch/Lac Br</c:v>
                </c:pt>
                <c:pt idx="55">
                  <c:v>BW Oxford H &amp; Gods (m,f)</c:v>
                </c:pt>
                <c:pt idx="56">
                  <c:v>BW Sha/York/Split/War</c:v>
                </c:pt>
                <c:pt idx="57">
                  <c:v>BW Nelson House</c:v>
                </c:pt>
              </c:strCache>
            </c:strRef>
          </c:cat>
          <c:val>
            <c:numRef>
              <c:f>'graph-data'!$L$20:$L$77</c:f>
              <c:numCache>
                <c:ptCount val="58"/>
                <c:pt idx="0">
                  <c:v>0.7419592257</c:v>
                </c:pt>
                <c:pt idx="1">
                  <c:v>0.7419592257</c:v>
                </c:pt>
                <c:pt idx="2">
                  <c:v>0.7419592257</c:v>
                </c:pt>
                <c:pt idx="3">
                  <c:v>0.7419592257</c:v>
                </c:pt>
                <c:pt idx="5">
                  <c:v>0.7419592257</c:v>
                </c:pt>
                <c:pt idx="6">
                  <c:v>0.7419592257</c:v>
                </c:pt>
                <c:pt idx="7">
                  <c:v>0.7419592257</c:v>
                </c:pt>
                <c:pt idx="8">
                  <c:v>0.7419592257</c:v>
                </c:pt>
                <c:pt idx="9">
                  <c:v>0.7419592257</c:v>
                </c:pt>
                <c:pt idx="10">
                  <c:v>0.7419592257</c:v>
                </c:pt>
                <c:pt idx="11">
                  <c:v>0.7419592257</c:v>
                </c:pt>
                <c:pt idx="12">
                  <c:v>0.7419592257</c:v>
                </c:pt>
                <c:pt idx="13">
                  <c:v>0.7419592257</c:v>
                </c:pt>
                <c:pt idx="15">
                  <c:v>0.7419592257</c:v>
                </c:pt>
                <c:pt idx="16">
                  <c:v>0.7419592257</c:v>
                </c:pt>
                <c:pt idx="17">
                  <c:v>0.7419592257</c:v>
                </c:pt>
                <c:pt idx="18">
                  <c:v>0.7419592257</c:v>
                </c:pt>
                <c:pt idx="19">
                  <c:v>0.7419592257</c:v>
                </c:pt>
                <c:pt idx="20">
                  <c:v>0.7419592257</c:v>
                </c:pt>
                <c:pt idx="22">
                  <c:v>0.7419592257</c:v>
                </c:pt>
                <c:pt idx="23">
                  <c:v>0.7419592257</c:v>
                </c:pt>
                <c:pt idx="24">
                  <c:v>0.7419592257</c:v>
                </c:pt>
                <c:pt idx="26">
                  <c:v>0.7419592257</c:v>
                </c:pt>
                <c:pt idx="27">
                  <c:v>0.7419592257</c:v>
                </c:pt>
                <c:pt idx="28">
                  <c:v>0.7419592257</c:v>
                </c:pt>
                <c:pt idx="29">
                  <c:v>0.7419592257</c:v>
                </c:pt>
                <c:pt idx="31">
                  <c:v>0.7419592257</c:v>
                </c:pt>
                <c:pt idx="32">
                  <c:v>0.7419592257</c:v>
                </c:pt>
                <c:pt idx="33">
                  <c:v>0.7419592257</c:v>
                </c:pt>
                <c:pt idx="34">
                  <c:v>0.7419592257</c:v>
                </c:pt>
                <c:pt idx="36">
                  <c:v>0.7419592257</c:v>
                </c:pt>
                <c:pt idx="37">
                  <c:v>0.7419592257</c:v>
                </c:pt>
                <c:pt idx="38">
                  <c:v>0.7419592257</c:v>
                </c:pt>
                <c:pt idx="39">
                  <c:v>0.7419592257</c:v>
                </c:pt>
                <c:pt idx="40">
                  <c:v>0.7419592257</c:v>
                </c:pt>
                <c:pt idx="41">
                  <c:v>0.7419592257</c:v>
                </c:pt>
                <c:pt idx="43">
                  <c:v>0.7419592257</c:v>
                </c:pt>
                <c:pt idx="44">
                  <c:v>0.7419592257</c:v>
                </c:pt>
                <c:pt idx="45">
                  <c:v>0.7419592257</c:v>
                </c:pt>
                <c:pt idx="47">
                  <c:v>0.7419592257</c:v>
                </c:pt>
                <c:pt idx="48">
                  <c:v>0.7419592257</c:v>
                </c:pt>
                <c:pt idx="49">
                  <c:v>0.7419592257</c:v>
                </c:pt>
                <c:pt idx="50">
                  <c:v>0.7419592257</c:v>
                </c:pt>
                <c:pt idx="51">
                  <c:v>0.7419592257</c:v>
                </c:pt>
                <c:pt idx="52">
                  <c:v>0.7419592257</c:v>
                </c:pt>
                <c:pt idx="53">
                  <c:v>0.7419592257</c:v>
                </c:pt>
                <c:pt idx="54">
                  <c:v>0.7419592257</c:v>
                </c:pt>
                <c:pt idx="55">
                  <c:v>0.7419592257</c:v>
                </c:pt>
                <c:pt idx="56">
                  <c:v>0.7419592257</c:v>
                </c:pt>
                <c:pt idx="57">
                  <c:v>0.7419592257</c:v>
                </c:pt>
              </c:numCache>
            </c:numRef>
          </c:val>
        </c:ser>
        <c:gapWidth val="30"/>
        <c:axId val="47160654"/>
        <c:axId val="29170671"/>
      </c:barChart>
      <c:catAx>
        <c:axId val="47160654"/>
        <c:scaling>
          <c:orientation val="maxMin"/>
        </c:scaling>
        <c:axPos val="l"/>
        <c:delete val="0"/>
        <c:numFmt formatCode="General" sourceLinked="1"/>
        <c:majorTickMark val="none"/>
        <c:minorTickMark val="none"/>
        <c:tickLblPos val="nextTo"/>
        <c:txPr>
          <a:bodyPr/>
          <a:lstStyle/>
          <a:p>
            <a:pPr>
              <a:defRPr lang="en-US" cap="none" sz="500" b="1" i="0" u="none" baseline="0"/>
            </a:pPr>
          </a:p>
        </c:txPr>
        <c:crossAx val="29170671"/>
        <c:crosses val="autoZero"/>
        <c:auto val="0"/>
        <c:lblOffset val="100"/>
        <c:noMultiLvlLbl val="0"/>
      </c:catAx>
      <c:valAx>
        <c:axId val="29170671"/>
        <c:scaling>
          <c:orientation val="minMax"/>
          <c:max val="1"/>
          <c:min val="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pPr>
          </a:p>
        </c:txPr>
        <c:crossAx val="47160654"/>
        <c:crossesAt val="1"/>
        <c:crossBetween val="between"/>
        <c:dispUnits/>
        <c:majorUnit val="0.1"/>
        <c:minorUnit val="0.00200869565211"/>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7925"/>
          <c:y val="0.098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300" verticalDpi="300" orientation="portrait"/>
  <drawing r:id="rId1"/>
</chartsheet>
</file>

<file path=xl/chartsheets/sheet2.xml><?xml version="1.0" encoding="utf-8"?>
<chartsheet xmlns="http://schemas.openxmlformats.org/spreadsheetml/2006/main" xmlns:r="http://schemas.openxmlformats.org/officeDocument/2006/relationships">
  <sheetViews>
    <sheetView tabSelected="1" workbookViewId="0"/>
  </sheetViews>
  <pageMargins left="1.125" right="1.125" top="1" bottom="1"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0.15625</cdr:x>
      <cdr:y>0.8615</cdr:y>
    </cdr:from>
    <cdr:to>
      <cdr:x>0.98975</cdr:x>
      <cdr:y>1</cdr:y>
    </cdr:to>
    <cdr:sp>
      <cdr:nvSpPr>
        <cdr:cNvPr id="1" name="TextBox 2"/>
        <cdr:cNvSpPr txBox="1">
          <a:spLocks noChangeArrowheads="1"/>
        </cdr:cNvSpPr>
      </cdr:nvSpPr>
      <cdr:spPr>
        <a:xfrm>
          <a:off x="885825" y="3924300"/>
          <a:ext cx="4752975" cy="628650"/>
        </a:xfrm>
        <a:prstGeom prst="rect">
          <a:avLst/>
        </a:prstGeom>
        <a:noFill/>
        <a:ln w="9525" cmpd="sng">
          <a:noFill/>
        </a:ln>
      </cdr:spPr>
      <cdr:txBody>
        <a:bodyPr vertOverflow="clip" wrap="square"/>
        <a:p>
          <a:pPr algn="l">
            <a:defRPr/>
          </a:pPr>
          <a:r>
            <a:rPr lang="en-US" cap="none" sz="700" b="0" i="0" u="none" baseline="0"/>
            <a:t>'m' indicates area's rate for males was statistically different from Manitoba average for males 
'f' indicates area's rate for females was statistically different from Manitoba average for females
'd' indicates difference between male and female rates was statistically significant for that area
's' indicates data suppressed due to small numbers
Source: Manitoba Immunization Monitoring System (MIMS) </a:t>
          </a:r>
        </a:p>
      </cdr:txBody>
    </cdr:sp>
  </cdr:relSizeAnchor>
  <cdr:relSizeAnchor xmlns:cdr="http://schemas.openxmlformats.org/drawingml/2006/chartDrawing">
    <cdr:from>
      <cdr:x>0.627</cdr:x>
      <cdr:y>0.97225</cdr:y>
    </cdr:from>
    <cdr:to>
      <cdr:x>1</cdr:x>
      <cdr:y>1</cdr:y>
    </cdr:to>
    <cdr:sp>
      <cdr:nvSpPr>
        <cdr:cNvPr id="2" name="mchp"/>
        <cdr:cNvSpPr txBox="1">
          <a:spLocks noChangeArrowheads="1"/>
        </cdr:cNvSpPr>
      </cdr:nvSpPr>
      <cdr:spPr>
        <a:xfrm>
          <a:off x="3571875" y="4429125"/>
          <a:ext cx="2133600" cy="123825"/>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2005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0.627</cdr:x>
      <cdr:y>0.98475</cdr:y>
    </cdr:from>
    <cdr:to>
      <cdr:x>1</cdr:x>
      <cdr:y>1</cdr:y>
    </cdr:to>
    <cdr:sp>
      <cdr:nvSpPr>
        <cdr:cNvPr id="1" name="mchp"/>
        <cdr:cNvSpPr txBox="1">
          <a:spLocks noChangeArrowheads="1"/>
        </cdr:cNvSpPr>
      </cdr:nvSpPr>
      <cdr:spPr>
        <a:xfrm>
          <a:off x="3571875" y="8086725"/>
          <a:ext cx="2133600" cy="123825"/>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2005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81"/>
  <sheetViews>
    <sheetView workbookViewId="0" topLeftCell="A1">
      <pane xSplit="8" ySplit="3" topLeftCell="I44" activePane="bottomRight" state="frozen"/>
      <selection pane="topLeft" activeCell="A1" sqref="A1"/>
      <selection pane="topRight" activeCell="F1" sqref="F1"/>
      <selection pane="bottomLeft" activeCell="A4" sqref="A4"/>
      <selection pane="bottomRight" activeCell="C79" sqref="C79"/>
    </sheetView>
  </sheetViews>
  <sheetFormatPr defaultColWidth="9.140625" defaultRowHeight="12.75"/>
  <cols>
    <col min="1" max="2" width="6.140625" style="37" customWidth="1"/>
    <col min="3" max="3" width="24.00390625" style="0" customWidth="1"/>
    <col min="4" max="6" width="2.57421875" style="0" customWidth="1"/>
    <col min="7" max="8" width="5.7109375" style="0" customWidth="1"/>
    <col min="9" max="9" width="9.140625" style="32" customWidth="1"/>
    <col min="10" max="11" width="9.140625" style="26" customWidth="1"/>
    <col min="12" max="12" width="9.140625" style="32" customWidth="1"/>
    <col min="13" max="13" width="9.140625" style="3" customWidth="1"/>
    <col min="14" max="15" width="9.140625" style="2" customWidth="1"/>
    <col min="16" max="16" width="9.140625" style="3" customWidth="1"/>
    <col min="17" max="18" width="9.140625" style="2" customWidth="1"/>
    <col min="19" max="19" width="2.8515625" style="21" customWidth="1"/>
    <col min="20" max="20" width="9.00390625" style="0" customWidth="1"/>
    <col min="21" max="22" width="9.140625" style="2" customWidth="1"/>
    <col min="23" max="23" width="9.57421875" style="3" bestFit="1" customWidth="1"/>
    <col min="24" max="25" width="9.140625" style="2" customWidth="1"/>
    <col min="26" max="26" width="2.8515625" style="0" customWidth="1"/>
    <col min="27" max="27" width="11.00390625" style="0" customWidth="1"/>
  </cols>
  <sheetData>
    <row r="1" spans="1:27" s="8" customFormat="1" ht="12.75">
      <c r="A1" s="37" t="s">
        <v>157</v>
      </c>
      <c r="B1" s="37" t="s">
        <v>158</v>
      </c>
      <c r="D1" s="38" t="s">
        <v>90</v>
      </c>
      <c r="E1" s="38"/>
      <c r="F1" s="38"/>
      <c r="G1" s="38" t="s">
        <v>96</v>
      </c>
      <c r="H1" s="38"/>
      <c r="I1" s="30" t="str">
        <f>J3</f>
        <v>Males</v>
      </c>
      <c r="J1" s="27" t="s">
        <v>131</v>
      </c>
      <c r="K1" s="27" t="s">
        <v>130</v>
      </c>
      <c r="L1" s="30" t="str">
        <f>K3</f>
        <v>Females</v>
      </c>
      <c r="M1" s="10" t="str">
        <f>J3</f>
        <v>Males</v>
      </c>
      <c r="N1" s="11" t="str">
        <f>J3</f>
        <v>Males</v>
      </c>
      <c r="O1" s="11" t="str">
        <f>J3</f>
        <v>Males</v>
      </c>
      <c r="P1" s="10" t="str">
        <f>J3</f>
        <v>Males</v>
      </c>
      <c r="Q1" s="11" t="str">
        <f>J3</f>
        <v>Males</v>
      </c>
      <c r="R1" s="11" t="str">
        <f>J3</f>
        <v>Males</v>
      </c>
      <c r="S1" s="17"/>
      <c r="T1" s="10" t="str">
        <f>K3</f>
        <v>Females</v>
      </c>
      <c r="U1" s="11" t="str">
        <f>K3</f>
        <v>Females</v>
      </c>
      <c r="V1" s="11" t="str">
        <f>K3</f>
        <v>Females</v>
      </c>
      <c r="W1" s="10" t="str">
        <f>K3</f>
        <v>Females</v>
      </c>
      <c r="X1" s="11" t="str">
        <f>K3</f>
        <v>Females</v>
      </c>
      <c r="Y1" s="11" t="str">
        <f>K3</f>
        <v>Females</v>
      </c>
      <c r="Z1" s="17"/>
      <c r="AA1" s="8" t="s">
        <v>89</v>
      </c>
    </row>
    <row r="2" spans="1:27" s="8" customFormat="1" ht="12.75">
      <c r="A2" s="37" t="s">
        <v>159</v>
      </c>
      <c r="B2" s="37" t="s">
        <v>160</v>
      </c>
      <c r="D2" s="24" t="s">
        <v>93</v>
      </c>
      <c r="E2" s="24" t="s">
        <v>94</v>
      </c>
      <c r="F2" s="24" t="s">
        <v>95</v>
      </c>
      <c r="G2" s="24" t="s">
        <v>101</v>
      </c>
      <c r="H2" s="24" t="s">
        <v>103</v>
      </c>
      <c r="I2" s="30" t="s">
        <v>88</v>
      </c>
      <c r="J2" s="28" t="str">
        <f>'immu-7yr'!E3</f>
        <v>crd_rate</v>
      </c>
      <c r="K2" s="28" t="str">
        <f>'immu-7yr'!E3</f>
        <v>crd_rate</v>
      </c>
      <c r="L2" s="30"/>
      <c r="M2" s="10" t="str">
        <f>'immu-7yr'!C3</f>
        <v>pop</v>
      </c>
      <c r="N2" s="11" t="str">
        <f>'immu-7yr'!D3</f>
        <v>lc_crd</v>
      </c>
      <c r="O2" s="11" t="str">
        <f>'immu-7yr'!F3</f>
        <v>uc_crd</v>
      </c>
      <c r="P2" s="10" t="str">
        <f>'immu-7yr'!G3</f>
        <v>count</v>
      </c>
      <c r="Q2" s="11" t="str">
        <f>'immu-7yr'!E3</f>
        <v>crd_rate</v>
      </c>
      <c r="R2" s="11" t="str">
        <f>'immu-7yr'!H3</f>
        <v>probchisq</v>
      </c>
      <c r="S2" s="18"/>
      <c r="T2" s="12" t="str">
        <f>'immu-7yr'!C3</f>
        <v>pop</v>
      </c>
      <c r="U2" s="11" t="str">
        <f>'immu-7yr'!D3</f>
        <v>lc_crd</v>
      </c>
      <c r="V2" s="11" t="str">
        <f>'immu-7yr'!F3</f>
        <v>uc_crd</v>
      </c>
      <c r="W2" s="10" t="str">
        <f>'immu-7yr'!G3</f>
        <v>count</v>
      </c>
      <c r="X2" s="11" t="str">
        <f>'immu-7yr'!E3</f>
        <v>crd_rate</v>
      </c>
      <c r="Y2" s="11" t="str">
        <f>'immu-7yr'!H3</f>
        <v>probchisq</v>
      </c>
      <c r="Z2" s="17"/>
      <c r="AA2" s="8" t="str">
        <f>'immu-7yr'!H3</f>
        <v>probchisq</v>
      </c>
    </row>
    <row r="3" spans="1:26" s="8" customFormat="1" ht="12.75">
      <c r="A3" s="37"/>
      <c r="B3" s="37"/>
      <c r="G3" s="24" t="s">
        <v>102</v>
      </c>
      <c r="H3" s="24" t="s">
        <v>104</v>
      </c>
      <c r="I3" s="31" t="s">
        <v>84</v>
      </c>
      <c r="J3" s="27" t="s">
        <v>127</v>
      </c>
      <c r="K3" s="27" t="s">
        <v>128</v>
      </c>
      <c r="L3" s="31" t="s">
        <v>85</v>
      </c>
      <c r="M3" s="13" t="s">
        <v>88</v>
      </c>
      <c r="N3" s="9"/>
      <c r="O3" s="9"/>
      <c r="P3" s="13"/>
      <c r="Q3" s="9"/>
      <c r="R3" s="9"/>
      <c r="S3" s="17"/>
      <c r="U3" s="9"/>
      <c r="V3" s="9"/>
      <c r="W3" s="13"/>
      <c r="X3" s="9"/>
      <c r="Y3" s="9"/>
      <c r="Z3" s="22"/>
    </row>
    <row r="4" spans="1:27" ht="12.75">
      <c r="A4" s="37">
        <v>1</v>
      </c>
      <c r="B4" s="37">
        <v>1</v>
      </c>
      <c r="C4" s="5" t="s">
        <v>139</v>
      </c>
      <c r="D4" s="5" t="str">
        <f aca="true" t="shared" si="0" ref="D4:D13">IF((R4&lt;0.01),"m"," ")</f>
        <v>m</v>
      </c>
      <c r="E4" s="5" t="str">
        <f aca="true" t="shared" si="1" ref="E4:E13">IF((Y4&lt;0.01),"f"," ")</f>
        <v> </v>
      </c>
      <c r="F4" s="5" t="str">
        <f aca="true" t="shared" si="2" ref="F4:F13">IF((AA4&lt;0.01),"d"," ")</f>
        <v> </v>
      </c>
      <c r="G4" s="5" t="str">
        <f aca="true" t="shared" si="3" ref="G4:G13">IF(AND(M4&gt;0,M4&lt;=5),"mp"," ")&amp;IF(AND(P4&gt;0,P4&lt;=5),"mc"," ")</f>
        <v>  </v>
      </c>
      <c r="H4" s="5" t="str">
        <f aca="true" t="shared" si="4" ref="H4:H13">IF(AND(T4&gt;0,T4&lt;=5),"fp"," ")&amp;IF(AND(W4&gt;0,W4&lt;=5),"fc"," ")</f>
        <v>  </v>
      </c>
      <c r="I4" s="32">
        <f aca="true" t="shared" si="5" ref="I4:I13">J$18</f>
        <v>0.7414520895</v>
      </c>
      <c r="J4" s="34">
        <f>'immu-7yr'!E4</f>
        <v>0.8324808184</v>
      </c>
      <c r="K4" s="35">
        <f>'immu-7yr'!E68</f>
        <v>0.8188302425</v>
      </c>
      <c r="L4" s="33">
        <f aca="true" t="shared" si="6" ref="L4:L13">K$18</f>
        <v>0.7419592257</v>
      </c>
      <c r="M4" s="15">
        <f>'immu-7yr'!C4</f>
        <v>782</v>
      </c>
      <c r="N4" s="14">
        <f>'immu-7yr'!D4</f>
        <v>0.8066981253</v>
      </c>
      <c r="O4" s="14">
        <f>'immu-7yr'!F4</f>
        <v>0.8590875463</v>
      </c>
      <c r="P4" s="15">
        <f>'immu-7yr'!G4</f>
        <v>651</v>
      </c>
      <c r="Q4" s="14">
        <f>'immu-7yr'!E4</f>
        <v>0.8324808184</v>
      </c>
      <c r="R4" s="14">
        <f>'immu-7yr'!H4</f>
        <v>0.0031141041</v>
      </c>
      <c r="S4" s="19"/>
      <c r="T4" s="15">
        <f>'immu-7yr'!C68</f>
        <v>701</v>
      </c>
      <c r="U4" s="14">
        <f>'immu-7yr'!D68</f>
        <v>0.7907891935</v>
      </c>
      <c r="V4" s="14">
        <f>'immu-7yr'!F68</f>
        <v>0.8478656152</v>
      </c>
      <c r="W4" s="15">
        <f>'immu-7yr'!G68</f>
        <v>574</v>
      </c>
      <c r="X4" s="14">
        <f>'immu-7yr'!E68</f>
        <v>0.8188302425</v>
      </c>
      <c r="Y4" s="14">
        <f>'immu-7yr'!H68</f>
        <v>0.0173490036</v>
      </c>
      <c r="Z4" s="23"/>
      <c r="AA4" s="14">
        <f>'immu-7yr'!H132</f>
        <v>0.4887372336</v>
      </c>
    </row>
    <row r="5" spans="1:27" ht="12.75">
      <c r="A5" s="37">
        <v>2</v>
      </c>
      <c r="B5" s="37">
        <v>4</v>
      </c>
      <c r="C5" s="5" t="s">
        <v>81</v>
      </c>
      <c r="D5" s="5" t="str">
        <f t="shared" si="0"/>
        <v> </v>
      </c>
      <c r="E5" s="5" t="str">
        <f t="shared" si="1"/>
        <v> </v>
      </c>
      <c r="F5" s="5" t="str">
        <f t="shared" si="2"/>
        <v> </v>
      </c>
      <c r="G5" s="5" t="str">
        <f t="shared" si="3"/>
        <v>  </v>
      </c>
      <c r="H5" s="5" t="str">
        <f t="shared" si="4"/>
        <v>  </v>
      </c>
      <c r="I5" s="32">
        <f t="shared" si="5"/>
        <v>0.7414520895</v>
      </c>
      <c r="J5" s="34">
        <f>'immu-7yr'!E7</f>
        <v>0.7729970326</v>
      </c>
      <c r="K5" s="35">
        <f>'immu-7yr'!E71</f>
        <v>0.7581998474</v>
      </c>
      <c r="L5" s="33">
        <f t="shared" si="6"/>
        <v>0.7419592257</v>
      </c>
      <c r="M5" s="15">
        <f>'immu-7yr'!C7</f>
        <v>1348</v>
      </c>
      <c r="N5" s="14">
        <f>'immu-7yr'!D7</f>
        <v>0.7509474693</v>
      </c>
      <c r="O5" s="14">
        <f>'immu-7yr'!F7</f>
        <v>0.7956940225</v>
      </c>
      <c r="P5" s="15">
        <f>'immu-7yr'!G7</f>
        <v>1042</v>
      </c>
      <c r="Q5" s="14">
        <f>'immu-7yr'!E7</f>
        <v>0.7729970326</v>
      </c>
      <c r="R5" s="14">
        <f>'immu-7yr'!H7</f>
        <v>0.1786143692</v>
      </c>
      <c r="S5" s="19"/>
      <c r="T5" s="15">
        <f>'immu-7yr'!C71</f>
        <v>1311</v>
      </c>
      <c r="U5" s="14">
        <f>'immu-7yr'!D71</f>
        <v>0.7353644297</v>
      </c>
      <c r="V5" s="14">
        <f>'immu-7yr'!F71</f>
        <v>0.7817443779</v>
      </c>
      <c r="W5" s="15">
        <f>'immu-7yr'!G71</f>
        <v>994</v>
      </c>
      <c r="X5" s="14">
        <f>'immu-7yr'!E71</f>
        <v>0.7581998474</v>
      </c>
      <c r="Y5" s="14">
        <f>'immu-7yr'!H71</f>
        <v>0.4812875794</v>
      </c>
      <c r="Z5" s="23"/>
      <c r="AA5" s="14">
        <f>'immu-7yr'!H135</f>
        <v>0.3677792871</v>
      </c>
    </row>
    <row r="6" spans="1:27" ht="12.75">
      <c r="A6" s="37">
        <v>3</v>
      </c>
      <c r="B6" s="37">
        <v>3</v>
      </c>
      <c r="C6" s="5" t="s">
        <v>141</v>
      </c>
      <c r="D6" s="5" t="str">
        <f t="shared" si="0"/>
        <v> </v>
      </c>
      <c r="E6" s="5" t="str">
        <f t="shared" si="1"/>
        <v> </v>
      </c>
      <c r="F6" s="5" t="str">
        <f t="shared" si="2"/>
        <v> </v>
      </c>
      <c r="G6" s="5" t="str">
        <f t="shared" si="3"/>
        <v>  </v>
      </c>
      <c r="H6" s="5" t="str">
        <f t="shared" si="4"/>
        <v>  </v>
      </c>
      <c r="I6" s="32">
        <f t="shared" si="5"/>
        <v>0.7414520895</v>
      </c>
      <c r="J6" s="34">
        <f>'immu-7yr'!E6</f>
        <v>0.8028720627</v>
      </c>
      <c r="K6" s="35">
        <f>'immu-7yr'!E70</f>
        <v>0.8137651822</v>
      </c>
      <c r="L6" s="33">
        <f t="shared" si="6"/>
        <v>0.7419592257</v>
      </c>
      <c r="M6" s="15">
        <f>'immu-7yr'!C6</f>
        <v>766</v>
      </c>
      <c r="N6" s="14">
        <f>'immu-7yr'!D6</f>
        <v>0.775169991</v>
      </c>
      <c r="O6" s="14">
        <f>'immu-7yr'!F6</f>
        <v>0.8315641169</v>
      </c>
      <c r="P6" s="15">
        <f>'immu-7yr'!G6</f>
        <v>615</v>
      </c>
      <c r="Q6" s="14">
        <f>'immu-7yr'!E6</f>
        <v>0.8028720627</v>
      </c>
      <c r="R6" s="14">
        <f>'immu-7yr'!H6</f>
        <v>0.0483634946</v>
      </c>
      <c r="S6" s="19"/>
      <c r="T6" s="15">
        <f>'immu-7yr'!C70</f>
        <v>741</v>
      </c>
      <c r="U6" s="14">
        <f>'immu-7yr'!D70</f>
        <v>0.7861943966</v>
      </c>
      <c r="V6" s="14">
        <f>'immu-7yr'!F70</f>
        <v>0.8423028383</v>
      </c>
      <c r="W6" s="15">
        <f>'immu-7yr'!G70</f>
        <v>603</v>
      </c>
      <c r="X6" s="14">
        <f>'immu-7yr'!E70</f>
        <v>0.8137651822</v>
      </c>
      <c r="Y6" s="14">
        <f>'immu-7yr'!H70</f>
        <v>0.0222517129</v>
      </c>
      <c r="Z6" s="23"/>
      <c r="AA6" s="14">
        <f>'immu-7yr'!H134</f>
        <v>0.5912799706</v>
      </c>
    </row>
    <row r="7" spans="1:27" ht="12.75">
      <c r="A7" s="37">
        <v>4</v>
      </c>
      <c r="B7" s="37">
        <v>2</v>
      </c>
      <c r="C7" s="5" t="s">
        <v>140</v>
      </c>
      <c r="D7" s="5" t="str">
        <f t="shared" si="0"/>
        <v> </v>
      </c>
      <c r="E7" s="5" t="str">
        <f t="shared" si="1"/>
        <v> </v>
      </c>
      <c r="F7" s="5" t="str">
        <f t="shared" si="2"/>
        <v> </v>
      </c>
      <c r="G7" s="5" t="str">
        <f t="shared" si="3"/>
        <v>  </v>
      </c>
      <c r="H7" s="5" t="str">
        <f t="shared" si="4"/>
        <v>  </v>
      </c>
      <c r="I7" s="32">
        <f t="shared" si="5"/>
        <v>0.7414520895</v>
      </c>
      <c r="J7" s="34">
        <f>'immu-7yr'!E5</f>
        <v>0.8243512974</v>
      </c>
      <c r="K7" s="35">
        <f>'immu-7yr'!E69</f>
        <v>0.813559322</v>
      </c>
      <c r="L7" s="33">
        <f t="shared" si="6"/>
        <v>0.7419592257</v>
      </c>
      <c r="M7" s="15">
        <f>'immu-7yr'!C5</f>
        <v>501</v>
      </c>
      <c r="N7" s="14">
        <f>'immu-7yr'!D5</f>
        <v>0.7916635119</v>
      </c>
      <c r="O7" s="14">
        <f>'immu-7yr'!F5</f>
        <v>0.8583887615</v>
      </c>
      <c r="P7" s="15">
        <f>'immu-7yr'!G5</f>
        <v>413</v>
      </c>
      <c r="Q7" s="14">
        <f>'immu-7yr'!E5</f>
        <v>0.8243512974</v>
      </c>
      <c r="R7" s="14">
        <f>'immu-7yr'!H5</f>
        <v>0.0311694367</v>
      </c>
      <c r="S7" s="19"/>
      <c r="T7" s="15">
        <f>'immu-7yr'!C69</f>
        <v>531</v>
      </c>
      <c r="U7" s="14">
        <f>'immu-7yr'!D69</f>
        <v>0.7810689095</v>
      </c>
      <c r="V7" s="14">
        <f>'immu-7yr'!F69</f>
        <v>0.8474012502</v>
      </c>
      <c r="W7" s="15">
        <f>'immu-7yr'!G69</f>
        <v>432</v>
      </c>
      <c r="X7" s="14">
        <f>'immu-7yr'!E69</f>
        <v>0.813559322</v>
      </c>
      <c r="Y7" s="14">
        <f>'immu-7yr'!H69</f>
        <v>0.0536469149</v>
      </c>
      <c r="Z7" s="23"/>
      <c r="AA7" s="14">
        <f>'immu-7yr'!H133</f>
        <v>0.6528260453</v>
      </c>
    </row>
    <row r="8" spans="1:27" ht="12.75">
      <c r="A8" s="37">
        <v>5</v>
      </c>
      <c r="B8" s="37">
        <v>6</v>
      </c>
      <c r="C8" s="5" t="s">
        <v>142</v>
      </c>
      <c r="D8" s="5" t="str">
        <f t="shared" si="0"/>
        <v> </v>
      </c>
      <c r="E8" s="5" t="str">
        <f t="shared" si="1"/>
        <v>f</v>
      </c>
      <c r="F8" s="5" t="str">
        <f t="shared" si="2"/>
        <v> </v>
      </c>
      <c r="G8" s="5" t="str">
        <f t="shared" si="3"/>
        <v>  </v>
      </c>
      <c r="H8" s="5" t="str">
        <f t="shared" si="4"/>
        <v>  </v>
      </c>
      <c r="I8" s="32">
        <f t="shared" si="5"/>
        <v>0.7414520895</v>
      </c>
      <c r="J8" s="34">
        <f>'immu-7yr'!E9</f>
        <v>0.8357894737</v>
      </c>
      <c r="K8" s="35">
        <f>'immu-7yr'!E73</f>
        <v>0.8450704225</v>
      </c>
      <c r="L8" s="33">
        <f t="shared" si="6"/>
        <v>0.7419592257</v>
      </c>
      <c r="M8" s="15">
        <f>'immu-7yr'!C9</f>
        <v>475</v>
      </c>
      <c r="N8" s="14">
        <f>'immu-7yr'!D9</f>
        <v>0.8030951962</v>
      </c>
      <c r="O8" s="14">
        <f>'immu-7yr'!F9</f>
        <v>0.8698147462</v>
      </c>
      <c r="P8" s="15">
        <f>'immu-7yr'!G9</f>
        <v>397</v>
      </c>
      <c r="Q8" s="14">
        <f>'immu-7yr'!E9</f>
        <v>0.8357894737</v>
      </c>
      <c r="R8" s="14">
        <f>'immu-7yr'!H9</f>
        <v>0.0169518094</v>
      </c>
      <c r="S8" s="19"/>
      <c r="T8" s="15">
        <f>'immu-7yr'!C73</f>
        <v>497</v>
      </c>
      <c r="U8" s="14">
        <f>'immu-7yr'!D73</f>
        <v>0.8138194069</v>
      </c>
      <c r="V8" s="14">
        <f>'immu-7yr'!F73</f>
        <v>0.8775214906</v>
      </c>
      <c r="W8" s="15">
        <f>'immu-7yr'!G73</f>
        <v>420</v>
      </c>
      <c r="X8" s="14">
        <f>'immu-7yr'!E73</f>
        <v>0.8450704225</v>
      </c>
      <c r="Y8" s="14">
        <f>'immu-7yr'!H73</f>
        <v>0.0073028932</v>
      </c>
      <c r="Z8" s="23"/>
      <c r="AA8" s="14">
        <f>'immu-7yr'!H137</f>
        <v>0.6927915095</v>
      </c>
    </row>
    <row r="9" spans="1:27" ht="12.75">
      <c r="A9" s="37">
        <v>6</v>
      </c>
      <c r="B9" s="37">
        <v>5</v>
      </c>
      <c r="C9" s="5" t="s">
        <v>82</v>
      </c>
      <c r="D9" s="5" t="str">
        <f t="shared" si="0"/>
        <v> </v>
      </c>
      <c r="E9" s="5" t="str">
        <f t="shared" si="1"/>
        <v> </v>
      </c>
      <c r="F9" s="5" t="str">
        <f t="shared" si="2"/>
        <v> </v>
      </c>
      <c r="G9" s="5" t="str">
        <f t="shared" si="3"/>
        <v>  </v>
      </c>
      <c r="H9" s="5" t="str">
        <f t="shared" si="4"/>
        <v>  </v>
      </c>
      <c r="I9" s="32">
        <f t="shared" si="5"/>
        <v>0.7414520895</v>
      </c>
      <c r="J9" s="34">
        <f>'immu-7yr'!E8</f>
        <v>0.7515789474</v>
      </c>
      <c r="K9" s="35">
        <f>'immu-7yr'!E72</f>
        <v>0.7477578475</v>
      </c>
      <c r="L9" s="33">
        <f t="shared" si="6"/>
        <v>0.7419592257</v>
      </c>
      <c r="M9" s="15">
        <f>'immu-7yr'!C8</f>
        <v>950</v>
      </c>
      <c r="N9" s="14">
        <f>'immu-7yr'!D8</f>
        <v>0.7245842881</v>
      </c>
      <c r="O9" s="14">
        <f>'immu-7yr'!F8</f>
        <v>0.7795793028</v>
      </c>
      <c r="P9" s="15">
        <f>'immu-7yr'!G8</f>
        <v>714</v>
      </c>
      <c r="Q9" s="14">
        <f>'immu-7yr'!E8</f>
        <v>0.7515789474</v>
      </c>
      <c r="R9" s="14">
        <f>'immu-7yr'!H8</f>
        <v>0.7169865555</v>
      </c>
      <c r="S9" s="19"/>
      <c r="T9" s="15">
        <f>'immu-7yr'!C72</f>
        <v>892</v>
      </c>
      <c r="U9" s="14">
        <f>'immu-7yr'!D72</f>
        <v>0.7197781056</v>
      </c>
      <c r="V9" s="14">
        <f>'immu-7yr'!F72</f>
        <v>0.7768252385</v>
      </c>
      <c r="W9" s="15">
        <f>'immu-7yr'!G72</f>
        <v>667</v>
      </c>
      <c r="X9" s="14">
        <f>'immu-7yr'!E72</f>
        <v>0.7477578475</v>
      </c>
      <c r="Y9" s="14">
        <f>'immu-7yr'!H72</f>
        <v>0.826872215</v>
      </c>
      <c r="Z9" s="23"/>
      <c r="AA9" s="14">
        <f>'immu-7yr'!H136</f>
        <v>0.849932997</v>
      </c>
    </row>
    <row r="10" spans="1:27" ht="12.75">
      <c r="A10" s="37">
        <v>7</v>
      </c>
      <c r="B10" s="37">
        <v>7</v>
      </c>
      <c r="C10" s="5" t="s">
        <v>83</v>
      </c>
      <c r="D10" s="5" t="str">
        <f t="shared" si="0"/>
        <v> </v>
      </c>
      <c r="E10" s="5" t="str">
        <f t="shared" si="1"/>
        <v> </v>
      </c>
      <c r="F10" s="5" t="str">
        <f t="shared" si="2"/>
        <v> </v>
      </c>
      <c r="G10" s="5" t="str">
        <f t="shared" si="3"/>
        <v>  </v>
      </c>
      <c r="H10" s="5" t="str">
        <f t="shared" si="4"/>
        <v>  </v>
      </c>
      <c r="I10" s="32">
        <f t="shared" si="5"/>
        <v>0.7414520895</v>
      </c>
      <c r="J10" s="34">
        <f>'immu-7yr'!E10</f>
        <v>0.696969697</v>
      </c>
      <c r="K10" s="35">
        <f>'immu-7yr'!E74</f>
        <v>0.6730769231</v>
      </c>
      <c r="L10" s="33">
        <f t="shared" si="6"/>
        <v>0.7419592257</v>
      </c>
      <c r="M10" s="15">
        <f>'immu-7yr'!C10</f>
        <v>528</v>
      </c>
      <c r="N10" s="14">
        <f>'immu-7yr'!D10</f>
        <v>0.6588169729</v>
      </c>
      <c r="O10" s="14">
        <f>'immu-7yr'!F10</f>
        <v>0.7373318819</v>
      </c>
      <c r="P10" s="15">
        <f>'immu-7yr'!G10</f>
        <v>368</v>
      </c>
      <c r="Q10" s="14">
        <f>'immu-7yr'!E10</f>
        <v>0.696969697</v>
      </c>
      <c r="R10" s="14">
        <f>'immu-7yr'!H10</f>
        <v>0.2352137848</v>
      </c>
      <c r="S10" s="19"/>
      <c r="T10" s="15">
        <f>'immu-7yr'!C74</f>
        <v>520</v>
      </c>
      <c r="U10" s="14">
        <f>'immu-7yr'!D74</f>
        <v>0.633905923</v>
      </c>
      <c r="V10" s="14">
        <f>'immu-7yr'!F74</f>
        <v>0.7146684199</v>
      </c>
      <c r="W10" s="15">
        <f>'immu-7yr'!G74</f>
        <v>350</v>
      </c>
      <c r="X10" s="14">
        <f>'immu-7yr'!E74</f>
        <v>0.6730769231</v>
      </c>
      <c r="Y10" s="14">
        <f>'immu-7yr'!H74</f>
        <v>0.0701795414</v>
      </c>
      <c r="Z10" s="23"/>
      <c r="AA10" s="14">
        <f>'immu-7yr'!H138</f>
        <v>0.4050592738</v>
      </c>
    </row>
    <row r="11" spans="1:27" ht="12.75">
      <c r="A11" s="37">
        <v>8</v>
      </c>
      <c r="B11" s="37">
        <v>8</v>
      </c>
      <c r="C11" s="5" t="s">
        <v>143</v>
      </c>
      <c r="D11" s="5" t="str">
        <f t="shared" si="0"/>
        <v> </v>
      </c>
      <c r="E11" s="5" t="str">
        <f t="shared" si="1"/>
        <v> </v>
      </c>
      <c r="F11" s="5" t="str">
        <f t="shared" si="2"/>
        <v> </v>
      </c>
      <c r="G11" s="5" t="str">
        <f t="shared" si="3"/>
        <v>  </v>
      </c>
      <c r="H11" s="5" t="str">
        <f t="shared" si="4"/>
        <v>  </v>
      </c>
      <c r="I11" s="32">
        <f t="shared" si="5"/>
        <v>0.7414520895</v>
      </c>
      <c r="J11" s="34">
        <f>'immu-7yr'!E11</f>
        <v>0.6315789474</v>
      </c>
      <c r="K11" s="35">
        <f>'immu-7yr'!E75</f>
        <v>0.9090909091</v>
      </c>
      <c r="L11" s="33">
        <f t="shared" si="6"/>
        <v>0.7419592257</v>
      </c>
      <c r="M11" s="15">
        <f>'immu-7yr'!C11</f>
        <v>19</v>
      </c>
      <c r="N11" s="14">
        <f>'immu-7yr'!D11</f>
        <v>0.4438066995</v>
      </c>
      <c r="O11" s="14">
        <f>'immu-7yr'!F11</f>
        <v>0.8987966319</v>
      </c>
      <c r="P11" s="15">
        <f>'immu-7yr'!G11</f>
        <v>12</v>
      </c>
      <c r="Q11" s="14">
        <f>'immu-7yr'!E11</f>
        <v>0.6315789474</v>
      </c>
      <c r="R11" s="14">
        <f>'immu-7yr'!H11</f>
        <v>0.5780778039</v>
      </c>
      <c r="S11" s="19"/>
      <c r="T11" s="15">
        <f>'immu-7yr'!C75</f>
        <v>22</v>
      </c>
      <c r="U11" s="14">
        <f>'immu-7yr'!D75</f>
        <v>0.7940883562</v>
      </c>
      <c r="V11" s="14">
        <f>'immu-7yr'!F75</f>
        <v>1.0407485195</v>
      </c>
      <c r="W11" s="15">
        <f>'immu-7yr'!G75</f>
        <v>20</v>
      </c>
      <c r="X11" s="14">
        <f>'immu-7yr'!E75</f>
        <v>0.9090909091</v>
      </c>
      <c r="Y11" s="14">
        <f>'immu-7yr'!H75</f>
        <v>0.3611611528</v>
      </c>
      <c r="Z11" s="23"/>
      <c r="AA11" s="14">
        <f>'immu-7yr'!H139</f>
        <v>0.032294371</v>
      </c>
    </row>
    <row r="12" spans="1:27" ht="12.75">
      <c r="A12" s="37">
        <v>9</v>
      </c>
      <c r="B12" s="37">
        <v>9</v>
      </c>
      <c r="C12" s="5" t="s">
        <v>14</v>
      </c>
      <c r="D12" s="5" t="str">
        <f t="shared" si="0"/>
        <v> </v>
      </c>
      <c r="E12" s="5" t="str">
        <f t="shared" si="1"/>
        <v> </v>
      </c>
      <c r="F12" s="5" t="str">
        <f t="shared" si="2"/>
        <v> </v>
      </c>
      <c r="G12" s="5" t="str">
        <f t="shared" si="3"/>
        <v>  </v>
      </c>
      <c r="H12" s="5" t="str">
        <f t="shared" si="4"/>
        <v>  </v>
      </c>
      <c r="I12" s="32">
        <f t="shared" si="5"/>
        <v>0.7414520895</v>
      </c>
      <c r="J12" s="34">
        <f>'immu-7yr'!E12</f>
        <v>0.7904040404</v>
      </c>
      <c r="K12" s="35">
        <f>'immu-7yr'!E76</f>
        <v>0.7775061125</v>
      </c>
      <c r="L12" s="33">
        <f t="shared" si="6"/>
        <v>0.7419592257</v>
      </c>
      <c r="M12" s="15">
        <f>'immu-7yr'!C12</f>
        <v>396</v>
      </c>
      <c r="N12" s="14">
        <f>'immu-7yr'!D12</f>
        <v>0.7512672777</v>
      </c>
      <c r="O12" s="14">
        <f>'immu-7yr'!F12</f>
        <v>0.8315796063</v>
      </c>
      <c r="P12" s="15">
        <f>'immu-7yr'!G12</f>
        <v>313</v>
      </c>
      <c r="Q12" s="14">
        <f>'immu-7yr'!E12</f>
        <v>0.7904040404</v>
      </c>
      <c r="R12" s="14">
        <f>'immu-7yr'!H12</f>
        <v>0.2579307472</v>
      </c>
      <c r="S12" s="19"/>
      <c r="T12" s="15">
        <f>'immu-7yr'!C76</f>
        <v>409</v>
      </c>
      <c r="U12" s="14">
        <f>'immu-7yr'!D76</f>
        <v>0.7381777132</v>
      </c>
      <c r="V12" s="14">
        <f>'immu-7yr'!F76</f>
        <v>0.8189298378</v>
      </c>
      <c r="W12" s="15">
        <f>'immu-7yr'!G76</f>
        <v>318</v>
      </c>
      <c r="X12" s="14">
        <f>'immu-7yr'!E76</f>
        <v>0.7775061125</v>
      </c>
      <c r="Y12" s="14">
        <f>'immu-7yr'!H76</f>
        <v>0.397114229</v>
      </c>
      <c r="Z12" s="23"/>
      <c r="AA12" s="14">
        <f>'immu-7yr'!H140</f>
        <v>0.6567062344</v>
      </c>
    </row>
    <row r="13" spans="1:27" ht="12.75">
      <c r="A13" s="37">
        <v>10</v>
      </c>
      <c r="B13" s="37">
        <v>10</v>
      </c>
      <c r="C13" s="5" t="s">
        <v>144</v>
      </c>
      <c r="D13" s="5" t="str">
        <f t="shared" si="0"/>
        <v>m</v>
      </c>
      <c r="E13" s="5" t="str">
        <f t="shared" si="1"/>
        <v>f</v>
      </c>
      <c r="F13" s="5" t="str">
        <f t="shared" si="2"/>
        <v> </v>
      </c>
      <c r="G13" s="5" t="str">
        <f t="shared" si="3"/>
        <v>  </v>
      </c>
      <c r="H13" s="5" t="str">
        <f t="shared" si="4"/>
        <v>  </v>
      </c>
      <c r="I13" s="32">
        <f t="shared" si="5"/>
        <v>0.7414520895</v>
      </c>
      <c r="J13" s="34">
        <f>'immu-7yr'!E13</f>
        <v>0.497148289</v>
      </c>
      <c r="K13" s="35">
        <f>'immu-7yr'!E77</f>
        <v>0.5093360996</v>
      </c>
      <c r="L13" s="33">
        <f t="shared" si="6"/>
        <v>0.7419592257</v>
      </c>
      <c r="M13" s="15">
        <f>'immu-7yr'!C13</f>
        <v>1052</v>
      </c>
      <c r="N13" s="14">
        <f>'immu-7yr'!D13</f>
        <v>0.4678208995</v>
      </c>
      <c r="O13" s="14">
        <f>'immu-7yr'!F13</f>
        <v>0.5283141935</v>
      </c>
      <c r="P13" s="15">
        <f>'immu-7yr'!G13</f>
        <v>523</v>
      </c>
      <c r="Q13" s="14">
        <f>'immu-7yr'!E13</f>
        <v>0.497148289</v>
      </c>
      <c r="R13" s="14">
        <f>'immu-7yr'!H13</f>
        <v>0</v>
      </c>
      <c r="S13" s="19"/>
      <c r="T13" s="15">
        <f>'immu-7yr'!C77</f>
        <v>964</v>
      </c>
      <c r="U13" s="14">
        <f>'immu-7yr'!D77</f>
        <v>0.4787208566</v>
      </c>
      <c r="V13" s="14">
        <f>'immu-7yr'!F77</f>
        <v>0.5419092542</v>
      </c>
      <c r="W13" s="15">
        <f>'immu-7yr'!G77</f>
        <v>491</v>
      </c>
      <c r="X13" s="14">
        <f>'immu-7yr'!E77</f>
        <v>0.5093360996</v>
      </c>
      <c r="Y13" s="14">
        <f>'immu-7yr'!H77</f>
        <v>1.110223E-16</v>
      </c>
      <c r="Z13" s="23"/>
      <c r="AA13" s="14">
        <f>'immu-7yr'!H141</f>
        <v>0.5845715026</v>
      </c>
    </row>
    <row r="14" spans="3:27" ht="12.75">
      <c r="C14" s="5"/>
      <c r="D14" s="5"/>
      <c r="E14" s="5"/>
      <c r="F14" s="5"/>
      <c r="G14" s="5"/>
      <c r="H14" s="5"/>
      <c r="J14" s="34"/>
      <c r="K14" s="35"/>
      <c r="L14" s="33"/>
      <c r="M14" s="15"/>
      <c r="N14" s="14"/>
      <c r="O14" s="14"/>
      <c r="P14" s="15"/>
      <c r="Q14" s="14"/>
      <c r="R14" s="14"/>
      <c r="S14" s="19"/>
      <c r="T14" s="15"/>
      <c r="U14" s="14"/>
      <c r="V14" s="14"/>
      <c r="W14" s="15"/>
      <c r="X14" s="14"/>
      <c r="Y14" s="14"/>
      <c r="Z14" s="23"/>
      <c r="AA14" s="14"/>
    </row>
    <row r="15" spans="1:27" ht="12.75">
      <c r="A15" s="37">
        <v>12</v>
      </c>
      <c r="B15" s="37">
        <v>12</v>
      </c>
      <c r="C15" t="s">
        <v>145</v>
      </c>
      <c r="D15" s="5" t="str">
        <f>IF((R15&lt;0.01),"m"," ")</f>
        <v>m</v>
      </c>
      <c r="E15" s="5" t="str">
        <f>IF((Y15&lt;0.01),"f"," ")</f>
        <v> </v>
      </c>
      <c r="F15" s="5" t="str">
        <f>IF((AA15&lt;0.01),"d"," ")</f>
        <v> </v>
      </c>
      <c r="G15" s="5" t="str">
        <f>IF(AND(M15&gt;0,M15&lt;=5),"mp"," ")&amp;IF(AND(P15&gt;0,P15&lt;=5),"mc"," ")</f>
        <v>  </v>
      </c>
      <c r="H15" s="5" t="str">
        <f>IF(AND(T15&gt;0,T15&lt;=5),"fp"," ")&amp;IF(AND(W15&gt;0,W15&lt;=5),"fc"," ")</f>
        <v>  </v>
      </c>
      <c r="I15" s="32">
        <f>J$18</f>
        <v>0.7414520895</v>
      </c>
      <c r="J15" s="34">
        <f>'immu-7yr'!E14</f>
        <v>0.7809857703</v>
      </c>
      <c r="K15" s="35">
        <f>'immu-7yr'!E78</f>
        <v>0.7739167739</v>
      </c>
      <c r="L15" s="33">
        <f>K$18</f>
        <v>0.7419592257</v>
      </c>
      <c r="M15" s="15">
        <f>'immu-7yr'!C14</f>
        <v>4849</v>
      </c>
      <c r="N15" s="14">
        <f>'immu-7yr'!D14</f>
        <v>0.7694301946</v>
      </c>
      <c r="O15" s="14">
        <f>'immu-7yr'!F14</f>
        <v>0.7927148917</v>
      </c>
      <c r="P15" s="15">
        <f>'immu-7yr'!G14</f>
        <v>3787</v>
      </c>
      <c r="Q15" s="14">
        <f>'immu-7yr'!E14</f>
        <v>0.7809857703</v>
      </c>
      <c r="R15" s="14">
        <f>'immu-7yr'!H14</f>
        <v>0.0013883247</v>
      </c>
      <c r="S15" s="19"/>
      <c r="T15" s="15">
        <f>'immu-7yr'!C78</f>
        <v>4662</v>
      </c>
      <c r="U15" s="14">
        <f>'immu-7yr'!D78</f>
        <v>0.7620009297</v>
      </c>
      <c r="V15" s="14">
        <f>'immu-7yr'!F78</f>
        <v>0.786018953</v>
      </c>
      <c r="W15" s="15">
        <f>'immu-7yr'!G78</f>
        <v>3608</v>
      </c>
      <c r="X15" s="14">
        <f>'immu-7yr'!E78</f>
        <v>0.7739167739</v>
      </c>
      <c r="Y15" s="14">
        <f>'immu-7yr'!H78</f>
        <v>0.0100448961</v>
      </c>
      <c r="Z15" s="23"/>
      <c r="AA15" s="14">
        <f>'immu-7yr'!H142</f>
        <v>0.4073186655</v>
      </c>
    </row>
    <row r="16" spans="1:27" ht="12.75">
      <c r="A16" s="37">
        <v>13</v>
      </c>
      <c r="B16" s="37">
        <v>13</v>
      </c>
      <c r="C16" t="s">
        <v>132</v>
      </c>
      <c r="D16" s="5" t="str">
        <f>IF((R16&lt;0.01),"m"," ")</f>
        <v>m</v>
      </c>
      <c r="E16" s="5" t="str">
        <f>IF((Y16&lt;0.01),"f"," ")</f>
        <v>f</v>
      </c>
      <c r="F16" s="5" t="str">
        <f>IF((AA16&lt;0.01),"d"," ")</f>
        <v> </v>
      </c>
      <c r="G16" s="5" t="str">
        <f>IF(AND(M16&gt;0,M16&lt;=5),"mp"," ")&amp;IF(AND(P16&gt;0,P16&lt;=5),"mc"," ")</f>
        <v>  </v>
      </c>
      <c r="H16" s="5" t="str">
        <f>IF(AND(T16&gt;0,T16&lt;=5),"fp"," ")&amp;IF(AND(W16&gt;0,W16&lt;=5),"fc"," ")</f>
        <v>  </v>
      </c>
      <c r="I16" s="32">
        <f>J$18</f>
        <v>0.7414520895</v>
      </c>
      <c r="J16" s="34">
        <f>'immu-7yr'!E15</f>
        <v>0.5780504431</v>
      </c>
      <c r="K16" s="35">
        <f>'immu-7yr'!E79</f>
        <v>0.594265233</v>
      </c>
      <c r="L16" s="33">
        <f>K$18</f>
        <v>0.7419592257</v>
      </c>
      <c r="M16" s="15">
        <f>'immu-7yr'!C15</f>
        <v>1467</v>
      </c>
      <c r="N16" s="14">
        <f>'immu-7yr'!D15</f>
        <v>0.5533143029</v>
      </c>
      <c r="O16" s="14">
        <f>'immu-7yr'!F15</f>
        <v>0.6038924224</v>
      </c>
      <c r="P16" s="15">
        <f>'immu-7yr'!G15</f>
        <v>848</v>
      </c>
      <c r="Q16" s="14">
        <f>'immu-7yr'!E15</f>
        <v>0.5780504431</v>
      </c>
      <c r="R16" s="14">
        <f>'immu-7yr'!H15</f>
        <v>3.641532E-13</v>
      </c>
      <c r="S16" s="19"/>
      <c r="T16" s="15">
        <f>'immu-7yr'!C79</f>
        <v>1395</v>
      </c>
      <c r="U16" s="14">
        <f>'immu-7yr'!D79</f>
        <v>0.5690395412</v>
      </c>
      <c r="V16" s="14">
        <f>'immu-7yr'!F79</f>
        <v>0.6206091871</v>
      </c>
      <c r="W16" s="15">
        <f>'immu-7yr'!G79</f>
        <v>829</v>
      </c>
      <c r="X16" s="14">
        <f>'immu-7yr'!E79</f>
        <v>0.594265233</v>
      </c>
      <c r="Y16" s="14">
        <f>'immu-7yr'!H79</f>
        <v>1.721617E-10</v>
      </c>
      <c r="Z16" s="23"/>
      <c r="AA16" s="14">
        <f>'immu-7yr'!H143</f>
        <v>0.3787057126</v>
      </c>
    </row>
    <row r="17" spans="1:27" ht="12.75">
      <c r="A17" s="37">
        <v>14</v>
      </c>
      <c r="B17" s="37">
        <v>14</v>
      </c>
      <c r="C17" t="s">
        <v>91</v>
      </c>
      <c r="D17" s="5" t="str">
        <f>IF((R17&lt;0.01),"m"," ")</f>
        <v> </v>
      </c>
      <c r="E17" s="5" t="str">
        <f>IF((Y17&lt;0.01),"f"," ")</f>
        <v> </v>
      </c>
      <c r="F17" s="5" t="str">
        <f>IF((AA17&lt;0.01),"d"," ")</f>
        <v> </v>
      </c>
      <c r="G17" s="5" t="str">
        <f>IF(AND(M17&gt;0,M17&lt;=5),"mp"," ")&amp;IF(AND(P17&gt;0,P17&lt;=5),"mc"," ")</f>
        <v>  </v>
      </c>
      <c r="H17" s="5" t="str">
        <f>IF(AND(T17&gt;0,T17&lt;=5),"fp"," ")&amp;IF(AND(W17&gt;0,W17&lt;=5),"fc"," ")</f>
        <v>  </v>
      </c>
      <c r="I17" s="32">
        <f>J$18</f>
        <v>0.7414520895</v>
      </c>
      <c r="J17" s="34">
        <f>'immu-7yr'!E16</f>
        <v>0.7423279708</v>
      </c>
      <c r="K17" s="35">
        <f>'immu-7yr'!E80</f>
        <v>0.7446778111</v>
      </c>
      <c r="L17" s="33">
        <f>K$18</f>
        <v>0.7419592257</v>
      </c>
      <c r="M17" s="15">
        <f>'immu-7yr'!C16</f>
        <v>7397</v>
      </c>
      <c r="N17" s="14">
        <f>'immu-7yr'!D16</f>
        <v>0.7324272053</v>
      </c>
      <c r="O17" s="14">
        <f>'immu-7yr'!F16</f>
        <v>0.7523625723</v>
      </c>
      <c r="P17" s="15">
        <f>'immu-7yr'!G16</f>
        <v>5491</v>
      </c>
      <c r="Q17" s="14">
        <f>'immu-7yr'!E16</f>
        <v>0.7423279708</v>
      </c>
      <c r="R17" s="14">
        <f>'immu-7yr'!H16</f>
        <v>0.9302863401</v>
      </c>
      <c r="S17" s="19"/>
      <c r="T17" s="15">
        <f>'immu-7yr'!C80</f>
        <v>6999</v>
      </c>
      <c r="U17" s="14">
        <f>'immu-7yr'!D80</f>
        <v>0.7345313644</v>
      </c>
      <c r="V17" s="14">
        <f>'immu-7yr'!F80</f>
        <v>0.7549644158</v>
      </c>
      <c r="W17" s="15">
        <f>'immu-7yr'!G80</f>
        <v>5212</v>
      </c>
      <c r="X17" s="14">
        <f>'immu-7yr'!E80</f>
        <v>0.7446778111</v>
      </c>
      <c r="Y17" s="14">
        <f>'immu-7yr'!H80</f>
        <v>0.753974403</v>
      </c>
      <c r="Z17" s="23"/>
      <c r="AA17" s="14">
        <f>'immu-7yr'!H144</f>
        <v>0.7469428838</v>
      </c>
    </row>
    <row r="18" spans="1:27" ht="12.75">
      <c r="A18" s="37">
        <v>15</v>
      </c>
      <c r="B18" s="37">
        <v>15</v>
      </c>
      <c r="C18" t="s">
        <v>92</v>
      </c>
      <c r="D18" s="5" t="str">
        <f>IF((R18&lt;0.01),"m"," ")</f>
        <v> </v>
      </c>
      <c r="E18" s="5" t="str">
        <f>IF((Y18&lt;0.01),"f"," ")</f>
        <v> </v>
      </c>
      <c r="F18" s="5" t="str">
        <f>IF((AA18&lt;0.01),"d"," ")</f>
        <v> </v>
      </c>
      <c r="G18" s="5" t="str">
        <f>IF(AND(M18&gt;0,M18&lt;=5),"mp"," ")&amp;IF(AND(P18&gt;0,P18&lt;=5),"mc"," ")</f>
        <v>  </v>
      </c>
      <c r="H18" s="5" t="str">
        <f>IF(AND(T18&gt;0,T18&lt;=5),"fp"," ")&amp;IF(AND(W18&gt;0,W18&lt;=5),"fc"," ")</f>
        <v>  </v>
      </c>
      <c r="I18" s="32">
        <f>J$18</f>
        <v>0.7414520895</v>
      </c>
      <c r="J18" s="34">
        <f>'immu-7yr'!E17</f>
        <v>0.7414520895</v>
      </c>
      <c r="K18" s="35">
        <f>'immu-7yr'!E81</f>
        <v>0.7419592257</v>
      </c>
      <c r="L18" s="33">
        <f>K$18</f>
        <v>0.7419592257</v>
      </c>
      <c r="M18" s="15">
        <f>'immu-7yr'!C17</f>
        <v>14214</v>
      </c>
      <c r="N18" s="14">
        <f>'immu-7yr'!D17</f>
        <v>0.7342888265</v>
      </c>
      <c r="O18" s="14">
        <f>'immu-7yr'!F17</f>
        <v>0.7486852328</v>
      </c>
      <c r="P18" s="15">
        <f>'immu-7yr'!G17</f>
        <v>10539</v>
      </c>
      <c r="Q18" s="14">
        <f>'immu-7yr'!E17</f>
        <v>0.7414520895</v>
      </c>
      <c r="R18" s="14">
        <f>'immu-7yr'!H17</f>
        <v>1</v>
      </c>
      <c r="S18" s="19"/>
      <c r="T18" s="15">
        <f>'immu-7yr'!C81</f>
        <v>13587</v>
      </c>
      <c r="U18" s="14">
        <f>'immu-7yr'!D81</f>
        <v>0.734637981</v>
      </c>
      <c r="V18" s="14">
        <f>'immu-7yr'!F81</f>
        <v>0.7493534324</v>
      </c>
      <c r="W18" s="15">
        <f>'immu-7yr'!G81</f>
        <v>10081</v>
      </c>
      <c r="X18" s="14">
        <f>'immu-7yr'!E81</f>
        <v>0.7419592257</v>
      </c>
      <c r="Y18" s="14">
        <f>'immu-7yr'!H81</f>
        <v>0.9452676715</v>
      </c>
      <c r="Z18" s="23"/>
      <c r="AA18" s="14">
        <f>'immu-7yr'!H145</f>
        <v>0.9230686279</v>
      </c>
    </row>
    <row r="19" spans="1:27" s="8" customFormat="1" ht="12.75">
      <c r="A19" s="37">
        <v>16</v>
      </c>
      <c r="B19" s="37">
        <v>16</v>
      </c>
      <c r="D19" s="5"/>
      <c r="E19" s="5"/>
      <c r="F19" s="5"/>
      <c r="G19" s="5"/>
      <c r="H19" s="5"/>
      <c r="I19" s="31" t="s">
        <v>84</v>
      </c>
      <c r="J19" s="36" t="str">
        <f>J3</f>
        <v>Males</v>
      </c>
      <c r="K19" s="35" t="str">
        <f>K3</f>
        <v>Females</v>
      </c>
      <c r="L19" s="31" t="s">
        <v>85</v>
      </c>
      <c r="M19" s="15"/>
      <c r="N19" s="14"/>
      <c r="O19" s="14"/>
      <c r="P19" s="15"/>
      <c r="Q19" s="14"/>
      <c r="R19" s="14"/>
      <c r="S19" s="17"/>
      <c r="T19" s="15"/>
      <c r="U19" s="14"/>
      <c r="V19" s="14"/>
      <c r="W19" s="15"/>
      <c r="X19" s="14"/>
      <c r="Y19" s="14"/>
      <c r="Z19" s="23"/>
      <c r="AA19" s="14"/>
    </row>
    <row r="20" spans="1:27" ht="12.75">
      <c r="A20" s="37">
        <v>17</v>
      </c>
      <c r="B20" s="37">
        <v>17</v>
      </c>
      <c r="C20" s="5" t="s">
        <v>1</v>
      </c>
      <c r="D20" s="5" t="str">
        <f>IF((R20&lt;0.005),"m"," ")</f>
        <v> </v>
      </c>
      <c r="E20" s="5" t="str">
        <f>IF((Y20&lt;0.005),"f"," ")</f>
        <v> </v>
      </c>
      <c r="F20" s="5" t="str">
        <f>IF((AA20&lt;0.005),"d"," ")</f>
        <v> </v>
      </c>
      <c r="G20" s="5" t="str">
        <f>IF(AND(M20&gt;0,M20&lt;=5),"mp"," ")&amp;IF(AND(P20&gt;0,P20&lt;=5),"mc"," ")</f>
        <v>  </v>
      </c>
      <c r="H20" s="5" t="str">
        <f>IF(AND(T20&gt;0,T20&lt;=5),"fp"," ")&amp;IF(AND(W20&gt;0,W20&lt;=5),"fc"," ")</f>
        <v>  </v>
      </c>
      <c r="I20" s="32">
        <f>J$18</f>
        <v>0.7414520895</v>
      </c>
      <c r="J20" s="34">
        <f>'immu-7yr'!E18</f>
        <v>0.7990196078</v>
      </c>
      <c r="K20" s="35">
        <f>'immu-7yr'!E82</f>
        <v>0.8092783505</v>
      </c>
      <c r="L20" s="33">
        <f>K$18</f>
        <v>0.7419592257</v>
      </c>
      <c r="M20" s="15">
        <f>'immu-7yr'!C18</f>
        <v>204</v>
      </c>
      <c r="N20" s="14">
        <f>'immu-7yr'!D18</f>
        <v>0.7457523475</v>
      </c>
      <c r="O20" s="14">
        <f>'immu-7yr'!F18</f>
        <v>0.8560916179</v>
      </c>
      <c r="P20" s="15">
        <f>'immu-7yr'!G18</f>
        <v>163</v>
      </c>
      <c r="Q20" s="14">
        <f>'immu-7yr'!E18</f>
        <v>0.7990196078</v>
      </c>
      <c r="R20" s="14">
        <f>'immu-7yr'!H18</f>
        <v>0.3396358851</v>
      </c>
      <c r="S20" s="19"/>
      <c r="T20" s="15">
        <f>'immu-7yr'!C82</f>
        <v>194</v>
      </c>
      <c r="U20" s="14">
        <f>'immu-7yr'!D82</f>
        <v>0.7557071859</v>
      </c>
      <c r="V20" s="14">
        <f>'immu-7yr'!F82</f>
        <v>0.8666471099</v>
      </c>
      <c r="W20" s="15">
        <f>'immu-7yr'!G82</f>
        <v>157</v>
      </c>
      <c r="X20" s="14">
        <f>'immu-7yr'!E82</f>
        <v>0.8092783505</v>
      </c>
      <c r="Y20" s="14">
        <f>'immu-7yr'!H82</f>
        <v>0.2725855563</v>
      </c>
      <c r="Z20" s="23"/>
      <c r="AA20" s="14">
        <f>'immu-7yr'!H146</f>
        <v>0.7966316166</v>
      </c>
    </row>
    <row r="21" spans="1:27" ht="12.75">
      <c r="A21" s="37">
        <v>18</v>
      </c>
      <c r="B21" s="37">
        <v>18</v>
      </c>
      <c r="C21" s="5" t="s">
        <v>146</v>
      </c>
      <c r="D21" s="5" t="str">
        <f>IF((R21&lt;0.005),"m"," ")</f>
        <v> </v>
      </c>
      <c r="E21" s="5" t="str">
        <f>IF((Y21&lt;0.005),"f"," ")</f>
        <v> </v>
      </c>
      <c r="F21" s="5" t="str">
        <f>IF((AA21&lt;0.005),"d"," ")</f>
        <v> </v>
      </c>
      <c r="G21" s="5" t="str">
        <f>IF(AND(M21&gt;0,M21&lt;=5),"mp"," ")&amp;IF(AND(P21&gt;0,P21&lt;=5),"mc"," ")</f>
        <v>  </v>
      </c>
      <c r="H21" s="5" t="str">
        <f>IF(AND(T21&gt;0,T21&lt;=5),"fp"," ")&amp;IF(AND(W21&gt;0,W21&lt;=5),"fc"," ")</f>
        <v>  </v>
      </c>
      <c r="I21" s="32">
        <f>J$18</f>
        <v>0.7414520895</v>
      </c>
      <c r="J21" s="34">
        <f>'immu-7yr'!E19</f>
        <v>0.8632478632</v>
      </c>
      <c r="K21" s="35">
        <f>'immu-7yr'!E83</f>
        <v>0.8303030303</v>
      </c>
      <c r="L21" s="33">
        <f>K$18</f>
        <v>0.7419592257</v>
      </c>
      <c r="M21" s="15">
        <f>'immu-7yr'!C19</f>
        <v>351</v>
      </c>
      <c r="N21" s="14">
        <f>'immu-7yr'!D19</f>
        <v>0.8279924523</v>
      </c>
      <c r="O21" s="14">
        <f>'immu-7yr'!F19</f>
        <v>0.9000044279</v>
      </c>
      <c r="P21" s="15">
        <f>'immu-7yr'!G19</f>
        <v>303</v>
      </c>
      <c r="Q21" s="14">
        <f>'immu-7yr'!E19</f>
        <v>0.8632478632</v>
      </c>
      <c r="R21" s="14">
        <f>'immu-7yr'!H19</f>
        <v>0.008049416</v>
      </c>
      <c r="S21" s="19"/>
      <c r="T21" s="15">
        <f>'immu-7yr'!C83</f>
        <v>330</v>
      </c>
      <c r="U21" s="14">
        <f>'immu-7yr'!D83</f>
        <v>0.7907170931</v>
      </c>
      <c r="V21" s="14">
        <f>'immu-7yr'!F83</f>
        <v>0.8718707716</v>
      </c>
      <c r="W21" s="15">
        <f>'immu-7yr'!G83</f>
        <v>274</v>
      </c>
      <c r="X21" s="14">
        <f>'immu-7yr'!E83</f>
        <v>0.8303030303</v>
      </c>
      <c r="Y21" s="14">
        <f>'immu-7yr'!H83</f>
        <v>0.0608662914</v>
      </c>
      <c r="Z21" s="23"/>
      <c r="AA21" s="14">
        <f>'immu-7yr'!H147</f>
        <v>0.2323032325</v>
      </c>
    </row>
    <row r="22" spans="1:27" ht="12.75">
      <c r="A22" s="37">
        <v>19</v>
      </c>
      <c r="B22" s="37">
        <v>19</v>
      </c>
      <c r="C22" s="5" t="s">
        <v>2</v>
      </c>
      <c r="D22" s="5" t="str">
        <f>IF((R22&lt;0.005),"m"," ")</f>
        <v> </v>
      </c>
      <c r="E22" s="5" t="str">
        <f>IF((Y22&lt;0.005),"f"," ")</f>
        <v> </v>
      </c>
      <c r="F22" s="5" t="str">
        <f>IF((AA22&lt;0.005),"d"," ")</f>
        <v> </v>
      </c>
      <c r="G22" s="5" t="str">
        <f>IF(AND(M22&gt;0,M22&lt;=5),"mp"," ")&amp;IF(AND(P22&gt;0,P22&lt;=5),"mc"," ")</f>
        <v>  </v>
      </c>
      <c r="H22" s="5" t="str">
        <f>IF(AND(T22&gt;0,T22&lt;=5),"fp"," ")&amp;IF(AND(W22&gt;0,W22&lt;=5),"fc"," ")</f>
        <v>  </v>
      </c>
      <c r="I22" s="32">
        <f>J$18</f>
        <v>0.7414520895</v>
      </c>
      <c r="J22" s="34">
        <f>'immu-7yr'!E20</f>
        <v>0.8064516129</v>
      </c>
      <c r="K22" s="35">
        <f>'immu-7yr'!E84</f>
        <v>0.808</v>
      </c>
      <c r="L22" s="33">
        <f>K$18</f>
        <v>0.7419592257</v>
      </c>
      <c r="M22" s="15">
        <f>'immu-7yr'!C20</f>
        <v>155</v>
      </c>
      <c r="N22" s="14">
        <f>'immu-7yr'!D20</f>
        <v>0.7464063835</v>
      </c>
      <c r="O22" s="14">
        <f>'immu-7yr'!F20</f>
        <v>0.8713272265</v>
      </c>
      <c r="P22" s="15">
        <f>'immu-7yr'!G20</f>
        <v>125</v>
      </c>
      <c r="Q22" s="14">
        <f>'immu-7yr'!E20</f>
        <v>0.8064516129</v>
      </c>
      <c r="R22" s="14">
        <f>'immu-7yr'!H20</f>
        <v>0.3473212312</v>
      </c>
      <c r="S22" s="19"/>
      <c r="T22" s="15">
        <f>'immu-7yr'!C84</f>
        <v>125</v>
      </c>
      <c r="U22" s="14">
        <f>'immu-7yr'!D84</f>
        <v>0.7415651849</v>
      </c>
      <c r="V22" s="14">
        <f>'immu-7yr'!F84</f>
        <v>0.8803865302</v>
      </c>
      <c r="W22" s="15">
        <f>'immu-7yr'!G84</f>
        <v>101</v>
      </c>
      <c r="X22" s="14">
        <f>'immu-7yr'!E84</f>
        <v>0.808</v>
      </c>
      <c r="Y22" s="14">
        <f>'immu-7yr'!H84</f>
        <v>0.3875505781</v>
      </c>
      <c r="Z22" s="23"/>
      <c r="AA22" s="14">
        <f>'immu-7yr'!H148</f>
        <v>0.9739569862</v>
      </c>
    </row>
    <row r="23" spans="1:27" ht="12.75">
      <c r="A23" s="37">
        <v>20</v>
      </c>
      <c r="B23" s="37">
        <v>20</v>
      </c>
      <c r="C23" s="5" t="s">
        <v>3</v>
      </c>
      <c r="D23" s="5" t="str">
        <f>IF((R23&lt;0.005),"m"," ")</f>
        <v> </v>
      </c>
      <c r="E23" s="5" t="str">
        <f>IF((Y23&lt;0.005),"f"," ")</f>
        <v> </v>
      </c>
      <c r="F23" s="5" t="str">
        <f>IF((AA23&lt;0.005),"d"," ")</f>
        <v> </v>
      </c>
      <c r="G23" s="5" t="str">
        <f>IF(AND(M23&gt;0,M23&lt;=5),"mp"," ")&amp;IF(AND(P23&gt;0,P23&lt;=5),"mc"," ")</f>
        <v>  </v>
      </c>
      <c r="H23" s="5" t="str">
        <f>IF(AND(T23&gt;0,T23&lt;=5),"fp"," ")&amp;IF(AND(W23&gt;0,W23&lt;=5),"fc"," ")</f>
        <v>  </v>
      </c>
      <c r="I23" s="32">
        <f>J$18</f>
        <v>0.7414520895</v>
      </c>
      <c r="J23" s="34">
        <f>'immu-7yr'!E21</f>
        <v>0.8333333333</v>
      </c>
      <c r="K23" s="35">
        <f>'immu-7yr'!E85</f>
        <v>0.8076923077</v>
      </c>
      <c r="L23" s="33">
        <f>K$18</f>
        <v>0.7419592257</v>
      </c>
      <c r="M23" s="15">
        <f>'immu-7yr'!C21</f>
        <v>72</v>
      </c>
      <c r="N23" s="14">
        <f>'immu-7yr'!D21</f>
        <v>0.7510029912</v>
      </c>
      <c r="O23" s="14">
        <f>'immu-7yr'!F21</f>
        <v>0.9246893189</v>
      </c>
      <c r="P23" s="15">
        <f>'immu-7yr'!G21</f>
        <v>60</v>
      </c>
      <c r="Q23" s="14">
        <f>'immu-7yr'!E21</f>
        <v>0.8333333333</v>
      </c>
      <c r="R23" s="14">
        <f>'immu-7yr'!H21</f>
        <v>0.3652412859</v>
      </c>
      <c r="S23" s="19"/>
      <c r="T23" s="15">
        <f>'immu-7yr'!C85</f>
        <v>52</v>
      </c>
      <c r="U23" s="14">
        <f>'immu-7yr'!D85</f>
        <v>0.7064577248</v>
      </c>
      <c r="V23" s="14">
        <f>'immu-7yr'!F85</f>
        <v>0.9234336904</v>
      </c>
      <c r="W23" s="15">
        <f>'immu-7yr'!G85</f>
        <v>42</v>
      </c>
      <c r="X23" s="14">
        <f>'immu-7yr'!E85</f>
        <v>0.8076923077</v>
      </c>
      <c r="Y23" s="14">
        <f>'immu-7yr'!H85</f>
        <v>0.5790791554</v>
      </c>
      <c r="Z23" s="23"/>
      <c r="AA23" s="14">
        <f>'immu-7yr'!H149</f>
        <v>0.7122693243</v>
      </c>
    </row>
    <row r="24" spans="3:27" ht="12.75">
      <c r="C24" s="5"/>
      <c r="D24" s="5"/>
      <c r="E24" s="5"/>
      <c r="F24" s="5"/>
      <c r="G24" s="5"/>
      <c r="H24" s="5"/>
      <c r="J24" s="34"/>
      <c r="K24" s="35"/>
      <c r="L24" s="33"/>
      <c r="M24" s="15"/>
      <c r="N24" s="14"/>
      <c r="O24" s="14"/>
      <c r="P24" s="15"/>
      <c r="Q24" s="14"/>
      <c r="R24" s="14"/>
      <c r="S24" s="19"/>
      <c r="T24" s="15"/>
      <c r="U24" s="14"/>
      <c r="V24" s="14"/>
      <c r="W24" s="15"/>
      <c r="X24" s="14"/>
      <c r="Y24" s="14"/>
      <c r="Z24" s="23"/>
      <c r="AA24" s="14"/>
    </row>
    <row r="25" spans="1:27" ht="12.75">
      <c r="A25" s="37">
        <v>22</v>
      </c>
      <c r="B25" s="37">
        <v>33</v>
      </c>
      <c r="C25" s="5" t="s">
        <v>111</v>
      </c>
      <c r="D25" s="5" t="str">
        <f aca="true" t="shared" si="7" ref="D25:D33">IF((R25&lt;0.005),"m"," ")</f>
        <v> </v>
      </c>
      <c r="E25" s="5" t="str">
        <f aca="true" t="shared" si="8" ref="E25:E33">IF((Y25&lt;0.005),"f"," ")</f>
        <v> </v>
      </c>
      <c r="F25" s="5" t="str">
        <f aca="true" t="shared" si="9" ref="F25:F33">IF((AA25&lt;0.005),"d"," ")</f>
        <v> </v>
      </c>
      <c r="G25" s="5" t="str">
        <f aca="true" t="shared" si="10" ref="G25:G33">IF(AND(M25&gt;0,M25&lt;=5),"mp"," ")&amp;IF(AND(P25&gt;0,P25&lt;=5),"mc"," ")</f>
        <v>  </v>
      </c>
      <c r="H25" s="5" t="str">
        <f aca="true" t="shared" si="11" ref="H25:H33">IF(AND(T25&gt;0,T25&lt;=5),"fp"," ")&amp;IF(AND(W25&gt;0,W25&lt;=5),"fc"," ")</f>
        <v>  </v>
      </c>
      <c r="I25" s="32">
        <f aca="true" t="shared" si="12" ref="I25:I33">J$18</f>
        <v>0.7414520895</v>
      </c>
      <c r="J25" s="34">
        <f>'immu-7yr'!E31</f>
        <v>0.8382352941</v>
      </c>
      <c r="K25" s="35">
        <f>'immu-7yr'!E95</f>
        <v>0.7669172932</v>
      </c>
      <c r="L25" s="33">
        <f aca="true" t="shared" si="13" ref="L25:L33">K$18</f>
        <v>0.7419592257</v>
      </c>
      <c r="M25" s="15">
        <f>'immu-7yr'!C31</f>
        <v>136</v>
      </c>
      <c r="N25" s="14">
        <f>'immu-7yr'!D31</f>
        <v>0.7783646395</v>
      </c>
      <c r="O25" s="14">
        <f>'immu-7yr'!F31</f>
        <v>0.9027111108</v>
      </c>
      <c r="P25" s="15">
        <f>'immu-7yr'!G31</f>
        <v>114</v>
      </c>
      <c r="Q25" s="14">
        <f>'immu-7yr'!E31</f>
        <v>0.8382352941</v>
      </c>
      <c r="R25" s="14">
        <f>'immu-7yr'!H31</f>
        <v>0.1899340401</v>
      </c>
      <c r="S25" s="19"/>
      <c r="T25" s="15">
        <f>'immu-7yr'!C95</f>
        <v>133</v>
      </c>
      <c r="U25" s="14">
        <f>'immu-7yr'!D95</f>
        <v>0.6980792442</v>
      </c>
      <c r="V25" s="14">
        <f>'immu-7yr'!F95</f>
        <v>0.8425435071</v>
      </c>
      <c r="W25" s="15">
        <f>'immu-7yr'!G95</f>
        <v>102</v>
      </c>
      <c r="X25" s="14">
        <f>'immu-7yr'!E95</f>
        <v>0.7669172932</v>
      </c>
      <c r="Y25" s="14">
        <f>'immu-7yr'!H95</f>
        <v>0.733058034</v>
      </c>
      <c r="Z25" s="23"/>
      <c r="AA25" s="14">
        <f>'immu-7yr'!H159</f>
        <v>0.141480697</v>
      </c>
    </row>
    <row r="26" spans="1:27" ht="12.75">
      <c r="A26" s="37">
        <v>23</v>
      </c>
      <c r="B26" s="37">
        <v>34</v>
      </c>
      <c r="C26" s="5" t="s">
        <v>112</v>
      </c>
      <c r="D26" s="5" t="str">
        <f t="shared" si="7"/>
        <v> </v>
      </c>
      <c r="E26" s="5" t="str">
        <f t="shared" si="8"/>
        <v> </v>
      </c>
      <c r="F26" s="5" t="str">
        <f t="shared" si="9"/>
        <v> </v>
      </c>
      <c r="G26" s="5" t="str">
        <f t="shared" si="10"/>
        <v>  </v>
      </c>
      <c r="H26" s="5" t="str">
        <f t="shared" si="11"/>
        <v>  </v>
      </c>
      <c r="I26" s="32">
        <f t="shared" si="12"/>
        <v>0.7414520895</v>
      </c>
      <c r="J26" s="34">
        <f>'immu-7yr'!E32</f>
        <v>0.8</v>
      </c>
      <c r="K26" s="35">
        <f>'immu-7yr'!E96</f>
        <v>0.7826086957</v>
      </c>
      <c r="L26" s="33">
        <f t="shared" si="13"/>
        <v>0.7419592257</v>
      </c>
      <c r="M26" s="15">
        <f>'immu-7yr'!C32</f>
        <v>65</v>
      </c>
      <c r="N26" s="14">
        <f>'immu-7yr'!D32</f>
        <v>0.7077663171</v>
      </c>
      <c r="O26" s="14">
        <f>'immu-7yr'!F32</f>
        <v>0.9042532606</v>
      </c>
      <c r="P26" s="15">
        <f>'immu-7yr'!G32</f>
        <v>52</v>
      </c>
      <c r="Q26" s="14">
        <f>'immu-7yr'!E32</f>
        <v>0.8</v>
      </c>
      <c r="R26" s="14">
        <f>'immu-7yr'!H32</f>
        <v>0.5835654143</v>
      </c>
      <c r="S26" s="19"/>
      <c r="T26" s="15">
        <f>'immu-7yr'!C96</f>
        <v>69</v>
      </c>
      <c r="U26" s="14">
        <f>'immu-7yr'!D96</f>
        <v>0.6904642343</v>
      </c>
      <c r="V26" s="14">
        <f>'immu-7yr'!F96</f>
        <v>0.8870501036</v>
      </c>
      <c r="W26" s="15">
        <f>'immu-7yr'!G96</f>
        <v>54</v>
      </c>
      <c r="X26" s="14">
        <f>'immu-7yr'!E96</f>
        <v>0.7826086957</v>
      </c>
      <c r="Y26" s="14">
        <f>'immu-7yr'!H96</f>
        <v>0.6913458573</v>
      </c>
      <c r="Z26" s="23"/>
      <c r="AA26" s="14">
        <f>'immu-7yr'!H160</f>
        <v>0.804539536</v>
      </c>
    </row>
    <row r="27" spans="1:27" ht="12.75">
      <c r="A27" s="37">
        <v>24</v>
      </c>
      <c r="B27" s="37">
        <v>35</v>
      </c>
      <c r="C27" s="5" t="s">
        <v>113</v>
      </c>
      <c r="D27" s="5" t="str">
        <f t="shared" si="7"/>
        <v> </v>
      </c>
      <c r="E27" s="5" t="str">
        <f t="shared" si="8"/>
        <v> </v>
      </c>
      <c r="F27" s="5" t="str">
        <f t="shared" si="9"/>
        <v> </v>
      </c>
      <c r="G27" s="5" t="str">
        <f t="shared" si="10"/>
        <v>  </v>
      </c>
      <c r="H27" s="5" t="str">
        <f t="shared" si="11"/>
        <v>  </v>
      </c>
      <c r="I27" s="32">
        <f t="shared" si="12"/>
        <v>0.7414520895</v>
      </c>
      <c r="J27" s="34">
        <f>'immu-7yr'!E33</f>
        <v>0.8064516129</v>
      </c>
      <c r="K27" s="35">
        <f>'immu-7yr'!E97</f>
        <v>0.8032786885</v>
      </c>
      <c r="L27" s="33">
        <f t="shared" si="13"/>
        <v>0.7419592257</v>
      </c>
      <c r="M27" s="15">
        <f>'immu-7yr'!C33</f>
        <v>186</v>
      </c>
      <c r="N27" s="14">
        <f>'immu-7yr'!D33</f>
        <v>0.7514839789</v>
      </c>
      <c r="O27" s="14">
        <f>'immu-7yr'!F33</f>
        <v>0.8654398793</v>
      </c>
      <c r="P27" s="15">
        <f>'immu-7yr'!G33</f>
        <v>150</v>
      </c>
      <c r="Q27" s="14">
        <f>'immu-7yr'!E33</f>
        <v>0.8064516129</v>
      </c>
      <c r="R27" s="14">
        <f>'immu-7yr'!H33</f>
        <v>0.303246175</v>
      </c>
      <c r="S27" s="19"/>
      <c r="T27" s="15">
        <f>'immu-7yr'!C97</f>
        <v>183</v>
      </c>
      <c r="U27" s="14">
        <f>'immu-7yr'!D97</f>
        <v>0.747553348</v>
      </c>
      <c r="V27" s="14">
        <f>'immu-7yr'!F97</f>
        <v>0.8631579982</v>
      </c>
      <c r="W27" s="15">
        <f>'immu-7yr'!G97</f>
        <v>147</v>
      </c>
      <c r="X27" s="14">
        <f>'immu-7yr'!E97</f>
        <v>0.8032786885</v>
      </c>
      <c r="Y27" s="14">
        <f>'immu-7yr'!H97</f>
        <v>0.3313922654</v>
      </c>
      <c r="Z27" s="23"/>
      <c r="AA27" s="14">
        <f>'immu-7yr'!H161</f>
        <v>0.938705336</v>
      </c>
    </row>
    <row r="28" spans="1:27" ht="12.75">
      <c r="A28" s="37">
        <v>25</v>
      </c>
      <c r="B28" s="37">
        <v>38</v>
      </c>
      <c r="C28" s="5" t="s">
        <v>115</v>
      </c>
      <c r="D28" s="5" t="str">
        <f t="shared" si="7"/>
        <v> </v>
      </c>
      <c r="E28" s="5" t="str">
        <f t="shared" si="8"/>
        <v> </v>
      </c>
      <c r="F28" s="5" t="str">
        <f t="shared" si="9"/>
        <v> </v>
      </c>
      <c r="G28" s="5" t="str">
        <f t="shared" si="10"/>
        <v>  </v>
      </c>
      <c r="H28" s="5" t="str">
        <f t="shared" si="11"/>
        <v>  </v>
      </c>
      <c r="I28" s="32">
        <f t="shared" si="12"/>
        <v>0.7414520895</v>
      </c>
      <c r="J28" s="34">
        <f>'immu-7yr'!E36</f>
        <v>0.9298245614</v>
      </c>
      <c r="K28" s="35">
        <f>'immu-7yr'!E100</f>
        <v>0.9090909091</v>
      </c>
      <c r="L28" s="33">
        <f t="shared" si="13"/>
        <v>0.7419592257</v>
      </c>
      <c r="M28" s="15">
        <f>'immu-7yr'!C36</f>
        <v>57</v>
      </c>
      <c r="N28" s="14">
        <f>'immu-7yr'!D36</f>
        <v>0.8652715456</v>
      </c>
      <c r="O28" s="14">
        <f>'immu-7yr'!F36</f>
        <v>0.9991935126</v>
      </c>
      <c r="P28" s="15">
        <f>'immu-7yr'!G36</f>
        <v>53</v>
      </c>
      <c r="Q28" s="14">
        <f>'immu-7yr'!E36</f>
        <v>0.9298245614</v>
      </c>
      <c r="R28" s="14">
        <f>'immu-7yr'!H36</f>
        <v>0.0986095698</v>
      </c>
      <c r="S28" s="20"/>
      <c r="T28" s="15">
        <f>'immu-7yr'!C100</f>
        <v>44</v>
      </c>
      <c r="U28" s="14">
        <f>'immu-7yr'!D100</f>
        <v>0.8271013533</v>
      </c>
      <c r="V28" s="14">
        <f>'immu-7yr'!F100</f>
        <v>0.9992079903</v>
      </c>
      <c r="W28" s="15">
        <f>'immu-7yr'!G100</f>
        <v>40</v>
      </c>
      <c r="X28" s="14">
        <f>'immu-7yr'!E100</f>
        <v>0.9090909091</v>
      </c>
      <c r="Y28" s="14">
        <f>'immu-7yr'!H100</f>
        <v>0.1965664497</v>
      </c>
      <c r="Z28" s="23"/>
      <c r="AA28" s="14">
        <f>'immu-7yr'!H164</f>
        <v>0.7020367324</v>
      </c>
    </row>
    <row r="29" spans="1:27" ht="12.75">
      <c r="A29" s="37">
        <v>26</v>
      </c>
      <c r="B29" s="37">
        <v>36</v>
      </c>
      <c r="C29" s="5" t="s">
        <v>150</v>
      </c>
      <c r="D29" s="5" t="str">
        <f t="shared" si="7"/>
        <v> </v>
      </c>
      <c r="E29" s="5" t="str">
        <f t="shared" si="8"/>
        <v> </v>
      </c>
      <c r="F29" s="5" t="str">
        <f t="shared" si="9"/>
        <v> </v>
      </c>
      <c r="G29" s="5" t="str">
        <f t="shared" si="10"/>
        <v>  </v>
      </c>
      <c r="H29" s="5" t="str">
        <f t="shared" si="11"/>
        <v>  </v>
      </c>
      <c r="I29" s="32">
        <f t="shared" si="12"/>
        <v>0.7414520895</v>
      </c>
      <c r="J29" s="34">
        <f>'immu-7yr'!E34</f>
        <v>0.8592057762</v>
      </c>
      <c r="K29" s="35">
        <f>'immu-7yr'!E98</f>
        <v>0.8314606742</v>
      </c>
      <c r="L29" s="33">
        <f t="shared" si="13"/>
        <v>0.7419592257</v>
      </c>
      <c r="M29" s="15">
        <f>'immu-7yr'!C34</f>
        <v>277</v>
      </c>
      <c r="N29" s="14">
        <f>'immu-7yr'!D34</f>
        <v>0.819137051</v>
      </c>
      <c r="O29" s="14">
        <f>'immu-7yr'!F34</f>
        <v>0.9012344941</v>
      </c>
      <c r="P29" s="15">
        <f>'immu-7yr'!G34</f>
        <v>238</v>
      </c>
      <c r="Q29" s="14">
        <f>'immu-7yr'!E34</f>
        <v>0.8592057762</v>
      </c>
      <c r="R29" s="14">
        <f>'immu-7yr'!H34</f>
        <v>0.0228458235</v>
      </c>
      <c r="S29" s="19"/>
      <c r="T29" s="15">
        <f>'immu-7yr'!C98</f>
        <v>267</v>
      </c>
      <c r="U29" s="14">
        <f>'immu-7yr'!D98</f>
        <v>0.7876698635</v>
      </c>
      <c r="V29" s="14">
        <f>'immu-7yr'!F98</f>
        <v>0.8776860518</v>
      </c>
      <c r="W29" s="15">
        <f>'immu-7yr'!G98</f>
        <v>222</v>
      </c>
      <c r="X29" s="14">
        <f>'immu-7yr'!E98</f>
        <v>0.8314606742</v>
      </c>
      <c r="Y29" s="14">
        <f>'immu-7yr'!H98</f>
        <v>0.0876289355</v>
      </c>
      <c r="Z29" s="23"/>
      <c r="AA29" s="14">
        <f>'immu-7yr'!H162</f>
        <v>0.3706331878</v>
      </c>
    </row>
    <row r="30" spans="1:27" ht="12.75">
      <c r="A30" s="37">
        <v>27</v>
      </c>
      <c r="B30" s="37">
        <v>39</v>
      </c>
      <c r="C30" s="5" t="s">
        <v>116</v>
      </c>
      <c r="D30" s="5" t="str">
        <f t="shared" si="7"/>
        <v> </v>
      </c>
      <c r="E30" s="5" t="str">
        <f t="shared" si="8"/>
        <v> </v>
      </c>
      <c r="F30" s="5" t="str">
        <f t="shared" si="9"/>
        <v> </v>
      </c>
      <c r="G30" s="5" t="str">
        <f t="shared" si="10"/>
        <v>  </v>
      </c>
      <c r="H30" s="5" t="str">
        <f t="shared" si="11"/>
        <v>  </v>
      </c>
      <c r="I30" s="32">
        <f t="shared" si="12"/>
        <v>0.7414520895</v>
      </c>
      <c r="J30" s="34">
        <f>'immu-7yr'!E37</f>
        <v>0.8174603175</v>
      </c>
      <c r="K30" s="35">
        <f>'immu-7yr'!E101</f>
        <v>0.9009009009</v>
      </c>
      <c r="L30" s="33">
        <f t="shared" si="13"/>
        <v>0.7419592257</v>
      </c>
      <c r="M30" s="15">
        <f>'immu-7yr'!C37</f>
        <v>126</v>
      </c>
      <c r="N30" s="14">
        <f>'immu-7yr'!D37</f>
        <v>0.7524711707</v>
      </c>
      <c r="O30" s="14">
        <f>'immu-7yr'!F37</f>
        <v>0.8880624224</v>
      </c>
      <c r="P30" s="15">
        <f>'immu-7yr'!G37</f>
        <v>103</v>
      </c>
      <c r="Q30" s="14">
        <f>'immu-7yr'!E37</f>
        <v>0.8174603175</v>
      </c>
      <c r="R30" s="14">
        <f>'immu-7yr'!H37</f>
        <v>0.3217628194</v>
      </c>
      <c r="S30" s="20"/>
      <c r="T30" s="15">
        <f>'immu-7yr'!C101</f>
        <v>111</v>
      </c>
      <c r="U30" s="14">
        <f>'immu-7yr'!D101</f>
        <v>0.8467586951</v>
      </c>
      <c r="V30" s="14">
        <f>'immu-7yr'!F101</f>
        <v>0.9585049884</v>
      </c>
      <c r="W30" s="15">
        <f>'immu-7yr'!G101</f>
        <v>100</v>
      </c>
      <c r="X30" s="14">
        <f>'immu-7yr'!E101</f>
        <v>0.9009009009</v>
      </c>
      <c r="Y30" s="14">
        <f>'immu-7yr'!H101</f>
        <v>0.0510656182</v>
      </c>
      <c r="Z30" s="23"/>
      <c r="AA30" s="14">
        <f>'immu-7yr'!H165</f>
        <v>0.0674645558</v>
      </c>
    </row>
    <row r="31" spans="1:27" ht="12.75">
      <c r="A31" s="37">
        <v>28</v>
      </c>
      <c r="B31" s="37">
        <v>37</v>
      </c>
      <c r="C31" s="5" t="s">
        <v>114</v>
      </c>
      <c r="D31" s="5" t="str">
        <f t="shared" si="7"/>
        <v> </v>
      </c>
      <c r="E31" s="5" t="str">
        <f t="shared" si="8"/>
        <v> </v>
      </c>
      <c r="F31" s="5" t="str">
        <f t="shared" si="9"/>
        <v> </v>
      </c>
      <c r="G31" s="5" t="str">
        <f t="shared" si="10"/>
        <v>  </v>
      </c>
      <c r="H31" s="5" t="str">
        <f t="shared" si="11"/>
        <v>  </v>
      </c>
      <c r="I31" s="32">
        <f t="shared" si="12"/>
        <v>0.7414520895</v>
      </c>
      <c r="J31" s="34">
        <f>'immu-7yr'!E35</f>
        <v>0.7959183673</v>
      </c>
      <c r="K31" s="35">
        <f>'immu-7yr'!E99</f>
        <v>0.6739130435</v>
      </c>
      <c r="L31" s="33">
        <f t="shared" si="13"/>
        <v>0.7419592257</v>
      </c>
      <c r="M31" s="15">
        <f>'immu-7yr'!C35</f>
        <v>49</v>
      </c>
      <c r="N31" s="14">
        <f>'immu-7yr'!D35</f>
        <v>0.6896929162</v>
      </c>
      <c r="O31" s="14">
        <f>'immu-7yr'!F35</f>
        <v>0.9185045005</v>
      </c>
      <c r="P31" s="15">
        <f>'immu-7yr'!G35</f>
        <v>39</v>
      </c>
      <c r="Q31" s="14">
        <f>'immu-7yr'!E35</f>
        <v>0.7959183673</v>
      </c>
      <c r="R31" s="14">
        <f>'immu-7yr'!H35</f>
        <v>0.6579276774</v>
      </c>
      <c r="S31" s="19"/>
      <c r="T31" s="15">
        <f>'immu-7yr'!C99</f>
        <v>46</v>
      </c>
      <c r="U31" s="14">
        <f>'immu-7yr'!D99</f>
        <v>0.549969207</v>
      </c>
      <c r="V31" s="14">
        <f>'immu-7yr'!F99</f>
        <v>0.8257894885</v>
      </c>
      <c r="W31" s="15">
        <f>'immu-7yr'!G99</f>
        <v>31</v>
      </c>
      <c r="X31" s="14">
        <f>'immu-7yr'!E99</f>
        <v>0.6739130435</v>
      </c>
      <c r="Y31" s="14">
        <f>'immu-7yr'!H99</f>
        <v>0.5947424047</v>
      </c>
      <c r="Z31" s="23"/>
      <c r="AA31" s="14">
        <f>'immu-7yr'!H163</f>
        <v>0.1771508601</v>
      </c>
    </row>
    <row r="32" spans="1:27" ht="12.75">
      <c r="A32" s="37">
        <v>29</v>
      </c>
      <c r="B32" s="37">
        <v>40</v>
      </c>
      <c r="C32" s="5" t="s">
        <v>117</v>
      </c>
      <c r="D32" s="5" t="str">
        <f t="shared" si="7"/>
        <v> </v>
      </c>
      <c r="E32" s="5" t="str">
        <f t="shared" si="8"/>
        <v> </v>
      </c>
      <c r="F32" s="5" t="str">
        <f t="shared" si="9"/>
        <v> </v>
      </c>
      <c r="G32" s="5" t="str">
        <f t="shared" si="10"/>
        <v>  </v>
      </c>
      <c r="H32" s="5" t="str">
        <f t="shared" si="11"/>
        <v>  </v>
      </c>
      <c r="I32" s="32">
        <f t="shared" si="12"/>
        <v>0.7414520895</v>
      </c>
      <c r="J32" s="34">
        <f>'immu-7yr'!E38</f>
        <v>0.7402985075</v>
      </c>
      <c r="K32" s="35">
        <f>'immu-7yr'!E102</f>
        <v>0.756097561</v>
      </c>
      <c r="L32" s="33">
        <f t="shared" si="13"/>
        <v>0.7419592257</v>
      </c>
      <c r="M32" s="15">
        <f>'immu-7yr'!C38</f>
        <v>335</v>
      </c>
      <c r="N32" s="14">
        <f>'immu-7yr'!D38</f>
        <v>0.6947372825</v>
      </c>
      <c r="O32" s="14">
        <f>'immu-7yr'!F38</f>
        <v>0.7888476608</v>
      </c>
      <c r="P32" s="15">
        <f>'immu-7yr'!G38</f>
        <v>248</v>
      </c>
      <c r="Q32" s="14">
        <f>'immu-7yr'!E38</f>
        <v>0.7402985075</v>
      </c>
      <c r="R32" s="14">
        <f>'immu-7yr'!H38</f>
        <v>0.9804374313</v>
      </c>
      <c r="S32" s="19"/>
      <c r="T32" s="15">
        <f>'immu-7yr'!C102</f>
        <v>328</v>
      </c>
      <c r="U32" s="14">
        <f>'immu-7yr'!D102</f>
        <v>0.7109564385</v>
      </c>
      <c r="V32" s="14">
        <f>'immu-7yr'!F102</f>
        <v>0.8041048519</v>
      </c>
      <c r="W32" s="15">
        <f>'immu-7yr'!G102</f>
        <v>248</v>
      </c>
      <c r="X32" s="14">
        <f>'immu-7yr'!E102</f>
        <v>0.756097561</v>
      </c>
      <c r="Y32" s="14">
        <f>'immu-7yr'!H102</f>
        <v>0.7580564194</v>
      </c>
      <c r="Z32" s="23"/>
      <c r="AA32" s="14">
        <f>'immu-7yr'!H166</f>
        <v>0.6393973835</v>
      </c>
    </row>
    <row r="33" spans="1:27" ht="12.75">
      <c r="A33" s="37">
        <v>30</v>
      </c>
      <c r="B33" s="37">
        <v>41</v>
      </c>
      <c r="C33" s="5" t="s">
        <v>133</v>
      </c>
      <c r="D33" s="5" t="str">
        <f t="shared" si="7"/>
        <v>m</v>
      </c>
      <c r="E33" s="5" t="str">
        <f t="shared" si="8"/>
        <v>f</v>
      </c>
      <c r="F33" s="5" t="str">
        <f t="shared" si="9"/>
        <v> </v>
      </c>
      <c r="G33" s="5" t="str">
        <f t="shared" si="10"/>
        <v>  </v>
      </c>
      <c r="H33" s="5" t="str">
        <f t="shared" si="11"/>
        <v>  </v>
      </c>
      <c r="I33" s="32">
        <f t="shared" si="12"/>
        <v>0.7414520895</v>
      </c>
      <c r="J33" s="34">
        <f>'immu-7yr'!E39</f>
        <v>0.3846153846</v>
      </c>
      <c r="K33" s="35">
        <f>'immu-7yr'!E103</f>
        <v>0.3846153846</v>
      </c>
      <c r="L33" s="33">
        <f t="shared" si="13"/>
        <v>0.7419592257</v>
      </c>
      <c r="M33" s="15">
        <f>'immu-7yr'!C39</f>
        <v>117</v>
      </c>
      <c r="N33" s="14">
        <f>'immu-7yr'!D39</f>
        <v>0.3055329833</v>
      </c>
      <c r="O33" s="14">
        <f>'immu-7yr'!F39</f>
        <v>0.4841670202</v>
      </c>
      <c r="P33" s="15">
        <f>'immu-7yr'!G39</f>
        <v>45</v>
      </c>
      <c r="Q33" s="14">
        <f>'immu-7yr'!E39</f>
        <v>0.3846153846</v>
      </c>
      <c r="R33" s="14">
        <f>'immu-7yr'!H39</f>
        <v>7.3771479E-06</v>
      </c>
      <c r="S33" s="19"/>
      <c r="T33" s="15">
        <f>'immu-7yr'!C103</f>
        <v>130</v>
      </c>
      <c r="U33" s="14">
        <f>'immu-7yr'!D103</f>
        <v>0.3091925416</v>
      </c>
      <c r="V33" s="14">
        <f>'immu-7yr'!F103</f>
        <v>0.4784364892</v>
      </c>
      <c r="W33" s="15">
        <f>'immu-7yr'!G103</f>
        <v>50</v>
      </c>
      <c r="X33" s="14">
        <f>'immu-7yr'!E103</f>
        <v>0.3846153846</v>
      </c>
      <c r="Y33" s="14">
        <f>'immu-7yr'!H103</f>
        <v>2.3014201E-06</v>
      </c>
      <c r="Z33" s="23"/>
      <c r="AA33" s="14">
        <f>'immu-7yr'!H167</f>
        <v>1</v>
      </c>
    </row>
    <row r="34" spans="3:27" ht="12.75">
      <c r="C34" s="5"/>
      <c r="D34" s="5"/>
      <c r="E34" s="5"/>
      <c r="F34" s="5"/>
      <c r="G34" s="5"/>
      <c r="H34" s="5"/>
      <c r="J34" s="34"/>
      <c r="K34" s="35"/>
      <c r="L34" s="33"/>
      <c r="M34" s="15"/>
      <c r="N34" s="14"/>
      <c r="O34" s="14"/>
      <c r="P34" s="15"/>
      <c r="Q34" s="14"/>
      <c r="R34" s="14"/>
      <c r="S34" s="19"/>
      <c r="T34" s="15"/>
      <c r="U34" s="14"/>
      <c r="V34" s="14"/>
      <c r="W34" s="15"/>
      <c r="X34" s="14"/>
      <c r="Y34" s="14"/>
      <c r="Z34" s="23"/>
      <c r="AA34" s="14"/>
    </row>
    <row r="35" spans="1:27" ht="12.75">
      <c r="A35" s="37">
        <v>32</v>
      </c>
      <c r="B35" s="37">
        <v>27</v>
      </c>
      <c r="C35" s="5" t="s">
        <v>148</v>
      </c>
      <c r="D35" s="5" t="str">
        <f aca="true" t="shared" si="14" ref="D35:D40">IF((R35&lt;0.005),"m"," ")</f>
        <v> </v>
      </c>
      <c r="E35" s="5" t="str">
        <f aca="true" t="shared" si="15" ref="E35:E40">IF((Y35&lt;0.005),"f"," ")</f>
        <v> </v>
      </c>
      <c r="F35" s="5" t="str">
        <f aca="true" t="shared" si="16" ref="F35:F40">IF((AA35&lt;0.005),"d"," ")</f>
        <v> </v>
      </c>
      <c r="G35" s="5" t="str">
        <f aca="true" t="shared" si="17" ref="G35:G40">IF(AND(M35&gt;0,M35&lt;=5),"mp"," ")&amp;IF(AND(P35&gt;0,P35&lt;=5),"mc"," ")</f>
        <v>  </v>
      </c>
      <c r="H35" s="5" t="str">
        <f aca="true" t="shared" si="18" ref="H35:H40">IF(AND(T35&gt;0,T35&lt;=5),"fp"," ")&amp;IF(AND(W35&gt;0,W35&lt;=5),"fc"," ")</f>
        <v>  </v>
      </c>
      <c r="I35" s="32">
        <f aca="true" t="shared" si="19" ref="I35:I40">J$18</f>
        <v>0.7414520895</v>
      </c>
      <c r="J35" s="34">
        <f>'immu-7yr'!E26</f>
        <v>0.8965517241</v>
      </c>
      <c r="K35" s="35">
        <f>'immu-7yr'!E90</f>
        <v>0.8961038961</v>
      </c>
      <c r="L35" s="33">
        <f aca="true" t="shared" si="20" ref="L35:L40">K$18</f>
        <v>0.7419592257</v>
      </c>
      <c r="M35" s="15">
        <f>'immu-7yr'!C26</f>
        <v>145</v>
      </c>
      <c r="N35" s="14">
        <f>'immu-7yr'!D26</f>
        <v>0.8481652031</v>
      </c>
      <c r="O35" s="14">
        <f>'immu-7yr'!F26</f>
        <v>0.9476986218</v>
      </c>
      <c r="P35" s="15">
        <f>'immu-7yr'!G26</f>
        <v>130</v>
      </c>
      <c r="Q35" s="14">
        <f>'immu-7yr'!E26</f>
        <v>0.8965517241</v>
      </c>
      <c r="R35" s="14">
        <f>'immu-7yr'!H26</f>
        <v>0.0300850814</v>
      </c>
      <c r="S35" s="19"/>
      <c r="T35" s="15">
        <f>'immu-7yr'!C90</f>
        <v>154</v>
      </c>
      <c r="U35" s="14">
        <f>'immu-7yr'!D90</f>
        <v>0.8490367436</v>
      </c>
      <c r="V35" s="14">
        <f>'immu-7yr'!F90</f>
        <v>0.9457802606</v>
      </c>
      <c r="W35" s="15">
        <f>'immu-7yr'!G90</f>
        <v>138</v>
      </c>
      <c r="X35" s="14">
        <f>'immu-7yr'!E90</f>
        <v>0.8961038961</v>
      </c>
      <c r="Y35" s="14">
        <f>'immu-7yr'!H90</f>
        <v>0.0258262884</v>
      </c>
      <c r="Z35" s="23"/>
      <c r="AA35" s="14">
        <f>'immu-7yr'!H154</f>
        <v>0.9898708877</v>
      </c>
    </row>
    <row r="36" spans="1:27" ht="12.75">
      <c r="A36" s="37">
        <v>33</v>
      </c>
      <c r="B36" s="37">
        <v>26</v>
      </c>
      <c r="C36" s="5" t="s">
        <v>147</v>
      </c>
      <c r="D36" s="5" t="str">
        <f t="shared" si="14"/>
        <v> </v>
      </c>
      <c r="E36" s="5" t="str">
        <f t="shared" si="15"/>
        <v> </v>
      </c>
      <c r="F36" s="5" t="str">
        <f t="shared" si="16"/>
        <v> </v>
      </c>
      <c r="G36" s="5" t="str">
        <f t="shared" si="17"/>
        <v>  </v>
      </c>
      <c r="H36" s="5" t="str">
        <f t="shared" si="18"/>
        <v>  </v>
      </c>
      <c r="I36" s="32">
        <f t="shared" si="19"/>
        <v>0.7414520895</v>
      </c>
      <c r="J36" s="34">
        <f>'immu-7yr'!E25</f>
        <v>0.9175257732</v>
      </c>
      <c r="K36" s="35">
        <f>'immu-7yr'!E89</f>
        <v>0.8850574713</v>
      </c>
      <c r="L36" s="33">
        <f t="shared" si="20"/>
        <v>0.7419592257</v>
      </c>
      <c r="M36" s="15">
        <f>'immu-7yr'!C25</f>
        <v>97</v>
      </c>
      <c r="N36" s="14">
        <f>'immu-7yr'!D25</f>
        <v>0.8641157643</v>
      </c>
      <c r="O36" s="14">
        <f>'immu-7yr'!F25</f>
        <v>0.9742369938</v>
      </c>
      <c r="P36" s="15">
        <f>'immu-7yr'!G25</f>
        <v>89</v>
      </c>
      <c r="Q36" s="14">
        <f>'immu-7yr'!E25</f>
        <v>0.9175257732</v>
      </c>
      <c r="R36" s="14">
        <f>'immu-7yr'!H25</f>
        <v>0.0440196104</v>
      </c>
      <c r="S36" s="19"/>
      <c r="T36" s="15">
        <f>'immu-7yr'!C89</f>
        <v>87</v>
      </c>
      <c r="U36" s="14">
        <f>'immu-7yr'!D89</f>
        <v>0.8201505517</v>
      </c>
      <c r="V36" s="14">
        <f>'immu-7yr'!F89</f>
        <v>0.9551011407</v>
      </c>
      <c r="W36" s="15">
        <f>'immu-7yr'!G89</f>
        <v>77</v>
      </c>
      <c r="X36" s="14">
        <f>'immu-7yr'!E89</f>
        <v>0.8850574713</v>
      </c>
      <c r="Y36" s="14">
        <f>'immu-7yr'!H89</f>
        <v>0.1198110278</v>
      </c>
      <c r="Z36" s="23"/>
      <c r="AA36" s="14">
        <f>'immu-7yr'!H153</f>
        <v>0.4592049078</v>
      </c>
    </row>
    <row r="37" spans="1:27" ht="12.75">
      <c r="A37" s="37">
        <v>34</v>
      </c>
      <c r="B37" s="37">
        <v>29</v>
      </c>
      <c r="C37" s="5" t="s">
        <v>109</v>
      </c>
      <c r="D37" s="5" t="str">
        <f t="shared" si="14"/>
        <v> </v>
      </c>
      <c r="E37" s="5" t="str">
        <f t="shared" si="15"/>
        <v> </v>
      </c>
      <c r="F37" s="5" t="str">
        <f t="shared" si="16"/>
        <v> </v>
      </c>
      <c r="G37" s="5" t="str">
        <f t="shared" si="17"/>
        <v>  </v>
      </c>
      <c r="H37" s="5" t="str">
        <f t="shared" si="18"/>
        <v>  </v>
      </c>
      <c r="I37" s="32">
        <f t="shared" si="19"/>
        <v>0.7414520895</v>
      </c>
      <c r="J37" s="34">
        <f>'immu-7yr'!E28</f>
        <v>0.7325581395</v>
      </c>
      <c r="K37" s="35">
        <f>'immu-7yr'!E92</f>
        <v>0.7011494253</v>
      </c>
      <c r="L37" s="33">
        <f t="shared" si="20"/>
        <v>0.7419592257</v>
      </c>
      <c r="M37" s="15">
        <f>'immu-7yr'!C28</f>
        <v>86</v>
      </c>
      <c r="N37" s="14">
        <f>'immu-7yr'!D28</f>
        <v>0.6442541251</v>
      </c>
      <c r="O37" s="14">
        <f>'immu-7yr'!F28</f>
        <v>0.8329654509</v>
      </c>
      <c r="P37" s="15">
        <f>'immu-7yr'!G28</f>
        <v>63</v>
      </c>
      <c r="Q37" s="14">
        <f>'immu-7yr'!E28</f>
        <v>0.7325581395</v>
      </c>
      <c r="R37" s="14">
        <f>'immu-7yr'!H28</f>
        <v>0.9236904801</v>
      </c>
      <c r="S37" s="19"/>
      <c r="T37" s="15">
        <f>'immu-7yr'!C92</f>
        <v>87</v>
      </c>
      <c r="U37" s="14">
        <f>'immu-7yr'!D92</f>
        <v>0.610781693</v>
      </c>
      <c r="V37" s="14">
        <f>'immu-7yr'!F92</f>
        <v>0.8048874454</v>
      </c>
      <c r="W37" s="15">
        <f>'immu-7yr'!G92</f>
        <v>61</v>
      </c>
      <c r="X37" s="14">
        <f>'immu-7yr'!E92</f>
        <v>0.7011494253</v>
      </c>
      <c r="Y37" s="14">
        <f>'immu-7yr'!H92</f>
        <v>0.6624247203</v>
      </c>
      <c r="Z37" s="23"/>
      <c r="AA37" s="14">
        <f>'immu-7yr'!H156</f>
        <v>0.6466434297</v>
      </c>
    </row>
    <row r="38" spans="1:27" ht="12.75">
      <c r="A38" s="37">
        <v>35</v>
      </c>
      <c r="B38" s="37">
        <v>30</v>
      </c>
      <c r="C38" s="5" t="s">
        <v>110</v>
      </c>
      <c r="D38" s="5" t="str">
        <f t="shared" si="14"/>
        <v> </v>
      </c>
      <c r="E38" s="5" t="str">
        <f t="shared" si="15"/>
        <v> </v>
      </c>
      <c r="F38" s="5" t="str">
        <f t="shared" si="16"/>
        <v> </v>
      </c>
      <c r="G38" s="5" t="str">
        <f t="shared" si="17"/>
        <v>  </v>
      </c>
      <c r="H38" s="5" t="str">
        <f t="shared" si="18"/>
        <v>  </v>
      </c>
      <c r="I38" s="32">
        <f t="shared" si="19"/>
        <v>0.7414520895</v>
      </c>
      <c r="J38" s="34">
        <f>'immu-7yr'!E29</f>
        <v>0.7784090909</v>
      </c>
      <c r="K38" s="35">
        <f>'immu-7yr'!E93</f>
        <v>0.7960526316</v>
      </c>
      <c r="L38" s="33">
        <f t="shared" si="20"/>
        <v>0.7419592257</v>
      </c>
      <c r="M38" s="15">
        <f>'immu-7yr'!C29</f>
        <v>176</v>
      </c>
      <c r="N38" s="14">
        <f>'immu-7yr'!D29</f>
        <v>0.7192452175</v>
      </c>
      <c r="O38" s="14">
        <f>'immu-7yr'!F29</f>
        <v>0.8424396827</v>
      </c>
      <c r="P38" s="15">
        <f>'immu-7yr'!G29</f>
        <v>137</v>
      </c>
      <c r="Q38" s="14">
        <f>'immu-7yr'!E29</f>
        <v>0.7784090909</v>
      </c>
      <c r="R38" s="14">
        <f>'immu-7yr'!H29</f>
        <v>0.5690900087</v>
      </c>
      <c r="S38" s="19"/>
      <c r="T38" s="15">
        <f>'immu-7yr'!C93</f>
        <v>152</v>
      </c>
      <c r="U38" s="14">
        <f>'immu-7yr'!D93</f>
        <v>0.7343112018</v>
      </c>
      <c r="V38" s="14">
        <f>'immu-7yr'!F93</f>
        <v>0.8629853265</v>
      </c>
      <c r="W38" s="15">
        <f>'immu-7yr'!G93</f>
        <v>121</v>
      </c>
      <c r="X38" s="14">
        <f>'immu-7yr'!E93</f>
        <v>0.7960526316</v>
      </c>
      <c r="Y38" s="14">
        <f>'immu-7yr'!H93</f>
        <v>0.4343516581</v>
      </c>
      <c r="Z38" s="23"/>
      <c r="AA38" s="14">
        <f>'immu-7yr'!H157</f>
        <v>0.697347488</v>
      </c>
    </row>
    <row r="39" spans="1:27" ht="12.75">
      <c r="A39" s="37">
        <v>36</v>
      </c>
      <c r="B39" s="37">
        <v>31</v>
      </c>
      <c r="C39" s="5" t="s">
        <v>149</v>
      </c>
      <c r="D39" s="5" t="str">
        <f t="shared" si="14"/>
        <v> </v>
      </c>
      <c r="E39" s="5" t="str">
        <f t="shared" si="15"/>
        <v> </v>
      </c>
      <c r="F39" s="5" t="str">
        <f t="shared" si="16"/>
        <v> </v>
      </c>
      <c r="G39" s="5" t="str">
        <f t="shared" si="17"/>
        <v>  </v>
      </c>
      <c r="H39" s="5" t="str">
        <f t="shared" si="18"/>
        <v>  </v>
      </c>
      <c r="I39" s="32">
        <f t="shared" si="19"/>
        <v>0.7414520895</v>
      </c>
      <c r="J39" s="34">
        <f>'immu-7yr'!E30</f>
        <v>0.6418918919</v>
      </c>
      <c r="K39" s="35">
        <f>'immu-7yr'!E94</f>
        <v>0.754491018</v>
      </c>
      <c r="L39" s="33">
        <f t="shared" si="20"/>
        <v>0.7419592257</v>
      </c>
      <c r="M39" s="15">
        <f>'immu-7yr'!C30</f>
        <v>148</v>
      </c>
      <c r="N39" s="14">
        <f>'immu-7yr'!D30</f>
        <v>0.5688836307</v>
      </c>
      <c r="O39" s="14">
        <f>'immu-7yr'!F30</f>
        <v>0.7242697428</v>
      </c>
      <c r="P39" s="15">
        <f>'immu-7yr'!G30</f>
        <v>95</v>
      </c>
      <c r="Q39" s="14">
        <f>'immu-7yr'!E30</f>
        <v>0.6418918919</v>
      </c>
      <c r="R39" s="14">
        <f>'immu-7yr'!H30</f>
        <v>0.1595417591</v>
      </c>
      <c r="S39" s="19"/>
      <c r="T39" s="15">
        <f>'immu-7yr'!C94</f>
        <v>167</v>
      </c>
      <c r="U39" s="14">
        <f>'immu-7yr'!D94</f>
        <v>0.6917794276</v>
      </c>
      <c r="V39" s="14">
        <f>'immu-7yr'!F94</f>
        <v>0.8228875758</v>
      </c>
      <c r="W39" s="15">
        <f>'immu-7yr'!G94</f>
        <v>126</v>
      </c>
      <c r="X39" s="14">
        <f>'immu-7yr'!E94</f>
        <v>0.754491018</v>
      </c>
      <c r="Y39" s="14">
        <f>'immu-7yr'!H94</f>
        <v>0.8448563535</v>
      </c>
      <c r="Z39" s="23"/>
      <c r="AA39" s="14">
        <f>'immu-7yr'!H158</f>
        <v>0.0292712931</v>
      </c>
    </row>
    <row r="40" spans="1:27" ht="12.75">
      <c r="A40" s="37">
        <v>37</v>
      </c>
      <c r="B40" s="37">
        <v>28</v>
      </c>
      <c r="C40" s="5" t="s">
        <v>108</v>
      </c>
      <c r="D40" s="5" t="str">
        <f t="shared" si="14"/>
        <v> </v>
      </c>
      <c r="E40" s="5" t="str">
        <f t="shared" si="15"/>
        <v> </v>
      </c>
      <c r="F40" s="5" t="str">
        <f t="shared" si="16"/>
        <v> </v>
      </c>
      <c r="G40" s="5" t="str">
        <f t="shared" si="17"/>
        <v>  </v>
      </c>
      <c r="H40" s="5" t="str">
        <f t="shared" si="18"/>
        <v>  </v>
      </c>
      <c r="I40" s="32">
        <f t="shared" si="19"/>
        <v>0.7414520895</v>
      </c>
      <c r="J40" s="34">
        <f>'immu-7yr'!E27</f>
        <v>0.8859649123</v>
      </c>
      <c r="K40" s="35">
        <f>'immu-7yr'!E91</f>
        <v>0.8510638298</v>
      </c>
      <c r="L40" s="33">
        <f t="shared" si="20"/>
        <v>0.7419592257</v>
      </c>
      <c r="M40" s="15">
        <f>'immu-7yr'!C27</f>
        <v>114</v>
      </c>
      <c r="N40" s="14">
        <f>'immu-7yr'!D27</f>
        <v>0.8292559633</v>
      </c>
      <c r="O40" s="14">
        <f>'immu-7yr'!F27</f>
        <v>0.9465519218</v>
      </c>
      <c r="P40" s="15">
        <f>'immu-7yr'!G27</f>
        <v>101</v>
      </c>
      <c r="Q40" s="14">
        <f>'immu-7yr'!E27</f>
        <v>0.8859649123</v>
      </c>
      <c r="R40" s="14">
        <f>'immu-7yr'!H27</f>
        <v>0.0731466765</v>
      </c>
      <c r="S40" s="19"/>
      <c r="T40" s="15">
        <f>'immu-7yr'!C91</f>
        <v>94</v>
      </c>
      <c r="U40" s="14">
        <f>'immu-7yr'!D91</f>
        <v>0.7816962535</v>
      </c>
      <c r="V40" s="14">
        <f>'immu-7yr'!F91</f>
        <v>0.9265870715</v>
      </c>
      <c r="W40" s="15">
        <f>'immu-7yr'!G91</f>
        <v>80</v>
      </c>
      <c r="X40" s="14">
        <f>'immu-7yr'!E91</f>
        <v>0.8510638298</v>
      </c>
      <c r="Y40" s="14">
        <f>'immu-7yr'!H91</f>
        <v>0.2171348338</v>
      </c>
      <c r="Z40" s="23"/>
      <c r="AA40" s="14">
        <f>'immu-7yr'!H155</f>
        <v>0.4560544655</v>
      </c>
    </row>
    <row r="41" spans="3:27" ht="12.75">
      <c r="C41" s="5"/>
      <c r="D41" s="5"/>
      <c r="E41" s="5"/>
      <c r="F41" s="5"/>
      <c r="G41" s="5"/>
      <c r="H41" s="5"/>
      <c r="J41" s="34"/>
      <c r="K41" s="35"/>
      <c r="L41" s="33"/>
      <c r="M41" s="15"/>
      <c r="N41" s="14"/>
      <c r="O41" s="14"/>
      <c r="P41" s="15"/>
      <c r="Q41" s="14"/>
      <c r="R41" s="14"/>
      <c r="S41" s="19"/>
      <c r="T41" s="15"/>
      <c r="U41" s="14"/>
      <c r="V41" s="14"/>
      <c r="W41" s="15"/>
      <c r="X41" s="14"/>
      <c r="Y41" s="14"/>
      <c r="Z41" s="23"/>
      <c r="AA41" s="14"/>
    </row>
    <row r="42" spans="1:27" ht="12.75">
      <c r="A42" s="37">
        <v>39</v>
      </c>
      <c r="B42" s="37">
        <v>22</v>
      </c>
      <c r="C42" s="5" t="s">
        <v>105</v>
      </c>
      <c r="D42" s="5" t="str">
        <f>IF((R42&lt;0.005),"m"," ")</f>
        <v> </v>
      </c>
      <c r="E42" s="5" t="str">
        <f>IF((Y42&lt;0.005),"f"," ")</f>
        <v> </v>
      </c>
      <c r="F42" s="5" t="str">
        <f>IF((AA42&lt;0.005),"d"," ")</f>
        <v> </v>
      </c>
      <c r="G42" s="5" t="str">
        <f>IF(AND(M42&gt;0,M42&lt;=5),"mp"," ")&amp;IF(AND(P42&gt;0,P42&lt;=5),"mc"," ")</f>
        <v>  </v>
      </c>
      <c r="H42" s="5" t="str">
        <f>IF(AND(T42&gt;0,T42&lt;=5),"fp"," ")&amp;IF(AND(W42&gt;0,W42&lt;=5),"fc"," ")</f>
        <v>  </v>
      </c>
      <c r="I42" s="32">
        <f>J$18</f>
        <v>0.7414520895</v>
      </c>
      <c r="J42" s="34">
        <f>'immu-7yr'!E22</f>
        <v>0.8695652174</v>
      </c>
      <c r="K42" s="35">
        <f>'immu-7yr'!E86</f>
        <v>0.884057971</v>
      </c>
      <c r="L42" s="33">
        <f>K$18</f>
        <v>0.7419592257</v>
      </c>
      <c r="M42" s="15">
        <f>'immu-7yr'!C22</f>
        <v>46</v>
      </c>
      <c r="N42" s="14">
        <f>'immu-7yr'!D22</f>
        <v>0.7765296012</v>
      </c>
      <c r="O42" s="14">
        <f>'immu-7yr'!F22</f>
        <v>0.9737473834</v>
      </c>
      <c r="P42" s="15">
        <f>'immu-7yr'!G22</f>
        <v>40</v>
      </c>
      <c r="Q42" s="14">
        <f>'immu-7yr'!E22</f>
        <v>0.8695652174</v>
      </c>
      <c r="R42" s="14">
        <f>'immu-7yr'!H22</f>
        <v>0.3129302461</v>
      </c>
      <c r="S42" s="19"/>
      <c r="T42" s="15">
        <f>'immu-7yr'!C86</f>
        <v>69</v>
      </c>
      <c r="U42" s="14">
        <f>'immu-7yr'!D86</f>
        <v>0.8111461899</v>
      </c>
      <c r="V42" s="14">
        <f>'immu-7yr'!F86</f>
        <v>0.9635235989</v>
      </c>
      <c r="W42" s="15">
        <f>'immu-7yr'!G86</f>
        <v>61</v>
      </c>
      <c r="X42" s="14">
        <f>'immu-7yr'!E86</f>
        <v>0.884057971</v>
      </c>
      <c r="Y42" s="14">
        <f>'immu-7yr'!H86</f>
        <v>0.1689177706</v>
      </c>
      <c r="Z42" s="23"/>
      <c r="AA42" s="14">
        <f>'immu-7yr'!H150</f>
        <v>0.8158769097</v>
      </c>
    </row>
    <row r="43" spans="1:27" ht="12.75">
      <c r="A43" s="37">
        <v>40</v>
      </c>
      <c r="B43" s="37">
        <v>23</v>
      </c>
      <c r="C43" s="5" t="s">
        <v>106</v>
      </c>
      <c r="D43" s="5" t="str">
        <f>IF((R43&lt;0.005),"m"," ")</f>
        <v> </v>
      </c>
      <c r="E43" s="5" t="str">
        <f>IF((Y43&lt;0.005),"f"," ")</f>
        <v> </v>
      </c>
      <c r="F43" s="5" t="str">
        <f>IF((AA43&lt;0.005),"d"," ")</f>
        <v> </v>
      </c>
      <c r="G43" s="5" t="str">
        <f>IF(AND(M43&gt;0,M43&lt;=5),"mp"," ")&amp;IF(AND(P43&gt;0,P43&lt;=5),"mc"," ")</f>
        <v>  </v>
      </c>
      <c r="H43" s="5" t="str">
        <f>IF(AND(T43&gt;0,T43&lt;=5),"fp"," ")&amp;IF(AND(W43&gt;0,W43&lt;=5),"fc"," ")</f>
        <v>  </v>
      </c>
      <c r="I43" s="32">
        <f>J$18</f>
        <v>0.7414520895</v>
      </c>
      <c r="J43" s="34">
        <f>'immu-7yr'!E23</f>
        <v>0.8316831683</v>
      </c>
      <c r="K43" s="35">
        <f>'immu-7yr'!E87</f>
        <v>0.7913043478</v>
      </c>
      <c r="L43" s="33">
        <f>K$18</f>
        <v>0.7419592257</v>
      </c>
      <c r="M43" s="15">
        <f>'immu-7yr'!C23</f>
        <v>202</v>
      </c>
      <c r="N43" s="14">
        <f>'immu-7yr'!D23</f>
        <v>0.7815346681</v>
      </c>
      <c r="O43" s="14">
        <f>'immu-7yr'!F23</f>
        <v>0.8850495322</v>
      </c>
      <c r="P43" s="15">
        <f>'immu-7yr'!G23</f>
        <v>168</v>
      </c>
      <c r="Q43" s="14">
        <f>'immu-7yr'!E23</f>
        <v>0.8316831683</v>
      </c>
      <c r="R43" s="14">
        <f>'immu-7yr'!H23</f>
        <v>0.136401078</v>
      </c>
      <c r="S43" s="19"/>
      <c r="T43" s="15">
        <f>'immu-7yr'!C87</f>
        <v>230</v>
      </c>
      <c r="U43" s="14">
        <f>'immu-7yr'!D87</f>
        <v>0.7403835175</v>
      </c>
      <c r="V43" s="14">
        <f>'immu-7yr'!F87</f>
        <v>0.8457273238</v>
      </c>
      <c r="W43" s="15">
        <f>'immu-7yr'!G87</f>
        <v>182</v>
      </c>
      <c r="X43" s="14">
        <f>'immu-7yr'!E87</f>
        <v>0.7913043478</v>
      </c>
      <c r="Y43" s="14">
        <f>'immu-7yr'!H87</f>
        <v>0.3799297937</v>
      </c>
      <c r="Z43" s="23"/>
      <c r="AA43" s="14">
        <f>'immu-7yr'!H151</f>
        <v>0.2856060348</v>
      </c>
    </row>
    <row r="44" spans="1:27" ht="12.75">
      <c r="A44" s="37">
        <v>41</v>
      </c>
      <c r="B44" s="37">
        <v>24</v>
      </c>
      <c r="C44" s="5" t="s">
        <v>107</v>
      </c>
      <c r="D44" s="5" t="str">
        <f>IF((R44&lt;0.005),"m"," ")</f>
        <v> </v>
      </c>
      <c r="E44" s="5" t="str">
        <f>IF((Y44&lt;0.005),"f"," ")</f>
        <v> </v>
      </c>
      <c r="F44" s="5" t="str">
        <f>IF((AA44&lt;0.005),"d"," ")</f>
        <v> </v>
      </c>
      <c r="G44" s="5" t="str">
        <f>IF(AND(M44&gt;0,M44&lt;=5),"mp"," ")&amp;IF(AND(P44&gt;0,P44&lt;=5),"mc"," ")</f>
        <v>  </v>
      </c>
      <c r="H44" s="5" t="str">
        <f>IF(AND(T44&gt;0,T44&lt;=5),"fp"," ")&amp;IF(AND(W44&gt;0,W44&lt;=5),"fc"," ")</f>
        <v>  </v>
      </c>
      <c r="I44" s="32">
        <f>J$18</f>
        <v>0.7414520895</v>
      </c>
      <c r="J44" s="34">
        <f>'immu-7yr'!E24</f>
        <v>0.8102766798</v>
      </c>
      <c r="K44" s="35">
        <f>'immu-7yr'!E88</f>
        <v>0.8146551724</v>
      </c>
      <c r="L44" s="33">
        <f>K$18</f>
        <v>0.7419592257</v>
      </c>
      <c r="M44" s="15">
        <f>'immu-7yr'!C24</f>
        <v>253</v>
      </c>
      <c r="N44" s="14">
        <f>'immu-7yr'!D24</f>
        <v>0.7632855082</v>
      </c>
      <c r="O44" s="14">
        <f>'immu-7yr'!F24</f>
        <v>0.8601608322</v>
      </c>
      <c r="P44" s="15">
        <f>'immu-7yr'!G24</f>
        <v>205</v>
      </c>
      <c r="Q44" s="14">
        <f>'immu-7yr'!E24</f>
        <v>0.8102766798</v>
      </c>
      <c r="R44" s="14">
        <f>'immu-7yr'!H24</f>
        <v>0.2036070541</v>
      </c>
      <c r="S44" s="19"/>
      <c r="T44" s="15">
        <f>'immu-7yr'!C88</f>
        <v>232</v>
      </c>
      <c r="U44" s="14">
        <f>'immu-7yr'!D88</f>
        <v>0.7660557631</v>
      </c>
      <c r="V44" s="14">
        <f>'immu-7yr'!F88</f>
        <v>0.866337781</v>
      </c>
      <c r="W44" s="15">
        <f>'immu-7yr'!G88</f>
        <v>189</v>
      </c>
      <c r="X44" s="14">
        <f>'immu-7yr'!E88</f>
        <v>0.8146551724</v>
      </c>
      <c r="Y44" s="14">
        <f>'immu-7yr'!H88</f>
        <v>0.1953592687</v>
      </c>
      <c r="Z44" s="23"/>
      <c r="AA44" s="14">
        <f>'immu-7yr'!H152</f>
        <v>0.9018093056</v>
      </c>
    </row>
    <row r="45" spans="3:27" ht="12.75">
      <c r="C45" s="5"/>
      <c r="D45" s="5"/>
      <c r="E45" s="5"/>
      <c r="F45" s="5"/>
      <c r="G45" s="5"/>
      <c r="H45" s="5"/>
      <c r="J45" s="34"/>
      <c r="K45" s="35"/>
      <c r="L45" s="33"/>
      <c r="M45" s="15"/>
      <c r="N45" s="14"/>
      <c r="O45" s="14"/>
      <c r="P45" s="15"/>
      <c r="Q45" s="14"/>
      <c r="R45" s="14"/>
      <c r="S45" s="19"/>
      <c r="T45" s="15"/>
      <c r="U45" s="14"/>
      <c r="V45" s="14"/>
      <c r="W45" s="15"/>
      <c r="X45" s="14"/>
      <c r="Y45" s="14"/>
      <c r="Z45" s="23"/>
      <c r="AA45" s="14"/>
    </row>
    <row r="46" spans="1:27" ht="12.75">
      <c r="A46" s="37">
        <v>43</v>
      </c>
      <c r="B46" s="37">
        <v>49</v>
      </c>
      <c r="C46" s="5" t="s">
        <v>4</v>
      </c>
      <c r="D46" s="5" t="str">
        <f>IF((R46&lt;0.005),"m"," ")</f>
        <v> </v>
      </c>
      <c r="E46" s="5" t="str">
        <f>IF((Y46&lt;0.005),"f"," ")</f>
        <v> </v>
      </c>
      <c r="F46" s="5" t="str">
        <f>IF((AA46&lt;0.005),"d"," ")</f>
        <v> </v>
      </c>
      <c r="G46" s="5" t="str">
        <f>IF(AND(M46&gt;0,M46&lt;=5),"mp"," ")&amp;IF(AND(P46&gt;0,P46&lt;=5),"mc"," ")</f>
        <v>  </v>
      </c>
      <c r="H46" s="5" t="str">
        <f>IF(AND(T46&gt;0,T46&lt;=5),"fp"," ")&amp;IF(AND(W46&gt;0,W46&lt;=5),"fc"," ")</f>
        <v>  </v>
      </c>
      <c r="I46" s="32">
        <f>J$18</f>
        <v>0.7414520895</v>
      </c>
      <c r="J46" s="34">
        <f>'immu-7yr'!E45</f>
        <v>0.9347826087</v>
      </c>
      <c r="K46" s="35">
        <f>'immu-7yr'!E109</f>
        <v>0.8644067797</v>
      </c>
      <c r="L46" s="33">
        <f>K$18</f>
        <v>0.7419592257</v>
      </c>
      <c r="M46" s="15">
        <f>'immu-7yr'!C45</f>
        <v>46</v>
      </c>
      <c r="N46" s="14">
        <f>'immu-7yr'!D45</f>
        <v>0.8653555749</v>
      </c>
      <c r="O46" s="14">
        <f>'immu-7yr'!F45</f>
        <v>1.0097797378</v>
      </c>
      <c r="P46" s="15">
        <f>'immu-7yr'!G45</f>
        <v>43</v>
      </c>
      <c r="Q46" s="14">
        <f>'immu-7yr'!E45</f>
        <v>0.9347826087</v>
      </c>
      <c r="R46" s="14">
        <f>'immu-7yr'!H45</f>
        <v>0.1278132093</v>
      </c>
      <c r="S46" s="19"/>
      <c r="T46" s="15">
        <f>'immu-7yr'!C109</f>
        <v>59</v>
      </c>
      <c r="U46" s="14">
        <f>'immu-7yr'!D109</f>
        <v>0.7806409798</v>
      </c>
      <c r="V46" s="14">
        <f>'immu-7yr'!F109</f>
        <v>0.9571609742</v>
      </c>
      <c r="W46" s="15">
        <f>'immu-7yr'!G109</f>
        <v>51</v>
      </c>
      <c r="X46" s="14">
        <f>'immu-7yr'!E109</f>
        <v>0.8644067797</v>
      </c>
      <c r="Y46" s="14">
        <f>'immu-7yr'!H109</f>
        <v>0.2727264924</v>
      </c>
      <c r="Z46" s="23"/>
      <c r="AA46" s="14">
        <f>'immu-7yr'!H173</f>
        <v>0.2426766105</v>
      </c>
    </row>
    <row r="47" spans="1:27" ht="12.75">
      <c r="A47" s="37">
        <v>44</v>
      </c>
      <c r="B47" s="37">
        <v>48</v>
      </c>
      <c r="C47" s="5" t="s">
        <v>5</v>
      </c>
      <c r="D47" s="5" t="str">
        <f>IF((R47&lt;0.005),"m"," ")</f>
        <v> </v>
      </c>
      <c r="E47" s="5" t="str">
        <f>IF((Y47&lt;0.005),"f"," ")</f>
        <v> </v>
      </c>
      <c r="F47" s="5" t="str">
        <f>IF((AA47&lt;0.005),"d"," ")</f>
        <v> </v>
      </c>
      <c r="G47" s="5" t="str">
        <f>IF(AND(M47&gt;0,M47&lt;=5),"mp"," ")&amp;IF(AND(P47&gt;0,P47&lt;=5),"mc"," ")</f>
        <v>  </v>
      </c>
      <c r="H47" s="5" t="str">
        <f>IF(AND(T47&gt;0,T47&lt;=5),"fp"," ")&amp;IF(AND(W47&gt;0,W47&lt;=5),"fc"," ")</f>
        <v>  </v>
      </c>
      <c r="I47" s="32">
        <f>J$18</f>
        <v>0.7414520895</v>
      </c>
      <c r="J47" s="34">
        <f>'immu-7yr'!E44</f>
        <v>0.852173913</v>
      </c>
      <c r="K47" s="35">
        <f>'immu-7yr'!E108</f>
        <v>0.8712121212</v>
      </c>
      <c r="L47" s="33">
        <f>K$18</f>
        <v>0.7419592257</v>
      </c>
      <c r="M47" s="15">
        <f>'immu-7yr'!C44</f>
        <v>115</v>
      </c>
      <c r="N47" s="14">
        <f>'immu-7yr'!D44</f>
        <v>0.7894491461</v>
      </c>
      <c r="O47" s="14">
        <f>'immu-7yr'!F44</f>
        <v>0.9198824037</v>
      </c>
      <c r="P47" s="15">
        <f>'immu-7yr'!G44</f>
        <v>98</v>
      </c>
      <c r="Q47" s="14">
        <f>'immu-7yr'!E44</f>
        <v>0.852173913</v>
      </c>
      <c r="R47" s="14">
        <f>'immu-7yr'!H44</f>
        <v>0.1679179204</v>
      </c>
      <c r="S47" s="19"/>
      <c r="T47" s="15">
        <f>'immu-7yr'!C108</f>
        <v>132</v>
      </c>
      <c r="U47" s="14">
        <f>'immu-7yr'!D108</f>
        <v>0.8156992848</v>
      </c>
      <c r="V47" s="14">
        <f>'immu-7yr'!F108</f>
        <v>0.9305029124</v>
      </c>
      <c r="W47" s="15">
        <f>'immu-7yr'!G108</f>
        <v>115</v>
      </c>
      <c r="X47" s="14">
        <f>'immu-7yr'!E108</f>
        <v>0.8712121212</v>
      </c>
      <c r="Y47" s="14">
        <f>'immu-7yr'!H108</f>
        <v>0.0833882994</v>
      </c>
      <c r="Z47" s="23"/>
      <c r="AA47" s="14">
        <f>'immu-7yr'!H172</f>
        <v>0.66487475</v>
      </c>
    </row>
    <row r="48" spans="1:27" ht="12.75">
      <c r="A48" s="37">
        <v>45</v>
      </c>
      <c r="B48" s="37">
        <v>50</v>
      </c>
      <c r="C48" s="5" t="s">
        <v>6</v>
      </c>
      <c r="D48" s="5" t="str">
        <f>IF((R48&lt;0.005),"m"," ")</f>
        <v> </v>
      </c>
      <c r="E48" s="5" t="str">
        <f>IF((Y48&lt;0.005),"f"," ")</f>
        <v> </v>
      </c>
      <c r="F48" s="5" t="str">
        <f>IF((AA48&lt;0.005),"d"," ")</f>
        <v> </v>
      </c>
      <c r="G48" s="5" t="str">
        <f>IF(AND(M48&gt;0,M48&lt;=5),"mp"," ")&amp;IF(AND(P48&gt;0,P48&lt;=5),"mc"," ")</f>
        <v>  </v>
      </c>
      <c r="H48" s="5" t="str">
        <f>IF(AND(T48&gt;0,T48&lt;=5),"fp"," ")&amp;IF(AND(W48&gt;0,W48&lt;=5),"fc"," ")</f>
        <v>  </v>
      </c>
      <c r="I48" s="32">
        <f>J$18</f>
        <v>0.7414520895</v>
      </c>
      <c r="J48" s="34">
        <f>'immu-7yr'!E46</f>
        <v>0.8818181818</v>
      </c>
      <c r="K48" s="35">
        <f>'immu-7yr'!E110</f>
        <v>0.8512396694</v>
      </c>
      <c r="L48" s="33">
        <f>K$18</f>
        <v>0.7419592257</v>
      </c>
      <c r="M48" s="15">
        <f>'immu-7yr'!C46</f>
        <v>110</v>
      </c>
      <c r="N48" s="14">
        <f>'immu-7yr'!D46</f>
        <v>0.8232500299</v>
      </c>
      <c r="O48" s="14">
        <f>'immu-7yr'!F46</f>
        <v>0.9445530246</v>
      </c>
      <c r="P48" s="15">
        <f>'immu-7yr'!G46</f>
        <v>97</v>
      </c>
      <c r="Q48" s="14">
        <f>'immu-7yr'!E46</f>
        <v>0.8818181818</v>
      </c>
      <c r="R48" s="14">
        <f>'immu-7yr'!H46</f>
        <v>0.0873234794</v>
      </c>
      <c r="S48" s="19"/>
      <c r="T48" s="15">
        <f>'immu-7yr'!C110</f>
        <v>121</v>
      </c>
      <c r="U48" s="14">
        <f>'immu-7yr'!D110</f>
        <v>0.7898936245</v>
      </c>
      <c r="V48" s="14">
        <f>'immu-7yr'!F110</f>
        <v>0.9173500739</v>
      </c>
      <c r="W48" s="15">
        <f>'immu-7yr'!G110</f>
        <v>103</v>
      </c>
      <c r="X48" s="14">
        <f>'immu-7yr'!E110</f>
        <v>0.8512396694</v>
      </c>
      <c r="Y48" s="14">
        <f>'immu-7yr'!H110</f>
        <v>0.1607645638</v>
      </c>
      <c r="Z48" s="23"/>
      <c r="AA48" s="14">
        <f>'immu-7yr'!H174</f>
        <v>0.4959028286</v>
      </c>
    </row>
    <row r="49" spans="1:27" ht="12.75">
      <c r="A49" s="37">
        <v>46</v>
      </c>
      <c r="B49" s="37">
        <v>51</v>
      </c>
      <c r="C49" s="5" t="s">
        <v>7</v>
      </c>
      <c r="D49" s="5" t="str">
        <f>IF((R49&lt;0.005),"m"," ")</f>
        <v> </v>
      </c>
      <c r="E49" s="5" t="str">
        <f>IF((Y49&lt;0.005),"f"," ")</f>
        <v> </v>
      </c>
      <c r="F49" s="5" t="str">
        <f>IF((AA49&lt;0.005),"d"," ")</f>
        <v> </v>
      </c>
      <c r="G49" s="5" t="str">
        <f>IF(AND(M49&gt;0,M49&lt;=5),"mp"," ")&amp;IF(AND(P49&gt;0,P49&lt;=5),"mc"," ")</f>
        <v>  </v>
      </c>
      <c r="H49" s="5" t="str">
        <f>IF(AND(T49&gt;0,T49&lt;=5),"fp"," ")&amp;IF(AND(W49&gt;0,W49&lt;=5),"fc"," ")</f>
        <v>  </v>
      </c>
      <c r="I49" s="32">
        <f>J$18</f>
        <v>0.7414520895</v>
      </c>
      <c r="J49" s="34">
        <f>'immu-7yr'!E47</f>
        <v>0.7794117647</v>
      </c>
      <c r="K49" s="35">
        <f>'immu-7yr'!E111</f>
        <v>0.8162162162</v>
      </c>
      <c r="L49" s="33">
        <f>K$18</f>
        <v>0.7419592257</v>
      </c>
      <c r="M49" s="15">
        <f>'immu-7yr'!C47</f>
        <v>204</v>
      </c>
      <c r="N49" s="14">
        <f>'immu-7yr'!D47</f>
        <v>0.7244095425</v>
      </c>
      <c r="O49" s="14">
        <f>'immu-7yr'!F47</f>
        <v>0.8385901391</v>
      </c>
      <c r="P49" s="15">
        <f>'immu-7yr'!G47</f>
        <v>159</v>
      </c>
      <c r="Q49" s="14">
        <f>'immu-7yr'!E47</f>
        <v>0.7794117647</v>
      </c>
      <c r="R49" s="14">
        <f>'immu-7yr'!H47</f>
        <v>0.5289266223</v>
      </c>
      <c r="S49" s="19"/>
      <c r="T49" s="15">
        <f>'immu-7yr'!C111</f>
        <v>185</v>
      </c>
      <c r="U49" s="14">
        <f>'immu-7yr'!D111</f>
        <v>0.7621293067</v>
      </c>
      <c r="V49" s="14">
        <f>'immu-7yr'!F111</f>
        <v>0.8741415738</v>
      </c>
      <c r="W49" s="15">
        <f>'immu-7yr'!G111</f>
        <v>151</v>
      </c>
      <c r="X49" s="14">
        <f>'immu-7yr'!E111</f>
        <v>0.8162162162</v>
      </c>
      <c r="Y49" s="14">
        <f>'immu-7yr'!H111</f>
        <v>0.2376160272</v>
      </c>
      <c r="Z49" s="23"/>
      <c r="AA49" s="14">
        <f>'immu-7yr'!H175</f>
        <v>0.3675255382</v>
      </c>
    </row>
    <row r="50" spans="3:27" ht="12.75">
      <c r="C50" s="5"/>
      <c r="D50" s="5"/>
      <c r="E50" s="5"/>
      <c r="F50" s="5"/>
      <c r="G50" s="5"/>
      <c r="H50" s="5"/>
      <c r="J50" s="34"/>
      <c r="K50" s="35"/>
      <c r="L50" s="33"/>
      <c r="M50" s="15"/>
      <c r="N50" s="14"/>
      <c r="O50" s="14"/>
      <c r="P50" s="15"/>
      <c r="Q50" s="14"/>
      <c r="R50" s="14"/>
      <c r="S50" s="19"/>
      <c r="T50" s="15"/>
      <c r="U50" s="14"/>
      <c r="V50" s="14"/>
      <c r="W50" s="15"/>
      <c r="X50" s="14"/>
      <c r="Y50" s="14"/>
      <c r="Z50" s="23"/>
      <c r="AA50" s="14"/>
    </row>
    <row r="51" spans="1:27" ht="12.75">
      <c r="A51" s="37">
        <v>48</v>
      </c>
      <c r="B51" s="37">
        <v>43</v>
      </c>
      <c r="C51" s="5" t="s">
        <v>8</v>
      </c>
      <c r="D51" s="5" t="str">
        <f>IF((R51&lt;0.005),"m"," ")</f>
        <v> </v>
      </c>
      <c r="E51" s="5" t="str">
        <f>IF((Y51&lt;0.005),"f"," ")</f>
        <v> </v>
      </c>
      <c r="F51" s="5" t="str">
        <f>IF((AA51&lt;0.005),"d"," ")</f>
        <v> </v>
      </c>
      <c r="G51" s="5" t="str">
        <f>IF(AND(M51&gt;0,M51&lt;=5),"mp"," ")&amp;IF(AND(P51&gt;0,P51&lt;=5),"mc"," ")</f>
        <v>  </v>
      </c>
      <c r="H51" s="5" t="str">
        <f>IF(AND(T51&gt;0,T51&lt;=5),"fp"," ")&amp;IF(AND(W51&gt;0,W51&lt;=5),"fc"," ")</f>
        <v>  </v>
      </c>
      <c r="I51" s="32">
        <f>J$18</f>
        <v>0.7414520895</v>
      </c>
      <c r="J51" s="34">
        <f>'immu-7yr'!E40</f>
        <v>0.7922705314</v>
      </c>
      <c r="K51" s="35">
        <f>'immu-7yr'!E104</f>
        <v>0.7866666667</v>
      </c>
      <c r="L51" s="33">
        <f>K$18</f>
        <v>0.7419592257</v>
      </c>
      <c r="M51" s="15">
        <f>'immu-7yr'!C40</f>
        <v>207</v>
      </c>
      <c r="N51" s="14">
        <f>'immu-7yr'!D40</f>
        <v>0.7387642292</v>
      </c>
      <c r="O51" s="14">
        <f>'immu-7yr'!F40</f>
        <v>0.8496521219</v>
      </c>
      <c r="P51" s="15">
        <f>'immu-7yr'!G40</f>
        <v>164</v>
      </c>
      <c r="Q51" s="14">
        <f>'immu-7yr'!E40</f>
        <v>0.7922705314</v>
      </c>
      <c r="R51" s="14">
        <f>'immu-7yr'!H40</f>
        <v>0.3958189814</v>
      </c>
      <c r="S51" s="19"/>
      <c r="T51" s="15">
        <f>'immu-7yr'!C104</f>
        <v>225</v>
      </c>
      <c r="U51" s="14">
        <f>'immu-7yr'!D104</f>
        <v>0.7348076325</v>
      </c>
      <c r="V51" s="14">
        <f>'immu-7yr'!F104</f>
        <v>0.8421856512</v>
      </c>
      <c r="W51" s="15">
        <f>'immu-7yr'!G104</f>
        <v>177</v>
      </c>
      <c r="X51" s="14">
        <f>'immu-7yr'!E104</f>
        <v>0.7866666667</v>
      </c>
      <c r="Y51" s="14">
        <f>'immu-7yr'!H104</f>
        <v>0.4309068619</v>
      </c>
      <c r="Z51" s="23"/>
      <c r="AA51" s="14">
        <f>'immu-7yr'!H168</f>
        <v>0.8865312454</v>
      </c>
    </row>
    <row r="52" spans="1:27" ht="12.75">
      <c r="A52" s="37">
        <v>49</v>
      </c>
      <c r="B52" s="37">
        <v>44</v>
      </c>
      <c r="C52" s="5" t="s">
        <v>9</v>
      </c>
      <c r="D52" s="5" t="str">
        <f>IF((R52&lt;0.005),"m"," ")</f>
        <v> </v>
      </c>
      <c r="E52" s="5" t="str">
        <f>IF((Y52&lt;0.005),"f"," ")</f>
        <v> </v>
      </c>
      <c r="F52" s="5" t="str">
        <f>IF((AA52&lt;0.005),"d"," ")</f>
        <v> </v>
      </c>
      <c r="G52" s="5" t="str">
        <f>IF(AND(M52&gt;0,M52&lt;=5),"mp"," ")&amp;IF(AND(P52&gt;0,P52&lt;=5),"mc"," ")</f>
        <v>  </v>
      </c>
      <c r="H52" s="5" t="str">
        <f>IF(AND(T52&gt;0,T52&lt;=5),"fp"," ")&amp;IF(AND(W52&gt;0,W52&lt;=5),"fc"," ")</f>
        <v>  </v>
      </c>
      <c r="I52" s="32">
        <f>J$18</f>
        <v>0.7414520895</v>
      </c>
      <c r="J52" s="34">
        <f>'immu-7yr'!E41</f>
        <v>0.770773639</v>
      </c>
      <c r="K52" s="35">
        <f>'immu-7yr'!E105</f>
        <v>0.8075709779</v>
      </c>
      <c r="L52" s="33">
        <f>K$18</f>
        <v>0.7419592257</v>
      </c>
      <c r="M52" s="15">
        <f>'immu-7yr'!C41</f>
        <v>349</v>
      </c>
      <c r="N52" s="14">
        <f>'immu-7yr'!D41</f>
        <v>0.727852442</v>
      </c>
      <c r="O52" s="14">
        <f>'immu-7yr'!F41</f>
        <v>0.8162258835</v>
      </c>
      <c r="P52" s="15">
        <f>'immu-7yr'!G41</f>
        <v>269</v>
      </c>
      <c r="Q52" s="14">
        <f>'immu-7yr'!E41</f>
        <v>0.770773639</v>
      </c>
      <c r="R52" s="14">
        <f>'immu-7yr'!H41</f>
        <v>0.5246800413</v>
      </c>
      <c r="S52" s="19"/>
      <c r="T52" s="15">
        <f>'immu-7yr'!C105</f>
        <v>317</v>
      </c>
      <c r="U52" s="14">
        <f>'immu-7yr'!D105</f>
        <v>0.7652558573</v>
      </c>
      <c r="V52" s="14">
        <f>'immu-7yr'!F105</f>
        <v>0.8522259296</v>
      </c>
      <c r="W52" s="15">
        <f>'immu-7yr'!G105</f>
        <v>256</v>
      </c>
      <c r="X52" s="14">
        <f>'immu-7yr'!E105</f>
        <v>0.8075709779</v>
      </c>
      <c r="Y52" s="14">
        <f>'immu-7yr'!H105</f>
        <v>0.1715807982</v>
      </c>
      <c r="Z52" s="23"/>
      <c r="AA52" s="14">
        <f>'immu-7yr'!H169</f>
        <v>0.2456696824</v>
      </c>
    </row>
    <row r="53" spans="1:27" ht="12.75">
      <c r="A53" s="37">
        <v>50</v>
      </c>
      <c r="B53" s="37">
        <v>45</v>
      </c>
      <c r="C53" s="5" t="s">
        <v>10</v>
      </c>
      <c r="D53" s="5" t="str">
        <f>IF((R53&lt;0.005),"m"," ")</f>
        <v> </v>
      </c>
      <c r="E53" s="5" t="str">
        <f>IF((Y53&lt;0.005),"f"," ")</f>
        <v> </v>
      </c>
      <c r="F53" s="5" t="str">
        <f>IF((AA53&lt;0.005),"d"," ")</f>
        <v> </v>
      </c>
      <c r="G53" s="5" t="str">
        <f>IF(AND(M53&gt;0,M53&lt;=5),"mp"," ")&amp;IF(AND(P53&gt;0,P53&lt;=5),"mc"," ")</f>
        <v>  </v>
      </c>
      <c r="H53" s="5" t="str">
        <f>IF(AND(T53&gt;0,T53&lt;=5),"fp"," ")&amp;IF(AND(W53&gt;0,W53&lt;=5),"fc"," ")</f>
        <v>  </v>
      </c>
      <c r="I53" s="32">
        <f>J$18</f>
        <v>0.7414520895</v>
      </c>
      <c r="J53" s="34">
        <f>'immu-7yr'!E42</f>
        <v>0.7142857143</v>
      </c>
      <c r="K53" s="35">
        <f>'immu-7yr'!E106</f>
        <v>0.6666666667</v>
      </c>
      <c r="L53" s="33">
        <f>K$18</f>
        <v>0.7419592257</v>
      </c>
      <c r="M53" s="15">
        <f>'immu-7yr'!C42</f>
        <v>231</v>
      </c>
      <c r="N53" s="14">
        <f>'immu-7yr'!D42</f>
        <v>0.6582250499</v>
      </c>
      <c r="O53" s="14">
        <f>'immu-7yr'!F42</f>
        <v>0.7751210345</v>
      </c>
      <c r="P53" s="15">
        <f>'immu-7yr'!G42</f>
        <v>165</v>
      </c>
      <c r="Q53" s="14">
        <f>'immu-7yr'!E42</f>
        <v>0.7142857143</v>
      </c>
      <c r="R53" s="14">
        <f>'immu-7yr'!H42</f>
        <v>0.631577058</v>
      </c>
      <c r="S53" s="19"/>
      <c r="T53" s="15">
        <f>'immu-7yr'!C106</f>
        <v>201</v>
      </c>
      <c r="U53" s="14">
        <f>'immu-7yr'!D106</f>
        <v>0.6044336909</v>
      </c>
      <c r="V53" s="14">
        <f>'immu-7yr'!F106</f>
        <v>0.7353071993</v>
      </c>
      <c r="W53" s="15">
        <f>'immu-7yr'!G106</f>
        <v>134</v>
      </c>
      <c r="X53" s="14">
        <f>'immu-7yr'!E106</f>
        <v>0.6666666667</v>
      </c>
      <c r="Y53" s="14">
        <f>'immu-7yr'!H106</f>
        <v>0.2182005527</v>
      </c>
      <c r="Z53" s="23"/>
      <c r="AA53" s="14">
        <f>'immu-7yr'!H170</f>
        <v>0.2848617372</v>
      </c>
    </row>
    <row r="54" spans="1:27" ht="12.75">
      <c r="A54" s="37">
        <v>51</v>
      </c>
      <c r="B54" s="37">
        <v>46</v>
      </c>
      <c r="C54" s="5" t="s">
        <v>11</v>
      </c>
      <c r="D54" s="5" t="str">
        <f>IF((R54&lt;0.005),"m"," ")</f>
        <v> </v>
      </c>
      <c r="E54" s="5" t="str">
        <f>IF((Y54&lt;0.005),"f"," ")</f>
        <v> </v>
      </c>
      <c r="F54" s="5" t="str">
        <f>IF((AA54&lt;0.005),"d"," ")</f>
        <v> </v>
      </c>
      <c r="G54" s="5" t="str">
        <f>IF(AND(M54&gt;0,M54&lt;=5),"mp"," ")&amp;IF(AND(P54&gt;0,P54&lt;=5),"mc"," ")</f>
        <v>  </v>
      </c>
      <c r="H54" s="5" t="str">
        <f>IF(AND(T54&gt;0,T54&lt;=5),"fp"," ")&amp;IF(AND(W54&gt;0,W54&lt;=5),"fc"," ")</f>
        <v>  </v>
      </c>
      <c r="I54" s="32">
        <f>J$18</f>
        <v>0.7414520895</v>
      </c>
      <c r="J54" s="34">
        <f>'immu-7yr'!E43</f>
        <v>0.7116564417</v>
      </c>
      <c r="K54" s="35">
        <f>'immu-7yr'!E107</f>
        <v>0.6711409396</v>
      </c>
      <c r="L54" s="33">
        <f>K$18</f>
        <v>0.7419592257</v>
      </c>
      <c r="M54" s="15">
        <f>'immu-7yr'!C43</f>
        <v>163</v>
      </c>
      <c r="N54" s="14">
        <f>'immu-7yr'!D43</f>
        <v>0.6452102371</v>
      </c>
      <c r="O54" s="14">
        <f>'immu-7yr'!F43</f>
        <v>0.7849455292</v>
      </c>
      <c r="P54" s="15">
        <f>'immu-7yr'!G43</f>
        <v>116</v>
      </c>
      <c r="Q54" s="14">
        <f>'immu-7yr'!E43</f>
        <v>0.7116564417</v>
      </c>
      <c r="R54" s="14">
        <f>'immu-7yr'!H43</f>
        <v>0.658649122</v>
      </c>
      <c r="S54" s="19"/>
      <c r="T54" s="15">
        <f>'immu-7yr'!C107</f>
        <v>149</v>
      </c>
      <c r="U54" s="14">
        <f>'immu-7yr'!D107</f>
        <v>0.5995644806</v>
      </c>
      <c r="V54" s="14">
        <f>'immu-7yr'!F107</f>
        <v>0.7512622501</v>
      </c>
      <c r="W54" s="15">
        <f>'immu-7yr'!G107</f>
        <v>100</v>
      </c>
      <c r="X54" s="14">
        <f>'immu-7yr'!E107</f>
        <v>0.6711409396</v>
      </c>
      <c r="Y54" s="14">
        <f>'immu-7yr'!H107</f>
        <v>0.3188975248</v>
      </c>
      <c r="Z54" s="23"/>
      <c r="AA54" s="14">
        <f>'immu-7yr'!H171</f>
        <v>0.4386335396</v>
      </c>
    </row>
    <row r="55" spans="3:27" ht="12.75">
      <c r="C55" s="5"/>
      <c r="D55" s="5"/>
      <c r="E55" s="5"/>
      <c r="F55" s="5"/>
      <c r="G55" s="5"/>
      <c r="H55" s="5"/>
      <c r="J55" s="34"/>
      <c r="K55" s="35"/>
      <c r="L55" s="33"/>
      <c r="M55" s="15"/>
      <c r="N55" s="14"/>
      <c r="O55" s="14"/>
      <c r="P55" s="15"/>
      <c r="Q55" s="14"/>
      <c r="R55" s="14"/>
      <c r="S55" s="19"/>
      <c r="T55" s="15"/>
      <c r="U55" s="14"/>
      <c r="V55" s="14"/>
      <c r="W55" s="15"/>
      <c r="X55" s="14"/>
      <c r="Y55" s="14"/>
      <c r="Z55" s="23"/>
      <c r="AA55" s="14"/>
    </row>
    <row r="56" spans="1:27" ht="12.75">
      <c r="A56" s="37">
        <v>53</v>
      </c>
      <c r="B56" s="37">
        <v>53</v>
      </c>
      <c r="C56" s="5" t="s">
        <v>118</v>
      </c>
      <c r="D56" s="5" t="str">
        <f aca="true" t="shared" si="21" ref="D56:D61">IF((R56&lt;0.005),"m"," ")</f>
        <v> </v>
      </c>
      <c r="E56" s="5" t="str">
        <f aca="true" t="shared" si="22" ref="E56:E61">IF((Y56&lt;0.005),"f"," ")</f>
        <v> </v>
      </c>
      <c r="F56" s="5" t="str">
        <f aca="true" t="shared" si="23" ref="F56:F61">IF((AA56&lt;0.005),"d"," ")</f>
        <v> </v>
      </c>
      <c r="G56" s="5" t="str">
        <f aca="true" t="shared" si="24" ref="G56:G61">IF(AND(M56&gt;0,M56&lt;=5),"mp"," ")&amp;IF(AND(P56&gt;0,P56&lt;=5),"mc"," ")</f>
        <v>  </v>
      </c>
      <c r="H56" s="5" t="str">
        <f aca="true" t="shared" si="25" ref="H56:H61">IF(AND(T56&gt;0,T56&lt;=5),"fp"," ")&amp;IF(AND(W56&gt;0,W56&lt;=5),"fc"," ")</f>
        <v>  </v>
      </c>
      <c r="I56" s="32">
        <f aca="true" t="shared" si="26" ref="I56:I61">J$18</f>
        <v>0.7414520895</v>
      </c>
      <c r="J56" s="34">
        <f>'immu-7yr'!E48</f>
        <v>0.8639455782</v>
      </c>
      <c r="K56" s="35">
        <f>'immu-7yr'!E112</f>
        <v>0.7913669065</v>
      </c>
      <c r="L56" s="33">
        <f aca="true" t="shared" si="27" ref="L56:L61">K$18</f>
        <v>0.7419592257</v>
      </c>
      <c r="M56" s="15">
        <f>'immu-7yr'!C48</f>
        <v>147</v>
      </c>
      <c r="N56" s="14">
        <f>'immu-7yr'!D48</f>
        <v>0.8100853296</v>
      </c>
      <c r="O56" s="14">
        <f>'immu-7yr'!F48</f>
        <v>0.9213868403</v>
      </c>
      <c r="P56" s="15">
        <f>'immu-7yr'!G48</f>
        <v>127</v>
      </c>
      <c r="Q56" s="14">
        <f>'immu-7yr'!E48</f>
        <v>0.8639455782</v>
      </c>
      <c r="R56" s="14">
        <f>'immu-7yr'!H48</f>
        <v>0.0845696927</v>
      </c>
      <c r="S56" s="19"/>
      <c r="T56" s="15">
        <f>'immu-7yr'!C112</f>
        <v>139</v>
      </c>
      <c r="U56" s="14">
        <f>'immu-7yr'!D112</f>
        <v>0.7263958949</v>
      </c>
      <c r="V56" s="14">
        <f>'immu-7yr'!F112</f>
        <v>0.8621491187</v>
      </c>
      <c r="W56" s="15">
        <f>'immu-7yr'!G112</f>
        <v>110</v>
      </c>
      <c r="X56" s="14">
        <f>'immu-7yr'!E112</f>
        <v>0.7913669065</v>
      </c>
      <c r="Y56" s="14">
        <f>'immu-7yr'!H112</f>
        <v>0.4943338785</v>
      </c>
      <c r="Z56" s="23"/>
      <c r="AA56" s="14">
        <f>'immu-7yr'!H176</f>
        <v>0.1034998601</v>
      </c>
    </row>
    <row r="57" spans="1:27" ht="12.75">
      <c r="A57" s="37">
        <v>54</v>
      </c>
      <c r="B57" s="37">
        <v>54</v>
      </c>
      <c r="C57" s="5" t="s">
        <v>119</v>
      </c>
      <c r="D57" s="5" t="str">
        <f t="shared" si="21"/>
        <v> </v>
      </c>
      <c r="E57" s="5" t="str">
        <f t="shared" si="22"/>
        <v> </v>
      </c>
      <c r="F57" s="5" t="str">
        <f t="shared" si="23"/>
        <v> </v>
      </c>
      <c r="G57" s="5" t="str">
        <f t="shared" si="24"/>
        <v>  </v>
      </c>
      <c r="H57" s="5" t="str">
        <f t="shared" si="25"/>
        <v>  </v>
      </c>
      <c r="I57" s="32">
        <f t="shared" si="26"/>
        <v>0.7414520895</v>
      </c>
      <c r="J57" s="34">
        <f>'immu-7yr'!E49</f>
        <v>0.8333333333</v>
      </c>
      <c r="K57" s="35">
        <f>'immu-7yr'!E113</f>
        <v>0.8888888889</v>
      </c>
      <c r="L57" s="33">
        <f t="shared" si="27"/>
        <v>0.7419592257</v>
      </c>
      <c r="M57" s="15">
        <f>'immu-7yr'!C49</f>
        <v>36</v>
      </c>
      <c r="N57" s="14">
        <f>'immu-7yr'!D49</f>
        <v>0.7185780806</v>
      </c>
      <c r="O57" s="14">
        <f>'immu-7yr'!F49</f>
        <v>0.9664147338</v>
      </c>
      <c r="P57" s="15">
        <f>'immu-7yr'!G49</f>
        <v>30</v>
      </c>
      <c r="Q57" s="14">
        <f>'immu-7yr'!E49</f>
        <v>0.8333333333</v>
      </c>
      <c r="R57" s="14">
        <f>'immu-7yr'!H49</f>
        <v>0.5220225557</v>
      </c>
      <c r="S57" s="19"/>
      <c r="T57" s="15">
        <f>'immu-7yr'!C113</f>
        <v>36</v>
      </c>
      <c r="U57" s="14">
        <f>'immu-7yr'!D113</f>
        <v>0.7906394053</v>
      </c>
      <c r="V57" s="14">
        <f>'immu-7yr'!F113</f>
        <v>0.9993474287</v>
      </c>
      <c r="W57" s="15">
        <f>'immu-7yr'!G113</f>
        <v>32</v>
      </c>
      <c r="X57" s="14">
        <f>'immu-7yr'!E113</f>
        <v>0.8888888889</v>
      </c>
      <c r="Y57" s="14">
        <f>'immu-7yr'!H113</f>
        <v>0.3042588342</v>
      </c>
      <c r="Z57" s="23"/>
      <c r="AA57" s="14">
        <f>'immu-7yr'!H177</f>
        <v>0.4955208831</v>
      </c>
    </row>
    <row r="58" spans="1:27" ht="12.75">
      <c r="A58" s="37">
        <v>55</v>
      </c>
      <c r="B58" s="37">
        <v>55</v>
      </c>
      <c r="C58" s="5" t="s">
        <v>120</v>
      </c>
      <c r="D58" s="5" t="str">
        <f t="shared" si="21"/>
        <v> </v>
      </c>
      <c r="E58" s="5" t="str">
        <f t="shared" si="22"/>
        <v> </v>
      </c>
      <c r="F58" s="5" t="str">
        <f t="shared" si="23"/>
        <v> </v>
      </c>
      <c r="G58" s="5" t="str">
        <f t="shared" si="24"/>
        <v>  </v>
      </c>
      <c r="H58" s="5" t="str">
        <f t="shared" si="25"/>
        <v>  </v>
      </c>
      <c r="I58" s="32">
        <f t="shared" si="26"/>
        <v>0.7414520895</v>
      </c>
      <c r="J58" s="34">
        <f>'immu-7yr'!E50</f>
        <v>0.925</v>
      </c>
      <c r="K58" s="35">
        <f>'immu-7yr'!E114</f>
        <v>0.9024390244</v>
      </c>
      <c r="L58" s="33">
        <f t="shared" si="27"/>
        <v>0.7419592257</v>
      </c>
      <c r="M58" s="15">
        <f>'immu-7yr'!C50</f>
        <v>40</v>
      </c>
      <c r="N58" s="14">
        <f>'immu-7yr'!D50</f>
        <v>0.8459219284</v>
      </c>
      <c r="O58" s="14">
        <f>'immu-7yr'!F50</f>
        <v>1.0114704103</v>
      </c>
      <c r="P58" s="15">
        <f>'immu-7yr'!G50</f>
        <v>37</v>
      </c>
      <c r="Q58" s="14">
        <f>'immu-7yr'!E50</f>
        <v>0.925</v>
      </c>
      <c r="R58" s="14">
        <f>'immu-7yr'!H50</f>
        <v>0.1776104641</v>
      </c>
      <c r="S58" s="19"/>
      <c r="T58" s="15">
        <f>'immu-7yr'!C114</f>
        <v>41</v>
      </c>
      <c r="U58" s="14">
        <f>'immu-7yr'!D114</f>
        <v>0.815015759</v>
      </c>
      <c r="V58" s="14">
        <f>'immu-7yr'!F114</f>
        <v>0.9992398107</v>
      </c>
      <c r="W58" s="15">
        <f>'immu-7yr'!G114</f>
        <v>37</v>
      </c>
      <c r="X58" s="14">
        <f>'immu-7yr'!E114</f>
        <v>0.9024390244</v>
      </c>
      <c r="Y58" s="14">
        <f>'immu-7yr'!H114</f>
        <v>0.2312562117</v>
      </c>
      <c r="Z58" s="23"/>
      <c r="AA58" s="14">
        <f>'immu-7yr'!H178</f>
        <v>0.7178817428</v>
      </c>
    </row>
    <row r="59" spans="1:27" ht="12.75">
      <c r="A59" s="37">
        <v>56</v>
      </c>
      <c r="B59" s="37">
        <v>56</v>
      </c>
      <c r="C59" s="5" t="s">
        <v>151</v>
      </c>
      <c r="D59" s="5" t="str">
        <f t="shared" si="21"/>
        <v> </v>
      </c>
      <c r="E59" s="5" t="str">
        <f t="shared" si="22"/>
        <v> </v>
      </c>
      <c r="F59" s="5" t="str">
        <f t="shared" si="23"/>
        <v> </v>
      </c>
      <c r="G59" s="5" t="str">
        <f t="shared" si="24"/>
        <v>  </v>
      </c>
      <c r="H59" s="5" t="str">
        <f t="shared" si="25"/>
        <v>  </v>
      </c>
      <c r="I59" s="32">
        <f t="shared" si="26"/>
        <v>0.7414520895</v>
      </c>
      <c r="J59" s="34">
        <f>'immu-7yr'!E51</f>
        <v>0.7051282051</v>
      </c>
      <c r="K59" s="35">
        <f>'immu-7yr'!E115</f>
        <v>0.8552631579</v>
      </c>
      <c r="L59" s="33">
        <f t="shared" si="27"/>
        <v>0.7419592257</v>
      </c>
      <c r="M59" s="15">
        <f>'immu-7yr'!C51</f>
        <v>78</v>
      </c>
      <c r="N59" s="14">
        <f>'immu-7yr'!D51</f>
        <v>0.6102937276</v>
      </c>
      <c r="O59" s="14">
        <f>'immu-7yr'!F51</f>
        <v>0.8146991575</v>
      </c>
      <c r="P59" s="15">
        <f>'immu-7yr'!G51</f>
        <v>55</v>
      </c>
      <c r="Q59" s="14">
        <f>'immu-7yr'!E51</f>
        <v>0.7051282051</v>
      </c>
      <c r="R59" s="14">
        <f>'immu-7yr'!H51</f>
        <v>0.7094747897</v>
      </c>
      <c r="S59" s="19"/>
      <c r="T59" s="15">
        <f>'immu-7yr'!C115</f>
        <v>76</v>
      </c>
      <c r="U59" s="14">
        <f>'immu-7yr'!D115</f>
        <v>0.7792310601</v>
      </c>
      <c r="V59" s="14">
        <f>'immu-7yr'!F115</f>
        <v>0.9387139536</v>
      </c>
      <c r="W59" s="15">
        <f>'immu-7yr'!G115</f>
        <v>65</v>
      </c>
      <c r="X59" s="14">
        <f>'immu-7yr'!E115</f>
        <v>0.8552631579</v>
      </c>
      <c r="Y59" s="14">
        <f>'immu-7yr'!H115</f>
        <v>0.249215051</v>
      </c>
      <c r="Z59" s="23"/>
      <c r="AA59" s="14">
        <f>'immu-7yr'!H179</f>
        <v>0.0247184416</v>
      </c>
    </row>
    <row r="60" spans="1:27" ht="12.75">
      <c r="A60" s="37">
        <v>57</v>
      </c>
      <c r="B60" s="37">
        <v>57</v>
      </c>
      <c r="C60" s="5" t="s">
        <v>134</v>
      </c>
      <c r="D60" s="5" t="str">
        <f t="shared" si="21"/>
        <v> </v>
      </c>
      <c r="E60" s="5" t="str">
        <f t="shared" si="22"/>
        <v>f</v>
      </c>
      <c r="F60" s="5" t="str">
        <f t="shared" si="23"/>
        <v> </v>
      </c>
      <c r="G60" s="5" t="str">
        <f t="shared" si="24"/>
        <v>  </v>
      </c>
      <c r="H60" s="5" t="str">
        <f t="shared" si="25"/>
        <v>  </v>
      </c>
      <c r="I60" s="32">
        <f t="shared" si="26"/>
        <v>0.7414520895</v>
      </c>
      <c r="J60" s="34">
        <f>'immu-7yr'!E52</f>
        <v>0.6324786325</v>
      </c>
      <c r="K60" s="35">
        <f>'immu-7yr'!E116</f>
        <v>0.5187969925</v>
      </c>
      <c r="L60" s="33">
        <f t="shared" si="27"/>
        <v>0.7419592257</v>
      </c>
      <c r="M60" s="15">
        <f>'immu-7yr'!C52</f>
        <v>117</v>
      </c>
      <c r="N60" s="14">
        <f>'immu-7yr'!D52</f>
        <v>0.5505550513</v>
      </c>
      <c r="O60" s="14">
        <f>'immu-7yr'!F52</f>
        <v>0.7265925898</v>
      </c>
      <c r="P60" s="15">
        <f>'immu-7yr'!G52</f>
        <v>74</v>
      </c>
      <c r="Q60" s="14">
        <f>'immu-7yr'!E52</f>
        <v>0.6324786325</v>
      </c>
      <c r="R60" s="14">
        <f>'immu-7yr'!H52</f>
        <v>0.1710301523</v>
      </c>
      <c r="S60" s="19"/>
      <c r="T60" s="15">
        <f>'immu-7yr'!C116</f>
        <v>133</v>
      </c>
      <c r="U60" s="14">
        <f>'immu-7yr'!D116</f>
        <v>0.4401945619</v>
      </c>
      <c r="V60" s="14">
        <f>'immu-7yr'!F116</f>
        <v>0.6114349033</v>
      </c>
      <c r="W60" s="15">
        <f>'immu-7yr'!G116</f>
        <v>69</v>
      </c>
      <c r="X60" s="14">
        <f>'immu-7yr'!E116</f>
        <v>0.5187969925</v>
      </c>
      <c r="Y60" s="14">
        <f>'immu-7yr'!H116</f>
        <v>0.0028631243</v>
      </c>
      <c r="Z60" s="23"/>
      <c r="AA60" s="14">
        <f>'immu-7yr'!H180</f>
        <v>0.0698824565</v>
      </c>
    </row>
    <row r="61" spans="1:27" ht="12.75">
      <c r="A61" s="37">
        <v>58</v>
      </c>
      <c r="B61" s="37">
        <v>58</v>
      </c>
      <c r="C61" s="5" t="s">
        <v>135</v>
      </c>
      <c r="D61" s="5" t="str">
        <f t="shared" si="21"/>
        <v>m</v>
      </c>
      <c r="E61" s="5" t="str">
        <f t="shared" si="22"/>
        <v>f</v>
      </c>
      <c r="F61" s="5" t="str">
        <f t="shared" si="23"/>
        <v> </v>
      </c>
      <c r="G61" s="5" t="str">
        <f t="shared" si="24"/>
        <v>  </v>
      </c>
      <c r="H61" s="5" t="str">
        <f t="shared" si="25"/>
        <v>  </v>
      </c>
      <c r="I61" s="32">
        <f t="shared" si="26"/>
        <v>0.7414520895</v>
      </c>
      <c r="J61" s="34">
        <f>'immu-7yr'!E53</f>
        <v>0.4090909091</v>
      </c>
      <c r="K61" s="35">
        <f>'immu-7yr'!E117</f>
        <v>0.3894736842</v>
      </c>
      <c r="L61" s="33">
        <f t="shared" si="27"/>
        <v>0.7419592257</v>
      </c>
      <c r="M61" s="15">
        <f>'immu-7yr'!C53</f>
        <v>110</v>
      </c>
      <c r="N61" s="14">
        <f>'immu-7yr'!D53</f>
        <v>0.3264619553</v>
      </c>
      <c r="O61" s="14">
        <f>'immu-7yr'!F53</f>
        <v>0.5126336138</v>
      </c>
      <c r="P61" s="15">
        <f>'immu-7yr'!G53</f>
        <v>45</v>
      </c>
      <c r="Q61" s="14">
        <f>'immu-7yr'!E53</f>
        <v>0.4090909091</v>
      </c>
      <c r="R61" s="14">
        <f>'immu-7yr'!H53</f>
        <v>5.16066E-05</v>
      </c>
      <c r="S61" s="19"/>
      <c r="T61" s="15">
        <f>'immu-7yr'!C117</f>
        <v>95</v>
      </c>
      <c r="U61" s="14">
        <f>'immu-7yr'!D117</f>
        <v>0.3023826585</v>
      </c>
      <c r="V61" s="14">
        <f>'immu-7yr'!F117</f>
        <v>0.5016483136</v>
      </c>
      <c r="W61" s="15">
        <f>'immu-7yr'!G117</f>
        <v>37</v>
      </c>
      <c r="X61" s="14">
        <f>'immu-7yr'!E117</f>
        <v>0.3894736842</v>
      </c>
      <c r="Y61" s="14">
        <f>'immu-7yr'!H117</f>
        <v>6.77205E-05</v>
      </c>
      <c r="Z61" s="23"/>
      <c r="AA61" s="14">
        <f>'immu-7yr'!H181</f>
        <v>0.7749552134</v>
      </c>
    </row>
    <row r="62" spans="3:27" ht="12.75">
      <c r="C62" s="5"/>
      <c r="D62" s="5"/>
      <c r="E62" s="5"/>
      <c r="F62" s="5"/>
      <c r="G62" s="5"/>
      <c r="H62" s="5"/>
      <c r="J62" s="34"/>
      <c r="K62" s="35"/>
      <c r="L62" s="33"/>
      <c r="M62" s="15"/>
      <c r="N62" s="14"/>
      <c r="O62" s="14"/>
      <c r="P62" s="15"/>
      <c r="Q62" s="14"/>
      <c r="R62" s="14"/>
      <c r="S62" s="19"/>
      <c r="T62" s="15"/>
      <c r="U62" s="14"/>
      <c r="V62" s="14"/>
      <c r="W62" s="15"/>
      <c r="X62" s="14"/>
      <c r="Y62" s="14"/>
      <c r="Z62" s="23"/>
      <c r="AA62" s="14"/>
    </row>
    <row r="63" spans="1:27" ht="12.75">
      <c r="A63" s="37">
        <v>60</v>
      </c>
      <c r="B63" s="37">
        <v>60</v>
      </c>
      <c r="C63" s="5" t="s">
        <v>152</v>
      </c>
      <c r="D63" s="5" t="str">
        <f>IF((R63&lt;0.005),"m"," ")</f>
        <v> </v>
      </c>
      <c r="E63" s="5" t="str">
        <f>IF((Y63&lt;0.005),"f"," ")</f>
        <v> </v>
      </c>
      <c r="F63" s="5" t="str">
        <f>IF((AA63&lt;0.005),"d"," ")</f>
        <v> </v>
      </c>
      <c r="G63" s="5" t="str">
        <f>IF(AND(M63&gt;0,M63&lt;=5),"mp"," ")&amp;IF(AND(P63&gt;0,P63&lt;=5),"mc"," ")</f>
        <v>  </v>
      </c>
      <c r="H63" s="5" t="str">
        <f>IF(AND(T63&gt;0,T63&lt;=5),"fp"," ")&amp;IF(AND(W63&gt;0,W63&lt;=5),"fc"," ")</f>
        <v>  </v>
      </c>
      <c r="I63" s="32">
        <f>J$18</f>
        <v>0.7414520895</v>
      </c>
      <c r="J63" s="34">
        <f>'immu-7yr'!E54</f>
        <v>0.9166666667</v>
      </c>
      <c r="K63" s="35">
        <f>'immu-7yr'!E118</f>
        <v>0.7752808989</v>
      </c>
      <c r="L63" s="33">
        <f>K$18</f>
        <v>0.7419592257</v>
      </c>
      <c r="M63" s="15">
        <f>'immu-7yr'!C54</f>
        <v>84</v>
      </c>
      <c r="N63" s="14">
        <f>'immu-7yr'!D54</f>
        <v>0.8590941855</v>
      </c>
      <c r="O63" s="14">
        <f>'immu-7yr'!F54</f>
        <v>0.9780973867</v>
      </c>
      <c r="P63" s="15">
        <f>'immu-7yr'!G54</f>
        <v>77</v>
      </c>
      <c r="Q63" s="14">
        <f>'immu-7yr'!E54</f>
        <v>0.9166666667</v>
      </c>
      <c r="R63" s="14">
        <f>'immu-7yr'!H54</f>
        <v>0.0621877276</v>
      </c>
      <c r="S63" s="19"/>
      <c r="T63" s="15">
        <f>'immu-7yr'!C118</f>
        <v>89</v>
      </c>
      <c r="U63" s="14">
        <f>'immu-7yr'!D118</f>
        <v>0.6927988808</v>
      </c>
      <c r="V63" s="14">
        <f>'immu-7yr'!F118</f>
        <v>0.8675829145</v>
      </c>
      <c r="W63" s="15">
        <f>'immu-7yr'!G118</f>
        <v>69</v>
      </c>
      <c r="X63" s="14">
        <f>'immu-7yr'!E118</f>
        <v>0.7752808989</v>
      </c>
      <c r="Y63" s="14">
        <f>'immu-7yr'!H118</f>
        <v>0.7109133886</v>
      </c>
      <c r="Z63" s="23"/>
      <c r="AA63" s="14">
        <f>'immu-7yr'!H182</f>
        <v>0.0104379321</v>
      </c>
    </row>
    <row r="64" spans="1:27" ht="12.75">
      <c r="A64" s="37">
        <v>61</v>
      </c>
      <c r="B64" s="37">
        <v>61</v>
      </c>
      <c r="C64" s="5" t="s">
        <v>121</v>
      </c>
      <c r="D64" s="5" t="str">
        <f>IF((R64&lt;0.005),"m"," ")</f>
        <v> </v>
      </c>
      <c r="E64" s="5" t="str">
        <f>IF((Y64&lt;0.005),"f"," ")</f>
        <v> </v>
      </c>
      <c r="F64" s="5" t="str">
        <f>IF((AA64&lt;0.005),"d"," ")</f>
        <v> </v>
      </c>
      <c r="G64" s="5" t="str">
        <f>IF(AND(M64&gt;0,M64&lt;=5),"mp"," ")&amp;IF(AND(P64&gt;0,P64&lt;=5),"mc"," ")</f>
        <v>  </v>
      </c>
      <c r="H64" s="5" t="str">
        <f>IF(AND(T64&gt;0,T64&lt;=5),"fp"," ")&amp;IF(AND(W64&gt;0,W64&lt;=5),"fc"," ")</f>
        <v>  </v>
      </c>
      <c r="I64" s="32">
        <f>J$18</f>
        <v>0.7414520895</v>
      </c>
      <c r="J64" s="34">
        <f>'immu-7yr'!E55</f>
        <v>0.7941176471</v>
      </c>
      <c r="K64" s="35">
        <f>'immu-7yr'!E119</f>
        <v>0.8350515464</v>
      </c>
      <c r="L64" s="33">
        <f>K$18</f>
        <v>0.7419592257</v>
      </c>
      <c r="M64" s="15">
        <f>'immu-7yr'!C55</f>
        <v>170</v>
      </c>
      <c r="N64" s="14">
        <f>'immu-7yr'!D55</f>
        <v>0.7354371588</v>
      </c>
      <c r="O64" s="14">
        <f>'immu-7yr'!F55</f>
        <v>0.8574802481</v>
      </c>
      <c r="P64" s="15">
        <f>'immu-7yr'!G55</f>
        <v>135</v>
      </c>
      <c r="Q64" s="14">
        <f>'immu-7yr'!E55</f>
        <v>0.7941176471</v>
      </c>
      <c r="R64" s="14">
        <f>'immu-7yr'!H55</f>
        <v>0.4251831872</v>
      </c>
      <c r="S64" s="19"/>
      <c r="T64" s="15">
        <f>'immu-7yr'!C119</f>
        <v>194</v>
      </c>
      <c r="U64" s="14">
        <f>'immu-7yr'!D119</f>
        <v>0.7842992606</v>
      </c>
      <c r="V64" s="14">
        <f>'immu-7yr'!F119</f>
        <v>0.8890880307</v>
      </c>
      <c r="W64" s="15">
        <f>'immu-7yr'!G119</f>
        <v>162</v>
      </c>
      <c r="X64" s="14">
        <f>'immu-7yr'!E119</f>
        <v>0.8350515464</v>
      </c>
      <c r="Y64" s="14">
        <f>'immu-7yr'!H119</f>
        <v>0.130019852</v>
      </c>
      <c r="Z64" s="23"/>
      <c r="AA64" s="14">
        <f>'immu-7yr'!H183</f>
        <v>0.3146991232</v>
      </c>
    </row>
    <row r="65" spans="1:27" ht="12.75">
      <c r="A65" s="37">
        <v>62</v>
      </c>
      <c r="B65" s="37">
        <v>62</v>
      </c>
      <c r="C65" s="5" t="s">
        <v>122</v>
      </c>
      <c r="D65" s="5" t="str">
        <f>IF((R65&lt;0.005),"m"," ")</f>
        <v> </v>
      </c>
      <c r="E65" s="5" t="str">
        <f>IF((Y65&lt;0.005),"f"," ")</f>
        <v> </v>
      </c>
      <c r="F65" s="5" t="str">
        <f>IF((AA65&lt;0.005),"d"," ")</f>
        <v> </v>
      </c>
      <c r="G65" s="5" t="str">
        <f>IF(AND(M65&gt;0,M65&lt;=5),"mp"," ")&amp;IF(AND(P65&gt;0,P65&lt;=5),"mc"," ")</f>
        <v>  </v>
      </c>
      <c r="H65" s="5" t="str">
        <f>IF(AND(T65&gt;0,T65&lt;=5),"fp"," ")&amp;IF(AND(W65&gt;0,W65&lt;=5),"fc"," ")</f>
        <v>  </v>
      </c>
      <c r="I65" s="32">
        <f>J$18</f>
        <v>0.7414520895</v>
      </c>
      <c r="J65" s="34">
        <f>'immu-7yr'!E56</f>
        <v>0.7112676056</v>
      </c>
      <c r="K65" s="35">
        <f>'immu-7yr'!E120</f>
        <v>0.6904761905</v>
      </c>
      <c r="L65" s="33">
        <f>K$18</f>
        <v>0.7419592257</v>
      </c>
      <c r="M65" s="15">
        <f>'immu-7yr'!C56</f>
        <v>142</v>
      </c>
      <c r="N65" s="14">
        <f>'immu-7yr'!D56</f>
        <v>0.6402662397</v>
      </c>
      <c r="O65" s="14">
        <f>'immu-7yr'!F56</f>
        <v>0.7901425618</v>
      </c>
      <c r="P65" s="15">
        <f>'immu-7yr'!G56</f>
        <v>101</v>
      </c>
      <c r="Q65" s="14">
        <f>'immu-7yr'!E56</f>
        <v>0.7112676056</v>
      </c>
      <c r="R65" s="14">
        <f>'immu-7yr'!H56</f>
        <v>0.676151067</v>
      </c>
      <c r="S65" s="19"/>
      <c r="T65" s="15">
        <f>'immu-7yr'!C120</f>
        <v>126</v>
      </c>
      <c r="U65" s="14">
        <f>'immu-7yr'!D120</f>
        <v>0.6140087329</v>
      </c>
      <c r="V65" s="14">
        <f>'immu-7yr'!F120</f>
        <v>0.776466757</v>
      </c>
      <c r="W65" s="15">
        <f>'immu-7yr'!G120</f>
        <v>87</v>
      </c>
      <c r="X65" s="14">
        <f>'immu-7yr'!E120</f>
        <v>0.6904761905</v>
      </c>
      <c r="Y65" s="14">
        <f>'immu-7yr'!H120</f>
        <v>0.5063570013</v>
      </c>
      <c r="Z65" s="23"/>
      <c r="AA65" s="14">
        <f>'immu-7yr'!H184</f>
        <v>0.7104573758</v>
      </c>
    </row>
    <row r="66" spans="3:27" ht="12.75">
      <c r="C66" s="5"/>
      <c r="D66" s="5"/>
      <c r="E66" s="5"/>
      <c r="F66" s="5"/>
      <c r="G66" s="5"/>
      <c r="H66" s="5"/>
      <c r="J66" s="34"/>
      <c r="K66" s="35"/>
      <c r="L66" s="33"/>
      <c r="M66" s="15"/>
      <c r="N66" s="14"/>
      <c r="O66" s="14"/>
      <c r="P66" s="15"/>
      <c r="Q66" s="14"/>
      <c r="R66" s="14"/>
      <c r="S66" s="19"/>
      <c r="T66" s="15"/>
      <c r="U66" s="14"/>
      <c r="V66" s="14"/>
      <c r="W66" s="15"/>
      <c r="X66" s="14"/>
      <c r="Y66" s="14"/>
      <c r="Z66" s="23"/>
      <c r="AA66" s="14"/>
    </row>
    <row r="67" spans="1:27" ht="12.75">
      <c r="A67" s="37">
        <v>64</v>
      </c>
      <c r="B67" s="37">
        <v>65</v>
      </c>
      <c r="C67" s="5" t="s">
        <v>153</v>
      </c>
      <c r="D67" s="5" t="str">
        <f aca="true" t="shared" si="28" ref="D67:D77">IF((R67&lt;0.005),"m"," ")</f>
        <v> </v>
      </c>
      <c r="E67" s="5" t="str">
        <f aca="true" t="shared" si="29" ref="E67:E77">IF((Y67&lt;0.005),"f"," ")</f>
        <v> </v>
      </c>
      <c r="F67" s="5" t="str">
        <f aca="true" t="shared" si="30" ref="F67:F77">IF((AA67&lt;0.005),"d"," ")</f>
        <v> </v>
      </c>
      <c r="G67" s="5" t="str">
        <f aca="true" t="shared" si="31" ref="G67:G77">IF(AND(M67&gt;0,M67&lt;=5),"mp"," ")&amp;IF(AND(P67&gt;0,P67&lt;=5),"mc"," ")</f>
        <v>  </v>
      </c>
      <c r="H67" s="5" t="str">
        <f aca="true" t="shared" si="32" ref="H67:H77">IF(AND(T67&gt;0,T67&lt;=5),"fp"," ")&amp;IF(AND(W67&gt;0,W67&lt;=5),"fc"," ")</f>
        <v>  </v>
      </c>
      <c r="I67" s="32">
        <f aca="true" t="shared" si="33" ref="I67:I77">J$18</f>
        <v>0.7414520895</v>
      </c>
      <c r="J67" s="34">
        <f>'immu-7yr'!E58</f>
        <v>0.5983263598</v>
      </c>
      <c r="K67" s="35">
        <f>'immu-7yr'!E122</f>
        <v>0.6322869955</v>
      </c>
      <c r="L67" s="33">
        <f aca="true" t="shared" si="34" ref="L67:L77">K$18</f>
        <v>0.7419592257</v>
      </c>
      <c r="M67" s="15">
        <f>'immu-7yr'!C58</f>
        <v>239</v>
      </c>
      <c r="N67" s="14">
        <f>'immu-7yr'!D58</f>
        <v>0.5391759711</v>
      </c>
      <c r="O67" s="14">
        <f>'immu-7yr'!F58</f>
        <v>0.6639658517</v>
      </c>
      <c r="P67" s="15">
        <f>'immu-7yr'!G58</f>
        <v>143</v>
      </c>
      <c r="Q67" s="14">
        <f>'immu-7yr'!E58</f>
        <v>0.5983263598</v>
      </c>
      <c r="R67" s="14">
        <f>'immu-7yr'!H58</f>
        <v>0.0101799321</v>
      </c>
      <c r="S67" s="19"/>
      <c r="T67" s="15">
        <f>'immu-7yr'!C122</f>
        <v>223</v>
      </c>
      <c r="U67" s="14">
        <f>'immu-7yr'!D122</f>
        <v>0.571936335</v>
      </c>
      <c r="V67" s="14">
        <f>'immu-7yr'!F122</f>
        <v>0.6990058512</v>
      </c>
      <c r="W67" s="15">
        <f>'immu-7yr'!G122</f>
        <v>141</v>
      </c>
      <c r="X67" s="14">
        <f>'immu-7yr'!E122</f>
        <v>0.6322869955</v>
      </c>
      <c r="Y67" s="14">
        <f>'immu-7yr'!H122</f>
        <v>0.058332331</v>
      </c>
      <c r="Z67" s="23"/>
      <c r="AA67" s="14">
        <f>'immu-7yr'!H186</f>
        <v>0.453548233</v>
      </c>
    </row>
    <row r="68" spans="1:27" ht="12.75">
      <c r="A68" s="37">
        <v>65</v>
      </c>
      <c r="B68" s="37">
        <v>64</v>
      </c>
      <c r="C68" s="5" t="s">
        <v>123</v>
      </c>
      <c r="D68" s="5" t="str">
        <f t="shared" si="28"/>
        <v> </v>
      </c>
      <c r="E68" s="5" t="str">
        <f t="shared" si="29"/>
        <v> </v>
      </c>
      <c r="F68" s="5" t="str">
        <f t="shared" si="30"/>
        <v> </v>
      </c>
      <c r="G68" s="5" t="str">
        <f t="shared" si="31"/>
        <v>  </v>
      </c>
      <c r="H68" s="5" t="str">
        <f t="shared" si="32"/>
        <v>  </v>
      </c>
      <c r="I68" s="32">
        <f t="shared" si="33"/>
        <v>0.7414520895</v>
      </c>
      <c r="J68" s="34">
        <f>'immu-7yr'!E57</f>
        <v>0.9487179487</v>
      </c>
      <c r="K68" s="35">
        <f>'immu-7yr'!E121</f>
        <v>0.9565217391</v>
      </c>
      <c r="L68" s="33">
        <f t="shared" si="34"/>
        <v>0.7419592257</v>
      </c>
      <c r="M68" s="15">
        <f>'immu-7yr'!C57</f>
        <v>39</v>
      </c>
      <c r="N68" s="14">
        <f>'immu-7yr'!D57</f>
        <v>0.8811167207</v>
      </c>
      <c r="O68" s="14">
        <f>'immu-7yr'!F57</f>
        <v>1.0215056928</v>
      </c>
      <c r="P68" s="15">
        <f>'immu-7yr'!G57</f>
        <v>37</v>
      </c>
      <c r="Q68" s="14">
        <f>'immu-7yr'!E57</f>
        <v>0.9487179487</v>
      </c>
      <c r="R68" s="14">
        <f>'immu-7yr'!H57</f>
        <v>0.1327859064</v>
      </c>
      <c r="S68" s="19"/>
      <c r="T68" s="15">
        <f>'immu-7yr'!C121</f>
        <v>23</v>
      </c>
      <c r="U68" s="14">
        <f>'immu-7yr'!D121</f>
        <v>0.8749915633</v>
      </c>
      <c r="V68" s="14">
        <f>'immu-7yr'!F121</f>
        <v>1.0456487534</v>
      </c>
      <c r="W68" s="15">
        <f>'immu-7yr'!G121</f>
        <v>22</v>
      </c>
      <c r="X68" s="14">
        <f>'immu-7yr'!E121</f>
        <v>0.9565217391</v>
      </c>
      <c r="Y68" s="14">
        <f>'immu-7yr'!H121</f>
        <v>0.2309764256</v>
      </c>
      <c r="Z68" s="23"/>
      <c r="AA68" s="14">
        <f>'immu-7yr'!H185</f>
        <v>0.8899809628</v>
      </c>
    </row>
    <row r="69" spans="1:27" ht="12.75">
      <c r="A69" s="37">
        <v>66</v>
      </c>
      <c r="B69" s="37">
        <v>67</v>
      </c>
      <c r="C69" s="5" t="s">
        <v>125</v>
      </c>
      <c r="D69" s="5" t="str">
        <f t="shared" si="28"/>
        <v> </v>
      </c>
      <c r="E69" s="5" t="str">
        <f t="shared" si="29"/>
        <v> </v>
      </c>
      <c r="F69" s="5" t="str">
        <f t="shared" si="30"/>
        <v> </v>
      </c>
      <c r="G69" s="5" t="str">
        <f t="shared" si="31"/>
        <v>  </v>
      </c>
      <c r="H69" s="5" t="str">
        <f t="shared" si="32"/>
        <v>  </v>
      </c>
      <c r="I69" s="32">
        <f t="shared" si="33"/>
        <v>0.7414520895</v>
      </c>
      <c r="J69" s="34">
        <f>'immu-7yr'!E60</f>
        <v>0.7435897436</v>
      </c>
      <c r="K69" s="35">
        <f>'immu-7yr'!E124</f>
        <v>0.7580645161</v>
      </c>
      <c r="L69" s="33">
        <f t="shared" si="34"/>
        <v>0.7419592257</v>
      </c>
      <c r="M69" s="15">
        <f>'immu-7yr'!C60</f>
        <v>78</v>
      </c>
      <c r="N69" s="14">
        <f>'immu-7yr'!D60</f>
        <v>0.6521853246</v>
      </c>
      <c r="O69" s="14">
        <f>'immu-7yr'!F60</f>
        <v>0.8478045824</v>
      </c>
      <c r="P69" s="15">
        <f>'immu-7yr'!G60</f>
        <v>58</v>
      </c>
      <c r="Q69" s="14">
        <f>'immu-7yr'!E60</f>
        <v>0.7435897436</v>
      </c>
      <c r="R69" s="14">
        <f>'immu-7yr'!H60</f>
        <v>0.9825076381</v>
      </c>
      <c r="S69" s="19"/>
      <c r="T69" s="15">
        <f>'immu-7yr'!C124</f>
        <v>62</v>
      </c>
      <c r="U69" s="14">
        <f>'immu-7yr'!D124</f>
        <v>0.6578651383</v>
      </c>
      <c r="V69" s="14">
        <f>'immu-7yr'!F124</f>
        <v>0.8735252519</v>
      </c>
      <c r="W69" s="15">
        <f>'immu-7yr'!G124</f>
        <v>47</v>
      </c>
      <c r="X69" s="14">
        <f>'immu-7yr'!E124</f>
        <v>0.7580645161</v>
      </c>
      <c r="Y69" s="14">
        <f>'immu-7yr'!H124</f>
        <v>0.8792576422</v>
      </c>
      <c r="Z69" s="23"/>
      <c r="AA69" s="14">
        <f>'immu-7yr'!H188</f>
        <v>0.8442444377</v>
      </c>
    </row>
    <row r="70" spans="1:27" ht="12.75">
      <c r="A70" s="37">
        <v>67</v>
      </c>
      <c r="B70" s="37">
        <v>66</v>
      </c>
      <c r="C70" s="5" t="s">
        <v>124</v>
      </c>
      <c r="D70" s="5" t="str">
        <f t="shared" si="28"/>
        <v> </v>
      </c>
      <c r="E70" s="5" t="str">
        <f t="shared" si="29"/>
        <v> </v>
      </c>
      <c r="F70" s="5" t="str">
        <f t="shared" si="30"/>
        <v> </v>
      </c>
      <c r="G70" s="5" t="str">
        <f t="shared" si="31"/>
        <v>  </v>
      </c>
      <c r="H70" s="5" t="str">
        <f t="shared" si="32"/>
        <v>  </v>
      </c>
      <c r="I70" s="32">
        <f t="shared" si="33"/>
        <v>0.7414520895</v>
      </c>
      <c r="J70" s="34">
        <f>'immu-7yr'!E59</f>
        <v>0.6956521739</v>
      </c>
      <c r="K70" s="35">
        <f>'immu-7yr'!E123</f>
        <v>0.7826086957</v>
      </c>
      <c r="L70" s="33">
        <f t="shared" si="34"/>
        <v>0.7419592257</v>
      </c>
      <c r="M70" s="15">
        <f>'immu-7yr'!C59</f>
        <v>23</v>
      </c>
      <c r="N70" s="14">
        <f>'immu-7yr'!D59</f>
        <v>0.5276628761</v>
      </c>
      <c r="O70" s="14">
        <f>'immu-7yr'!F59</f>
        <v>0.9171233547</v>
      </c>
      <c r="P70" s="15">
        <f>'immu-7yr'!G59</f>
        <v>16</v>
      </c>
      <c r="Q70" s="14">
        <f>'immu-7yr'!E59</f>
        <v>0.6956521739</v>
      </c>
      <c r="R70" s="14">
        <f>'immu-7yr'!H59</f>
        <v>0.7986564841</v>
      </c>
      <c r="S70" s="19"/>
      <c r="T70" s="15">
        <f>'immu-7yr'!C123</f>
        <v>23</v>
      </c>
      <c r="U70" s="14">
        <f>'immu-7yr'!D123</f>
        <v>0.6279108804</v>
      </c>
      <c r="V70" s="14">
        <f>'immu-7yr'!F123</f>
        <v>0.9754192668</v>
      </c>
      <c r="W70" s="15">
        <f>'immu-7yr'!G123</f>
        <v>18</v>
      </c>
      <c r="X70" s="14">
        <f>'immu-7yr'!E123</f>
        <v>0.7826086957</v>
      </c>
      <c r="Y70" s="14">
        <f>'immu-7yr'!H123</f>
        <v>0.8186940652</v>
      </c>
      <c r="Z70" s="23"/>
      <c r="AA70" s="14">
        <f>'immu-7yr'!H187</f>
        <v>0.5018697491</v>
      </c>
    </row>
    <row r="71" spans="1:27" ht="12.75">
      <c r="A71" s="37">
        <v>68</v>
      </c>
      <c r="B71" s="37">
        <v>70</v>
      </c>
      <c r="C71" s="5" t="s">
        <v>137</v>
      </c>
      <c r="D71" s="5" t="str">
        <f t="shared" si="28"/>
        <v>m</v>
      </c>
      <c r="E71" s="5" t="str">
        <f t="shared" si="29"/>
        <v>f</v>
      </c>
      <c r="F71" s="5" t="str">
        <f t="shared" si="30"/>
        <v> </v>
      </c>
      <c r="G71" s="5" t="str">
        <f t="shared" si="31"/>
        <v>  </v>
      </c>
      <c r="H71" s="5" t="str">
        <f t="shared" si="32"/>
        <v>  </v>
      </c>
      <c r="I71" s="32">
        <f t="shared" si="33"/>
        <v>0.7414520895</v>
      </c>
      <c r="J71" s="34">
        <f>'immu-7yr'!E63</f>
        <v>0.236453202</v>
      </c>
      <c r="K71" s="35">
        <f>'immu-7yr'!E127</f>
        <v>0.2292993631</v>
      </c>
      <c r="L71" s="33">
        <f t="shared" si="34"/>
        <v>0.7419592257</v>
      </c>
      <c r="M71" s="15">
        <f>'immu-7yr'!C63</f>
        <v>203</v>
      </c>
      <c r="N71" s="14">
        <f>'immu-7yr'!D63</f>
        <v>0.1845537946</v>
      </c>
      <c r="O71" s="14">
        <f>'immu-7yr'!F63</f>
        <v>0.3029475327</v>
      </c>
      <c r="P71" s="15">
        <f>'immu-7yr'!G63</f>
        <v>48</v>
      </c>
      <c r="Q71" s="14">
        <f>'immu-7yr'!E63</f>
        <v>0.236453202</v>
      </c>
      <c r="R71" s="14">
        <f>'immu-7yr'!H63</f>
        <v>1.110223E-16</v>
      </c>
      <c r="S71" s="19"/>
      <c r="T71" s="15">
        <f>'immu-7yr'!C127</f>
        <v>157</v>
      </c>
      <c r="U71" s="14">
        <f>'immu-7yr'!D127</f>
        <v>0.1719728787</v>
      </c>
      <c r="V71" s="14">
        <f>'immu-7yr'!F127</f>
        <v>0.3057354061</v>
      </c>
      <c r="W71" s="15">
        <f>'immu-7yr'!G127</f>
        <v>36</v>
      </c>
      <c r="X71" s="14">
        <f>'immu-7yr'!E127</f>
        <v>0.2292993631</v>
      </c>
      <c r="Y71" s="14">
        <f>'immu-7yr'!H127</f>
        <v>9.148238E-14</v>
      </c>
      <c r="Z71" s="23"/>
      <c r="AA71" s="14">
        <f>'immu-7yr'!H191</f>
        <v>0.8735543263</v>
      </c>
    </row>
    <row r="72" spans="1:27" ht="12.75">
      <c r="A72" s="37">
        <v>69</v>
      </c>
      <c r="B72" s="37">
        <v>68</v>
      </c>
      <c r="C72" s="5" t="s">
        <v>136</v>
      </c>
      <c r="D72" s="5" t="str">
        <f t="shared" si="28"/>
        <v>m</v>
      </c>
      <c r="E72" s="5" t="str">
        <f t="shared" si="29"/>
        <v>f</v>
      </c>
      <c r="F72" s="5" t="str">
        <f t="shared" si="30"/>
        <v> </v>
      </c>
      <c r="G72" s="5" t="str">
        <f t="shared" si="31"/>
        <v>  </v>
      </c>
      <c r="H72" s="5" t="str">
        <f t="shared" si="32"/>
        <v>  </v>
      </c>
      <c r="I72" s="32">
        <f t="shared" si="33"/>
        <v>0.7414520895</v>
      </c>
      <c r="J72" s="34">
        <f>'immu-7yr'!E61</f>
        <v>0.4392523364</v>
      </c>
      <c r="K72" s="35">
        <f>'immu-7yr'!E125</f>
        <v>0.476744186</v>
      </c>
      <c r="L72" s="33">
        <f t="shared" si="34"/>
        <v>0.7419592257</v>
      </c>
      <c r="M72" s="15">
        <f>'immu-7yr'!C61</f>
        <v>107</v>
      </c>
      <c r="N72" s="14">
        <f>'immu-7yr'!D61</f>
        <v>0.3542430418</v>
      </c>
      <c r="O72" s="14">
        <f>'immu-7yr'!F61</f>
        <v>0.5446616935</v>
      </c>
      <c r="P72" s="15">
        <f>'immu-7yr'!G61</f>
        <v>47</v>
      </c>
      <c r="Q72" s="14">
        <f>'immu-7yr'!E61</f>
        <v>0.4392523364</v>
      </c>
      <c r="R72" s="14">
        <f>'immu-7yr'!H61</f>
        <v>0.0002830743</v>
      </c>
      <c r="S72" s="19"/>
      <c r="T72" s="15">
        <f>'immu-7yr'!C125</f>
        <v>86</v>
      </c>
      <c r="U72" s="14">
        <f>'immu-7yr'!D125</f>
        <v>0.3815581487</v>
      </c>
      <c r="V72" s="14">
        <f>'immu-7yr'!F125</f>
        <v>0.5956759663</v>
      </c>
      <c r="W72" s="15">
        <f>'immu-7yr'!G125</f>
        <v>41</v>
      </c>
      <c r="X72" s="14">
        <f>'immu-7yr'!E125</f>
        <v>0.476744186</v>
      </c>
      <c r="Y72" s="14">
        <f>'immu-7yr'!H125</f>
        <v>0.0043602335</v>
      </c>
      <c r="Z72" s="23"/>
      <c r="AA72" s="14">
        <f>'immu-7yr'!H189</f>
        <v>0.6032160156</v>
      </c>
    </row>
    <row r="73" spans="1:27" ht="12.75">
      <c r="A73" s="37">
        <v>70</v>
      </c>
      <c r="B73" s="37">
        <v>71</v>
      </c>
      <c r="C73" s="5" t="s">
        <v>155</v>
      </c>
      <c r="D73" s="5" t="str">
        <f t="shared" si="28"/>
        <v> </v>
      </c>
      <c r="E73" s="5" t="str">
        <f t="shared" si="29"/>
        <v> </v>
      </c>
      <c r="F73" s="5" t="str">
        <f t="shared" si="30"/>
        <v> </v>
      </c>
      <c r="G73" s="5" t="str">
        <f t="shared" si="31"/>
        <v>  </v>
      </c>
      <c r="H73" s="5" t="str">
        <f t="shared" si="32"/>
        <v>  </v>
      </c>
      <c r="I73" s="32">
        <f t="shared" si="33"/>
        <v>0.7414520895</v>
      </c>
      <c r="J73" s="34">
        <f>'immu-7yr'!E64</f>
        <v>0.5777777778</v>
      </c>
      <c r="K73" s="35">
        <f>'immu-7yr'!E128</f>
        <v>0.5567010309</v>
      </c>
      <c r="L73" s="33">
        <f t="shared" si="34"/>
        <v>0.7419592257</v>
      </c>
      <c r="M73" s="15">
        <f>'immu-7yr'!C64</f>
        <v>90</v>
      </c>
      <c r="N73" s="14">
        <f>'immu-7yr'!D64</f>
        <v>0.483760149</v>
      </c>
      <c r="O73" s="14">
        <f>'immu-7yr'!F64</f>
        <v>0.6900675081</v>
      </c>
      <c r="P73" s="15">
        <f>'immu-7yr'!G64</f>
        <v>52</v>
      </c>
      <c r="Q73" s="14">
        <f>'immu-7yr'!E64</f>
        <v>0.5777777778</v>
      </c>
      <c r="R73" s="14">
        <f>'immu-7yr'!H64</f>
        <v>0.0713461648</v>
      </c>
      <c r="S73" s="19"/>
      <c r="T73" s="15">
        <f>'immu-7yr'!C128</f>
        <v>97</v>
      </c>
      <c r="U73" s="14">
        <f>'immu-7yr'!D128</f>
        <v>0.4656915842</v>
      </c>
      <c r="V73" s="14">
        <f>'immu-7yr'!F128</f>
        <v>0.665496325</v>
      </c>
      <c r="W73" s="15">
        <f>'immu-7yr'!G128</f>
        <v>54</v>
      </c>
      <c r="X73" s="14">
        <f>'immu-7yr'!E128</f>
        <v>0.5567010309</v>
      </c>
      <c r="Y73" s="14">
        <f>'immu-7yr'!H128</f>
        <v>0.0345875442</v>
      </c>
      <c r="Z73" s="23"/>
      <c r="AA73" s="14">
        <f>'immu-7yr'!H192</f>
        <v>0.771336555</v>
      </c>
    </row>
    <row r="74" spans="1:27" ht="12.75">
      <c r="A74" s="37">
        <v>71</v>
      </c>
      <c r="B74" s="37">
        <v>69</v>
      </c>
      <c r="C74" s="5" t="s">
        <v>154</v>
      </c>
      <c r="D74" s="5" t="str">
        <f t="shared" si="28"/>
        <v> </v>
      </c>
      <c r="E74" s="5" t="str">
        <f t="shared" si="29"/>
        <v> </v>
      </c>
      <c r="F74" s="5" t="str">
        <f t="shared" si="30"/>
        <v> </v>
      </c>
      <c r="G74" s="5" t="str">
        <f t="shared" si="31"/>
        <v>  </v>
      </c>
      <c r="H74" s="5" t="str">
        <f t="shared" si="32"/>
        <v>  </v>
      </c>
      <c r="I74" s="32">
        <f t="shared" si="33"/>
        <v>0.7414520895</v>
      </c>
      <c r="J74" s="34">
        <f>'immu-7yr'!E62</f>
        <v>0.3636363636</v>
      </c>
      <c r="K74" s="35">
        <f>'immu-7yr'!E126</f>
        <v>0.4666666667</v>
      </c>
      <c r="L74" s="33">
        <f t="shared" si="34"/>
        <v>0.7419592257</v>
      </c>
      <c r="M74" s="15">
        <f>'immu-7yr'!C62</f>
        <v>33</v>
      </c>
      <c r="N74" s="14">
        <f>'immu-7yr'!D62</f>
        <v>0.229938012</v>
      </c>
      <c r="O74" s="14">
        <f>'immu-7yr'!F62</f>
        <v>0.5750741419</v>
      </c>
      <c r="P74" s="15">
        <f>'immu-7yr'!G62</f>
        <v>12</v>
      </c>
      <c r="Q74" s="14">
        <f>'immu-7yr'!E62</f>
        <v>0.3636363636</v>
      </c>
      <c r="R74" s="14">
        <f>'immu-7yr'!H62</f>
        <v>0.0117171326</v>
      </c>
      <c r="S74" s="19"/>
      <c r="T74" s="15">
        <f>'immu-7yr'!C126</f>
        <v>45</v>
      </c>
      <c r="U74" s="14">
        <f>'immu-7yr'!D126</f>
        <v>0.3402696629</v>
      </c>
      <c r="V74" s="14">
        <f>'immu-7yr'!F126</f>
        <v>0.6400152629</v>
      </c>
      <c r="W74" s="15">
        <f>'immu-7yr'!G126</f>
        <v>21</v>
      </c>
      <c r="X74" s="14">
        <f>'immu-7yr'!E126</f>
        <v>0.4666666667</v>
      </c>
      <c r="Y74" s="14">
        <f>'immu-7yr'!H126</f>
        <v>0.0322972079</v>
      </c>
      <c r="Z74" s="23"/>
      <c r="AA74" s="14">
        <f>'immu-7yr'!H190</f>
        <v>0.3628546815</v>
      </c>
    </row>
    <row r="75" spans="1:27" ht="12.75">
      <c r="A75" s="37">
        <v>72</v>
      </c>
      <c r="B75" s="37">
        <v>72</v>
      </c>
      <c r="C75" s="5" t="s">
        <v>138</v>
      </c>
      <c r="D75" s="5" t="str">
        <f t="shared" si="28"/>
        <v>m</v>
      </c>
      <c r="E75" s="5" t="str">
        <f t="shared" si="29"/>
        <v>f</v>
      </c>
      <c r="F75" s="5" t="str">
        <f t="shared" si="30"/>
        <v> </v>
      </c>
      <c r="G75" s="5" t="str">
        <f t="shared" si="31"/>
        <v>  </v>
      </c>
      <c r="H75" s="5" t="str">
        <f t="shared" si="32"/>
        <v>  </v>
      </c>
      <c r="I75" s="32">
        <f t="shared" si="33"/>
        <v>0.7414520895</v>
      </c>
      <c r="J75" s="34">
        <f>'immu-7yr'!E65</f>
        <v>0.2934782609</v>
      </c>
      <c r="K75" s="35">
        <f>'immu-7yr'!E129</f>
        <v>0.3421052632</v>
      </c>
      <c r="L75" s="33">
        <f t="shared" si="34"/>
        <v>0.7419592257</v>
      </c>
      <c r="M75" s="15">
        <f>'immu-7yr'!C65</f>
        <v>92</v>
      </c>
      <c r="N75" s="14">
        <f>'immu-7yr'!D65</f>
        <v>0.2133673658</v>
      </c>
      <c r="O75" s="14">
        <f>'immu-7yr'!F65</f>
        <v>0.4036675866</v>
      </c>
      <c r="P75" s="15">
        <f>'immu-7yr'!G65</f>
        <v>27</v>
      </c>
      <c r="Q75" s="14">
        <f>'immu-7yr'!E65</f>
        <v>0.2934782609</v>
      </c>
      <c r="R75" s="14">
        <f>'immu-7yr'!H65</f>
        <v>6.0363263E-07</v>
      </c>
      <c r="S75" s="19"/>
      <c r="T75" s="15">
        <f>'immu-7yr'!C129</f>
        <v>114</v>
      </c>
      <c r="U75" s="14">
        <f>'immu-7yr'!D129</f>
        <v>0.2649211754</v>
      </c>
      <c r="V75" s="14">
        <f>'immu-7yr'!F129</f>
        <v>0.4417767319</v>
      </c>
      <c r="W75" s="15">
        <f>'immu-7yr'!G129</f>
        <v>39</v>
      </c>
      <c r="X75" s="14">
        <f>'immu-7yr'!E129</f>
        <v>0.3421052632</v>
      </c>
      <c r="Y75" s="14">
        <f>'immu-7yr'!H129</f>
        <v>7.3538683E-07</v>
      </c>
      <c r="Z75" s="23"/>
      <c r="AA75" s="14">
        <f>'immu-7yr'!H193</f>
        <v>0.4571370708</v>
      </c>
    </row>
    <row r="76" spans="1:27" ht="12.75">
      <c r="A76" s="37">
        <v>73</v>
      </c>
      <c r="B76" s="37">
        <v>74</v>
      </c>
      <c r="C76" s="5" t="s">
        <v>156</v>
      </c>
      <c r="D76" s="5" t="str">
        <f t="shared" si="28"/>
        <v> </v>
      </c>
      <c r="E76" s="5" t="str">
        <f t="shared" si="29"/>
        <v> </v>
      </c>
      <c r="F76" s="5" t="str">
        <f t="shared" si="30"/>
        <v> </v>
      </c>
      <c r="G76" s="5" t="str">
        <f t="shared" si="31"/>
        <v>  </v>
      </c>
      <c r="H76" s="5" t="str">
        <f t="shared" si="32"/>
        <v>  </v>
      </c>
      <c r="I76" s="32">
        <f t="shared" si="33"/>
        <v>0.7414520895</v>
      </c>
      <c r="J76" s="34">
        <f>'immu-7yr'!E67</f>
        <v>0.5324675325</v>
      </c>
      <c r="K76" s="35">
        <f>'immu-7yr'!E131</f>
        <v>0.5064935065</v>
      </c>
      <c r="L76" s="33">
        <f t="shared" si="34"/>
        <v>0.7419592257</v>
      </c>
      <c r="M76" s="15">
        <f>'immu-7yr'!C67</f>
        <v>77</v>
      </c>
      <c r="N76" s="14">
        <f>'immu-7yr'!D67</f>
        <v>0.4313211464</v>
      </c>
      <c r="O76" s="14">
        <f>'immu-7yr'!F67</f>
        <v>0.6573331159</v>
      </c>
      <c r="P76" s="15">
        <f>'immu-7yr'!G67</f>
        <v>41</v>
      </c>
      <c r="Q76" s="14">
        <f>'immu-7yr'!E67</f>
        <v>0.5324675325</v>
      </c>
      <c r="R76" s="14">
        <f>'immu-7yr'!H67</f>
        <v>0.0331965592</v>
      </c>
      <c r="S76" s="19"/>
      <c r="T76" s="15">
        <f>'immu-7yr'!C131</f>
        <v>77</v>
      </c>
      <c r="U76" s="14">
        <f>'immu-7yr'!D131</f>
        <v>0.4056899843</v>
      </c>
      <c r="V76" s="14">
        <f>'immu-7yr'!F131</f>
        <v>0.6323441101</v>
      </c>
      <c r="W76" s="15">
        <f>'immu-7yr'!G131</f>
        <v>39</v>
      </c>
      <c r="X76" s="14">
        <f>'immu-7yr'!E131</f>
        <v>0.5064935065</v>
      </c>
      <c r="Y76" s="14">
        <f>'immu-7yr'!H131</f>
        <v>0.0166479762</v>
      </c>
      <c r="Z76" s="23"/>
      <c r="AA76" s="14">
        <f>'immu-7yr'!H195</f>
        <v>0.7470178064</v>
      </c>
    </row>
    <row r="77" spans="1:27" ht="12.75">
      <c r="A77" s="37">
        <v>74</v>
      </c>
      <c r="B77" s="37">
        <v>73</v>
      </c>
      <c r="C77" s="5" t="s">
        <v>126</v>
      </c>
      <c r="D77" s="5" t="str">
        <f t="shared" si="28"/>
        <v> </v>
      </c>
      <c r="E77" s="5" t="str">
        <f t="shared" si="29"/>
        <v> </v>
      </c>
      <c r="F77" s="5" t="str">
        <f t="shared" si="30"/>
        <v> </v>
      </c>
      <c r="G77" s="5" t="str">
        <f t="shared" si="31"/>
        <v>  </v>
      </c>
      <c r="H77" s="5" t="str">
        <f t="shared" si="32"/>
        <v>  </v>
      </c>
      <c r="I77" s="32">
        <f t="shared" si="33"/>
        <v>0.7414520895</v>
      </c>
      <c r="J77" s="34">
        <f>'immu-7yr'!E66</f>
        <v>0.5915492958</v>
      </c>
      <c r="K77" s="35">
        <f>'immu-7yr'!E130</f>
        <v>0.5789473684</v>
      </c>
      <c r="L77" s="33">
        <f t="shared" si="34"/>
        <v>0.7419592257</v>
      </c>
      <c r="M77" s="15">
        <f>'immu-7yr'!C66</f>
        <v>71</v>
      </c>
      <c r="N77" s="14">
        <f>'immu-7yr'!D66</f>
        <v>0.4869135037</v>
      </c>
      <c r="O77" s="14">
        <f>'immu-7yr'!F66</f>
        <v>0.718670907</v>
      </c>
      <c r="P77" s="15">
        <f>'immu-7yr'!G66</f>
        <v>42</v>
      </c>
      <c r="Q77" s="14">
        <f>'immu-7yr'!E66</f>
        <v>0.5915492958</v>
      </c>
      <c r="R77" s="14">
        <f>'immu-7yr'!H66</f>
        <v>0.1424061591</v>
      </c>
      <c r="S77" s="19"/>
      <c r="T77" s="15">
        <f>'immu-7yr'!C130</f>
        <v>57</v>
      </c>
      <c r="U77" s="14">
        <f>'immu-7yr'!D130</f>
        <v>0.4630582921</v>
      </c>
      <c r="V77" s="14">
        <f>'immu-7yr'!F130</f>
        <v>0.7238398731</v>
      </c>
      <c r="W77" s="15">
        <f>'immu-7yr'!G130</f>
        <v>33</v>
      </c>
      <c r="X77" s="14">
        <f>'immu-7yr'!E130</f>
        <v>0.5789473684</v>
      </c>
      <c r="Y77" s="14">
        <f>'immu-7yr'!H130</f>
        <v>0.1542074741</v>
      </c>
      <c r="Z77" s="23"/>
      <c r="AA77" s="14">
        <f>'immu-7yr'!H194</f>
        <v>0.8856110391</v>
      </c>
    </row>
    <row r="78" spans="11:20" ht="12.75">
      <c r="K78" s="29"/>
      <c r="L78" s="33"/>
      <c r="M78" s="15"/>
      <c r="N78" s="14"/>
      <c r="O78" s="14"/>
      <c r="P78" s="16"/>
      <c r="Q78" s="14"/>
      <c r="R78" s="14"/>
      <c r="T78" s="3"/>
    </row>
    <row r="79" spans="11:20" ht="12.75">
      <c r="K79" s="29"/>
      <c r="L79" s="33"/>
      <c r="M79" s="15"/>
      <c r="N79" s="14"/>
      <c r="O79" s="14"/>
      <c r="P79" s="16"/>
      <c r="Q79" s="14"/>
      <c r="R79" s="14"/>
      <c r="T79" s="3"/>
    </row>
    <row r="80" spans="11:20" ht="12.75">
      <c r="K80" s="29"/>
      <c r="L80" s="33"/>
      <c r="M80" s="15"/>
      <c r="N80" s="14"/>
      <c r="O80" s="14"/>
      <c r="P80" s="16"/>
      <c r="Q80" s="14"/>
      <c r="R80" s="14"/>
      <c r="T80" s="3"/>
    </row>
    <row r="81" spans="16:20" ht="12.75">
      <c r="P81" s="4"/>
      <c r="T81" s="3"/>
    </row>
  </sheetData>
  <mergeCells count="2">
    <mergeCell ref="D1:F1"/>
    <mergeCell ref="G1:H1"/>
  </mergeCells>
  <printOptions/>
  <pageMargins left="0.75" right="0.75" top="1" bottom="1" header="0.5" footer="0.5"/>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O195"/>
  <sheetViews>
    <sheetView workbookViewId="0" topLeftCell="A1">
      <pane xSplit="2" ySplit="3" topLeftCell="C4" activePane="bottomRight" state="frozen"/>
      <selection pane="topLeft" activeCell="A1" sqref="A1"/>
      <selection pane="topRight" activeCell="F1" sqref="F1"/>
      <selection pane="bottomLeft" activeCell="A4" sqref="A4"/>
      <selection pane="bottomRight" activeCell="K91" sqref="K91"/>
    </sheetView>
  </sheetViews>
  <sheetFormatPr defaultColWidth="9.140625" defaultRowHeight="12.75"/>
  <cols>
    <col min="1" max="1" width="31.28125" style="0" customWidth="1"/>
    <col min="2" max="2" width="11.57421875" style="0" customWidth="1"/>
    <col min="3" max="9" width="9.28125" style="0" bestFit="1" customWidth="1"/>
    <col min="10" max="10" width="12.421875" style="0" bestFit="1" customWidth="1"/>
    <col min="11" max="11" width="9.140625" style="1" customWidth="1"/>
    <col min="12" max="13" width="9.140625" style="2" customWidth="1"/>
  </cols>
  <sheetData>
    <row r="1" ht="12.75">
      <c r="A1" t="s">
        <v>129</v>
      </c>
    </row>
    <row r="2" ht="12.75">
      <c r="K2"/>
    </row>
    <row r="3" spans="1:15" s="1" customFormat="1" ht="12.75">
      <c r="A3" s="1" t="s">
        <v>80</v>
      </c>
      <c r="B3" s="1" t="s">
        <v>15</v>
      </c>
      <c r="C3" s="1" t="s">
        <v>0</v>
      </c>
      <c r="D3" s="1" t="s">
        <v>98</v>
      </c>
      <c r="E3" s="1" t="s">
        <v>87</v>
      </c>
      <c r="F3" s="1" t="s">
        <v>99</v>
      </c>
      <c r="G3" s="1" t="s">
        <v>86</v>
      </c>
      <c r="H3" s="1" t="s">
        <v>97</v>
      </c>
      <c r="I3"/>
      <c r="J3"/>
      <c r="K3"/>
      <c r="L3"/>
      <c r="M3"/>
      <c r="N3"/>
      <c r="O3"/>
    </row>
    <row r="4" spans="1:13" ht="12.75">
      <c r="A4" s="5" t="s">
        <v>79</v>
      </c>
      <c r="B4" t="s">
        <v>12</v>
      </c>
      <c r="C4">
        <v>782</v>
      </c>
      <c r="D4">
        <v>0.8066981253</v>
      </c>
      <c r="E4">
        <v>0.8324808184</v>
      </c>
      <c r="F4">
        <v>0.8590875463</v>
      </c>
      <c r="G4">
        <v>651</v>
      </c>
      <c r="H4">
        <v>0.0031141041</v>
      </c>
      <c r="K4"/>
      <c r="L4"/>
      <c r="M4"/>
    </row>
    <row r="5" spans="1:13" ht="12.75">
      <c r="A5" s="5" t="s">
        <v>78</v>
      </c>
      <c r="B5" t="s">
        <v>12</v>
      </c>
      <c r="C5">
        <v>501</v>
      </c>
      <c r="D5">
        <v>0.7916635119</v>
      </c>
      <c r="E5">
        <v>0.8243512974</v>
      </c>
      <c r="F5">
        <v>0.8583887615</v>
      </c>
      <c r="G5">
        <v>413</v>
      </c>
      <c r="H5">
        <v>0.0311694367</v>
      </c>
      <c r="K5"/>
      <c r="L5"/>
      <c r="M5"/>
    </row>
    <row r="6" spans="1:13" ht="12.75">
      <c r="A6" s="5" t="s">
        <v>77</v>
      </c>
      <c r="B6" t="s">
        <v>12</v>
      </c>
      <c r="C6">
        <v>766</v>
      </c>
      <c r="D6">
        <v>0.775169991</v>
      </c>
      <c r="E6">
        <v>0.8028720627</v>
      </c>
      <c r="F6">
        <v>0.8315641169</v>
      </c>
      <c r="G6">
        <v>615</v>
      </c>
      <c r="H6">
        <v>0.0483634946</v>
      </c>
      <c r="K6"/>
      <c r="L6"/>
      <c r="M6"/>
    </row>
    <row r="7" spans="1:13" ht="12.75">
      <c r="A7" s="5" t="s">
        <v>76</v>
      </c>
      <c r="B7" t="s">
        <v>12</v>
      </c>
      <c r="C7">
        <v>1348</v>
      </c>
      <c r="D7">
        <v>0.7509474693</v>
      </c>
      <c r="E7">
        <v>0.7729970326</v>
      </c>
      <c r="F7">
        <v>0.7956940225</v>
      </c>
      <c r="G7">
        <v>1042</v>
      </c>
      <c r="H7">
        <v>0.1786143692</v>
      </c>
      <c r="K7"/>
      <c r="L7"/>
      <c r="M7"/>
    </row>
    <row r="8" spans="1:13" ht="12.75">
      <c r="A8" s="5" t="s">
        <v>75</v>
      </c>
      <c r="B8" t="s">
        <v>12</v>
      </c>
      <c r="C8">
        <v>950</v>
      </c>
      <c r="D8">
        <v>0.7245842881</v>
      </c>
      <c r="E8">
        <v>0.7515789474</v>
      </c>
      <c r="F8">
        <v>0.7795793028</v>
      </c>
      <c r="G8">
        <v>714</v>
      </c>
      <c r="H8">
        <v>0.7169865555</v>
      </c>
      <c r="K8"/>
      <c r="L8"/>
      <c r="M8"/>
    </row>
    <row r="9" spans="1:13" ht="12.75">
      <c r="A9" s="5" t="s">
        <v>74</v>
      </c>
      <c r="B9" t="s">
        <v>12</v>
      </c>
      <c r="C9">
        <v>475</v>
      </c>
      <c r="D9">
        <v>0.8030951962</v>
      </c>
      <c r="E9">
        <v>0.8357894737</v>
      </c>
      <c r="F9">
        <v>0.8698147462</v>
      </c>
      <c r="G9">
        <v>397</v>
      </c>
      <c r="H9">
        <v>0.0169518094</v>
      </c>
      <c r="K9"/>
      <c r="L9"/>
      <c r="M9"/>
    </row>
    <row r="10" spans="1:13" ht="12.75">
      <c r="A10" s="5" t="s">
        <v>73</v>
      </c>
      <c r="B10" t="s">
        <v>12</v>
      </c>
      <c r="C10">
        <v>528</v>
      </c>
      <c r="D10">
        <v>0.6588169729</v>
      </c>
      <c r="E10">
        <v>0.696969697</v>
      </c>
      <c r="F10">
        <v>0.7373318819</v>
      </c>
      <c r="G10">
        <v>368</v>
      </c>
      <c r="H10">
        <v>0.2352137848</v>
      </c>
      <c r="K10"/>
      <c r="L10"/>
      <c r="M10"/>
    </row>
    <row r="11" spans="1:13" ht="12.75">
      <c r="A11" s="5" t="s">
        <v>38</v>
      </c>
      <c r="B11" t="s">
        <v>12</v>
      </c>
      <c r="C11">
        <v>19</v>
      </c>
      <c r="D11">
        <v>0.4438066995</v>
      </c>
      <c r="E11">
        <v>0.6315789474</v>
      </c>
      <c r="F11">
        <v>0.8987966319</v>
      </c>
      <c r="G11">
        <v>12</v>
      </c>
      <c r="H11">
        <v>0.5780778039</v>
      </c>
      <c r="K11"/>
      <c r="L11"/>
      <c r="M11"/>
    </row>
    <row r="12" spans="1:13" ht="12.75">
      <c r="A12" s="5" t="s">
        <v>72</v>
      </c>
      <c r="B12" t="s">
        <v>12</v>
      </c>
      <c r="C12">
        <v>396</v>
      </c>
      <c r="D12">
        <v>0.7512672777</v>
      </c>
      <c r="E12">
        <v>0.7904040404</v>
      </c>
      <c r="F12">
        <v>0.8315796063</v>
      </c>
      <c r="G12">
        <v>313</v>
      </c>
      <c r="H12">
        <v>0.2579307472</v>
      </c>
      <c r="K12"/>
      <c r="L12"/>
      <c r="M12"/>
    </row>
    <row r="13" spans="1:13" ht="13.5" thickBot="1">
      <c r="A13" s="5" t="s">
        <v>71</v>
      </c>
      <c r="B13" t="s">
        <v>12</v>
      </c>
      <c r="C13">
        <v>1052</v>
      </c>
      <c r="D13">
        <v>0.4678208995</v>
      </c>
      <c r="E13">
        <v>0.497148289</v>
      </c>
      <c r="F13">
        <v>0.5283141935</v>
      </c>
      <c r="G13">
        <v>523</v>
      </c>
      <c r="H13">
        <v>0</v>
      </c>
      <c r="K13"/>
      <c r="L13"/>
      <c r="M13"/>
    </row>
    <row r="14" spans="1:13" ht="13.5" thickTop="1">
      <c r="A14" s="7" t="s">
        <v>70</v>
      </c>
      <c r="B14" t="s">
        <v>12</v>
      </c>
      <c r="C14">
        <v>4849</v>
      </c>
      <c r="D14">
        <v>0.7694301946</v>
      </c>
      <c r="E14">
        <v>0.7809857703</v>
      </c>
      <c r="F14">
        <v>0.7927148917</v>
      </c>
      <c r="G14">
        <v>3787</v>
      </c>
      <c r="H14">
        <v>0.0013883247</v>
      </c>
      <c r="K14"/>
      <c r="L14"/>
      <c r="M14"/>
    </row>
    <row r="15" spans="1:13" ht="12.75">
      <c r="A15" s="5" t="s">
        <v>69</v>
      </c>
      <c r="B15" t="s">
        <v>12</v>
      </c>
      <c r="C15">
        <v>1467</v>
      </c>
      <c r="D15">
        <v>0.5533143029</v>
      </c>
      <c r="E15">
        <v>0.5780504431</v>
      </c>
      <c r="F15">
        <v>0.6038924224</v>
      </c>
      <c r="G15">
        <v>848</v>
      </c>
      <c r="H15" s="25">
        <v>3.641532E-13</v>
      </c>
      <c r="K15"/>
      <c r="L15"/>
      <c r="M15"/>
    </row>
    <row r="16" spans="1:13" ht="12.75">
      <c r="A16" s="5" t="s">
        <v>68</v>
      </c>
      <c r="B16" t="s">
        <v>12</v>
      </c>
      <c r="C16">
        <v>7397</v>
      </c>
      <c r="D16">
        <v>0.7324272053</v>
      </c>
      <c r="E16">
        <v>0.7423279708</v>
      </c>
      <c r="F16">
        <v>0.7523625723</v>
      </c>
      <c r="G16">
        <v>5491</v>
      </c>
      <c r="H16">
        <v>0.9302863401</v>
      </c>
      <c r="K16"/>
      <c r="L16"/>
      <c r="M16"/>
    </row>
    <row r="17" spans="1:13" ht="13.5" thickBot="1">
      <c r="A17" s="5" t="s">
        <v>67</v>
      </c>
      <c r="B17" t="s">
        <v>12</v>
      </c>
      <c r="C17">
        <v>14214</v>
      </c>
      <c r="D17">
        <v>0.7342888265</v>
      </c>
      <c r="E17">
        <v>0.7414520895</v>
      </c>
      <c r="F17">
        <v>0.7486852328</v>
      </c>
      <c r="G17">
        <v>10539</v>
      </c>
      <c r="H17">
        <v>1</v>
      </c>
      <c r="K17"/>
      <c r="L17"/>
      <c r="M17"/>
    </row>
    <row r="18" spans="1:13" ht="13.5" thickTop="1">
      <c r="A18" s="7" t="s">
        <v>66</v>
      </c>
      <c r="B18" t="s">
        <v>12</v>
      </c>
      <c r="C18">
        <v>204</v>
      </c>
      <c r="D18">
        <v>0.7457523475</v>
      </c>
      <c r="E18">
        <v>0.7990196078</v>
      </c>
      <c r="F18">
        <v>0.8560916179</v>
      </c>
      <c r="G18">
        <v>163</v>
      </c>
      <c r="H18">
        <v>0.3396358851</v>
      </c>
      <c r="K18"/>
      <c r="L18"/>
      <c r="M18"/>
    </row>
    <row r="19" spans="1:13" ht="12.75">
      <c r="A19" s="5" t="s">
        <v>65</v>
      </c>
      <c r="B19" t="s">
        <v>12</v>
      </c>
      <c r="C19">
        <v>351</v>
      </c>
      <c r="D19">
        <v>0.8279924523</v>
      </c>
      <c r="E19">
        <v>0.8632478632</v>
      </c>
      <c r="F19">
        <v>0.9000044279</v>
      </c>
      <c r="G19">
        <v>303</v>
      </c>
      <c r="H19">
        <v>0.008049416</v>
      </c>
      <c r="K19"/>
      <c r="L19"/>
      <c r="M19"/>
    </row>
    <row r="20" spans="1:13" ht="12.75">
      <c r="A20" s="5" t="s">
        <v>64</v>
      </c>
      <c r="B20" t="s">
        <v>12</v>
      </c>
      <c r="C20">
        <v>155</v>
      </c>
      <c r="D20">
        <v>0.7464063835</v>
      </c>
      <c r="E20">
        <v>0.8064516129</v>
      </c>
      <c r="F20">
        <v>0.8713272265</v>
      </c>
      <c r="G20">
        <v>125</v>
      </c>
      <c r="H20">
        <v>0.3473212312</v>
      </c>
      <c r="K20"/>
      <c r="L20"/>
      <c r="M20"/>
    </row>
    <row r="21" spans="1:13" ht="12.75">
      <c r="A21" s="5" t="s">
        <v>63</v>
      </c>
      <c r="B21" t="s">
        <v>12</v>
      </c>
      <c r="C21">
        <v>72</v>
      </c>
      <c r="D21">
        <v>0.7510029912</v>
      </c>
      <c r="E21">
        <v>0.8333333333</v>
      </c>
      <c r="F21">
        <v>0.9246893189</v>
      </c>
      <c r="G21">
        <v>60</v>
      </c>
      <c r="H21">
        <v>0.3652412859</v>
      </c>
      <c r="K21"/>
      <c r="L21"/>
      <c r="M21"/>
    </row>
    <row r="22" spans="1:13" ht="12.75">
      <c r="A22" s="5" t="s">
        <v>62</v>
      </c>
      <c r="B22" t="s">
        <v>12</v>
      </c>
      <c r="C22">
        <v>46</v>
      </c>
      <c r="D22">
        <v>0.7765296012</v>
      </c>
      <c r="E22">
        <v>0.8695652174</v>
      </c>
      <c r="F22">
        <v>0.9737473834</v>
      </c>
      <c r="G22">
        <v>40</v>
      </c>
      <c r="H22">
        <v>0.3129302461</v>
      </c>
      <c r="K22"/>
      <c r="L22"/>
      <c r="M22"/>
    </row>
    <row r="23" spans="1:13" ht="12.75">
      <c r="A23" s="5" t="s">
        <v>61</v>
      </c>
      <c r="B23" t="s">
        <v>12</v>
      </c>
      <c r="C23">
        <v>202</v>
      </c>
      <c r="D23">
        <v>0.7815346681</v>
      </c>
      <c r="E23">
        <v>0.8316831683</v>
      </c>
      <c r="F23">
        <v>0.8850495322</v>
      </c>
      <c r="G23">
        <v>168</v>
      </c>
      <c r="H23">
        <v>0.136401078</v>
      </c>
      <c r="K23"/>
      <c r="L23"/>
      <c r="M23"/>
    </row>
    <row r="24" spans="1:13" ht="12.75">
      <c r="A24" s="5" t="s">
        <v>60</v>
      </c>
      <c r="B24" t="s">
        <v>12</v>
      </c>
      <c r="C24">
        <v>253</v>
      </c>
      <c r="D24">
        <v>0.7632855082</v>
      </c>
      <c r="E24">
        <v>0.8102766798</v>
      </c>
      <c r="F24">
        <v>0.8601608322</v>
      </c>
      <c r="G24">
        <v>205</v>
      </c>
      <c r="H24">
        <v>0.2036070541</v>
      </c>
      <c r="K24"/>
      <c r="L24"/>
      <c r="M24"/>
    </row>
    <row r="25" spans="1:13" ht="12.75">
      <c r="A25" s="5" t="s">
        <v>19</v>
      </c>
      <c r="B25" t="s">
        <v>12</v>
      </c>
      <c r="C25">
        <v>97</v>
      </c>
      <c r="D25">
        <v>0.8641157643</v>
      </c>
      <c r="E25">
        <v>0.9175257732</v>
      </c>
      <c r="F25">
        <v>0.9742369938</v>
      </c>
      <c r="G25">
        <v>89</v>
      </c>
      <c r="H25">
        <v>0.0440196104</v>
      </c>
      <c r="K25"/>
      <c r="L25"/>
      <c r="M25"/>
    </row>
    <row r="26" spans="1:13" ht="12.75">
      <c r="A26" s="5" t="s">
        <v>18</v>
      </c>
      <c r="B26" t="s">
        <v>12</v>
      </c>
      <c r="C26">
        <v>145</v>
      </c>
      <c r="D26">
        <v>0.8481652031</v>
      </c>
      <c r="E26">
        <v>0.8965517241</v>
      </c>
      <c r="F26">
        <v>0.9476986218</v>
      </c>
      <c r="G26">
        <v>130</v>
      </c>
      <c r="H26">
        <v>0.0300850814</v>
      </c>
      <c r="K26"/>
      <c r="L26"/>
      <c r="M26"/>
    </row>
    <row r="27" spans="1:13" ht="12.75">
      <c r="A27" s="5" t="s">
        <v>17</v>
      </c>
      <c r="B27" t="s">
        <v>12</v>
      </c>
      <c r="C27">
        <v>114</v>
      </c>
      <c r="D27">
        <v>0.8292559633</v>
      </c>
      <c r="E27">
        <v>0.8859649123</v>
      </c>
      <c r="F27">
        <v>0.9465519218</v>
      </c>
      <c r="G27">
        <v>101</v>
      </c>
      <c r="H27">
        <v>0.0731466765</v>
      </c>
      <c r="K27"/>
      <c r="L27"/>
      <c r="M27"/>
    </row>
    <row r="28" spans="1:13" ht="12.75">
      <c r="A28" s="5" t="s">
        <v>16</v>
      </c>
      <c r="B28" t="s">
        <v>12</v>
      </c>
      <c r="C28">
        <v>86</v>
      </c>
      <c r="D28">
        <v>0.6442541251</v>
      </c>
      <c r="E28">
        <v>0.7325581395</v>
      </c>
      <c r="F28">
        <v>0.8329654509</v>
      </c>
      <c r="G28">
        <v>63</v>
      </c>
      <c r="H28">
        <v>0.9236904801</v>
      </c>
      <c r="K28"/>
      <c r="L28"/>
      <c r="M28"/>
    </row>
    <row r="29" spans="1:13" ht="12.75">
      <c r="A29" s="5" t="s">
        <v>20</v>
      </c>
      <c r="B29" t="s">
        <v>12</v>
      </c>
      <c r="C29">
        <v>176</v>
      </c>
      <c r="D29">
        <v>0.7192452175</v>
      </c>
      <c r="E29">
        <v>0.7784090909</v>
      </c>
      <c r="F29">
        <v>0.8424396827</v>
      </c>
      <c r="G29">
        <v>137</v>
      </c>
      <c r="H29">
        <v>0.5690900087</v>
      </c>
      <c r="K29"/>
      <c r="L29"/>
      <c r="M29"/>
    </row>
    <row r="30" spans="1:13" ht="12.75">
      <c r="A30" s="5" t="s">
        <v>21</v>
      </c>
      <c r="B30" t="s">
        <v>12</v>
      </c>
      <c r="C30">
        <v>148</v>
      </c>
      <c r="D30">
        <v>0.5688836307</v>
      </c>
      <c r="E30">
        <v>0.6418918919</v>
      </c>
      <c r="F30">
        <v>0.7242697428</v>
      </c>
      <c r="G30">
        <v>95</v>
      </c>
      <c r="H30">
        <v>0.1595417591</v>
      </c>
      <c r="K30"/>
      <c r="L30"/>
      <c r="M30"/>
    </row>
    <row r="31" spans="1:13" ht="12.75">
      <c r="A31" s="5" t="s">
        <v>53</v>
      </c>
      <c r="B31" t="s">
        <v>12</v>
      </c>
      <c r="C31">
        <v>136</v>
      </c>
      <c r="D31">
        <v>0.7783646395</v>
      </c>
      <c r="E31">
        <v>0.8382352941</v>
      </c>
      <c r="F31">
        <v>0.9027111108</v>
      </c>
      <c r="G31">
        <v>114</v>
      </c>
      <c r="H31">
        <v>0.1899340401</v>
      </c>
      <c r="K31"/>
      <c r="L31"/>
      <c r="M31"/>
    </row>
    <row r="32" spans="1:13" ht="12.75">
      <c r="A32" s="5" t="s">
        <v>54</v>
      </c>
      <c r="B32" t="s">
        <v>12</v>
      </c>
      <c r="C32">
        <v>65</v>
      </c>
      <c r="D32">
        <v>0.7077663171</v>
      </c>
      <c r="E32">
        <v>0.8</v>
      </c>
      <c r="F32">
        <v>0.9042532606</v>
      </c>
      <c r="G32">
        <v>52</v>
      </c>
      <c r="H32">
        <v>0.5835654143</v>
      </c>
      <c r="K32"/>
      <c r="L32"/>
      <c r="M32"/>
    </row>
    <row r="33" spans="1:13" ht="12.75">
      <c r="A33" s="5" t="s">
        <v>55</v>
      </c>
      <c r="B33" t="s">
        <v>12</v>
      </c>
      <c r="C33">
        <v>186</v>
      </c>
      <c r="D33">
        <v>0.7514839789</v>
      </c>
      <c r="E33">
        <v>0.8064516129</v>
      </c>
      <c r="F33">
        <v>0.8654398793</v>
      </c>
      <c r="G33">
        <v>150</v>
      </c>
      <c r="H33">
        <v>0.303246175</v>
      </c>
      <c r="K33"/>
      <c r="L33"/>
      <c r="M33"/>
    </row>
    <row r="34" spans="1:13" ht="12.75">
      <c r="A34" s="5" t="s">
        <v>22</v>
      </c>
      <c r="B34" t="s">
        <v>12</v>
      </c>
      <c r="C34">
        <v>277</v>
      </c>
      <c r="D34">
        <v>0.819137051</v>
      </c>
      <c r="E34">
        <v>0.8592057762</v>
      </c>
      <c r="F34">
        <v>0.9012344941</v>
      </c>
      <c r="G34">
        <v>238</v>
      </c>
      <c r="H34">
        <v>0.0228458235</v>
      </c>
      <c r="K34"/>
      <c r="L34"/>
      <c r="M34"/>
    </row>
    <row r="35" spans="1:13" ht="12.75">
      <c r="A35" s="5" t="s">
        <v>23</v>
      </c>
      <c r="B35" t="s">
        <v>12</v>
      </c>
      <c r="C35">
        <v>49</v>
      </c>
      <c r="D35">
        <v>0.6896929162</v>
      </c>
      <c r="E35">
        <v>0.7959183673</v>
      </c>
      <c r="F35">
        <v>0.9185045005</v>
      </c>
      <c r="G35">
        <v>39</v>
      </c>
      <c r="H35">
        <v>0.6579276774</v>
      </c>
      <c r="K35"/>
      <c r="L35"/>
      <c r="M35"/>
    </row>
    <row r="36" spans="1:13" ht="12.75">
      <c r="A36" s="5" t="s">
        <v>56</v>
      </c>
      <c r="B36" t="s">
        <v>12</v>
      </c>
      <c r="C36">
        <v>57</v>
      </c>
      <c r="D36">
        <v>0.8652715456</v>
      </c>
      <c r="E36">
        <v>0.9298245614</v>
      </c>
      <c r="F36">
        <v>0.9991935126</v>
      </c>
      <c r="G36">
        <v>53</v>
      </c>
      <c r="H36">
        <v>0.0986095698</v>
      </c>
      <c r="K36"/>
      <c r="L36"/>
      <c r="M36"/>
    </row>
    <row r="37" spans="1:13" ht="12.75">
      <c r="A37" s="5" t="s">
        <v>57</v>
      </c>
      <c r="B37" t="s">
        <v>12</v>
      </c>
      <c r="C37">
        <v>126</v>
      </c>
      <c r="D37">
        <v>0.7524711707</v>
      </c>
      <c r="E37">
        <v>0.8174603175</v>
      </c>
      <c r="F37">
        <v>0.8880624224</v>
      </c>
      <c r="G37">
        <v>103</v>
      </c>
      <c r="H37">
        <v>0.3217628194</v>
      </c>
      <c r="K37"/>
      <c r="L37"/>
      <c r="M37"/>
    </row>
    <row r="38" spans="1:13" ht="12.75">
      <c r="A38" s="5" t="s">
        <v>58</v>
      </c>
      <c r="B38" t="s">
        <v>12</v>
      </c>
      <c r="C38">
        <v>335</v>
      </c>
      <c r="D38">
        <v>0.6947372825</v>
      </c>
      <c r="E38">
        <v>0.7402985075</v>
      </c>
      <c r="F38">
        <v>0.7888476608</v>
      </c>
      <c r="G38">
        <v>248</v>
      </c>
      <c r="H38">
        <v>0.9804374313</v>
      </c>
      <c r="K38"/>
      <c r="L38"/>
      <c r="M38"/>
    </row>
    <row r="39" spans="1:13" ht="12.75">
      <c r="A39" s="5" t="s">
        <v>59</v>
      </c>
      <c r="B39" t="s">
        <v>12</v>
      </c>
      <c r="C39">
        <v>117</v>
      </c>
      <c r="D39">
        <v>0.3055329833</v>
      </c>
      <c r="E39">
        <v>0.3846153846</v>
      </c>
      <c r="F39">
        <v>0.4841670202</v>
      </c>
      <c r="G39">
        <v>45</v>
      </c>
      <c r="H39" s="25">
        <v>7.3771479E-06</v>
      </c>
      <c r="K39"/>
      <c r="L39"/>
      <c r="M39"/>
    </row>
    <row r="40" spans="1:13" ht="12.75">
      <c r="A40" s="5" t="s">
        <v>24</v>
      </c>
      <c r="B40" t="s">
        <v>12</v>
      </c>
      <c r="C40">
        <v>207</v>
      </c>
      <c r="D40">
        <v>0.7387642292</v>
      </c>
      <c r="E40">
        <v>0.7922705314</v>
      </c>
      <c r="F40">
        <v>0.8496521219</v>
      </c>
      <c r="G40">
        <v>164</v>
      </c>
      <c r="H40">
        <v>0.3958189814</v>
      </c>
      <c r="K40"/>
      <c r="L40"/>
      <c r="M40"/>
    </row>
    <row r="41" spans="1:13" ht="12.75">
      <c r="A41" s="5" t="s">
        <v>25</v>
      </c>
      <c r="B41" t="s">
        <v>12</v>
      </c>
      <c r="C41">
        <v>349</v>
      </c>
      <c r="D41">
        <v>0.727852442</v>
      </c>
      <c r="E41">
        <v>0.770773639</v>
      </c>
      <c r="F41">
        <v>0.8162258835</v>
      </c>
      <c r="G41">
        <v>269</v>
      </c>
      <c r="H41">
        <v>0.5246800413</v>
      </c>
      <c r="K41"/>
      <c r="L41"/>
      <c r="M41"/>
    </row>
    <row r="42" spans="1:13" ht="12.75">
      <c r="A42" s="5" t="s">
        <v>26</v>
      </c>
      <c r="B42" t="s">
        <v>12</v>
      </c>
      <c r="C42">
        <v>231</v>
      </c>
      <c r="D42">
        <v>0.6582250499</v>
      </c>
      <c r="E42">
        <v>0.7142857143</v>
      </c>
      <c r="F42">
        <v>0.7751210345</v>
      </c>
      <c r="G42">
        <v>165</v>
      </c>
      <c r="H42">
        <v>0.631577058</v>
      </c>
      <c r="K42"/>
      <c r="L42"/>
      <c r="M42"/>
    </row>
    <row r="43" spans="1:13" ht="12.75">
      <c r="A43" s="5" t="s">
        <v>27</v>
      </c>
      <c r="B43" t="s">
        <v>12</v>
      </c>
      <c r="C43">
        <v>163</v>
      </c>
      <c r="D43">
        <v>0.6452102371</v>
      </c>
      <c r="E43">
        <v>0.7116564417</v>
      </c>
      <c r="F43">
        <v>0.7849455292</v>
      </c>
      <c r="G43">
        <v>116</v>
      </c>
      <c r="H43">
        <v>0.658649122</v>
      </c>
      <c r="K43"/>
      <c r="L43"/>
      <c r="M43"/>
    </row>
    <row r="44" spans="1:13" ht="12.75">
      <c r="A44" s="5" t="s">
        <v>28</v>
      </c>
      <c r="B44" t="s">
        <v>12</v>
      </c>
      <c r="C44">
        <v>115</v>
      </c>
      <c r="D44">
        <v>0.7894491461</v>
      </c>
      <c r="E44">
        <v>0.852173913</v>
      </c>
      <c r="F44">
        <v>0.9198824037</v>
      </c>
      <c r="G44">
        <v>98</v>
      </c>
      <c r="H44">
        <v>0.1679179204</v>
      </c>
      <c r="K44"/>
      <c r="L44"/>
      <c r="M44"/>
    </row>
    <row r="45" spans="1:13" ht="12.75">
      <c r="A45" s="5" t="s">
        <v>29</v>
      </c>
      <c r="B45" t="s">
        <v>12</v>
      </c>
      <c r="C45">
        <v>46</v>
      </c>
      <c r="D45">
        <v>0.8653555749</v>
      </c>
      <c r="E45">
        <v>0.9347826087</v>
      </c>
      <c r="F45">
        <v>1.0097797378</v>
      </c>
      <c r="G45">
        <v>43</v>
      </c>
      <c r="H45">
        <v>0.1278132093</v>
      </c>
      <c r="K45"/>
      <c r="L45"/>
      <c r="M45"/>
    </row>
    <row r="46" spans="1:13" ht="12.75">
      <c r="A46" s="5" t="s">
        <v>30</v>
      </c>
      <c r="B46" t="s">
        <v>12</v>
      </c>
      <c r="C46">
        <v>110</v>
      </c>
      <c r="D46">
        <v>0.8232500299</v>
      </c>
      <c r="E46">
        <v>0.8818181818</v>
      </c>
      <c r="F46">
        <v>0.9445530246</v>
      </c>
      <c r="G46">
        <v>97</v>
      </c>
      <c r="H46">
        <v>0.0873234794</v>
      </c>
      <c r="K46"/>
      <c r="L46"/>
      <c r="M46"/>
    </row>
    <row r="47" spans="1:13" ht="12.75">
      <c r="A47" s="5" t="s">
        <v>31</v>
      </c>
      <c r="B47" t="s">
        <v>12</v>
      </c>
      <c r="C47">
        <v>204</v>
      </c>
      <c r="D47">
        <v>0.7244095425</v>
      </c>
      <c r="E47">
        <v>0.7794117647</v>
      </c>
      <c r="F47">
        <v>0.8385901391</v>
      </c>
      <c r="G47">
        <v>159</v>
      </c>
      <c r="H47">
        <v>0.5289266223</v>
      </c>
      <c r="K47"/>
      <c r="L47"/>
      <c r="M47"/>
    </row>
    <row r="48" spans="1:13" ht="12.75">
      <c r="A48" s="5" t="s">
        <v>32</v>
      </c>
      <c r="B48" t="s">
        <v>12</v>
      </c>
      <c r="C48">
        <v>147</v>
      </c>
      <c r="D48">
        <v>0.8100853296</v>
      </c>
      <c r="E48">
        <v>0.8639455782</v>
      </c>
      <c r="F48">
        <v>0.9213868403</v>
      </c>
      <c r="G48">
        <v>127</v>
      </c>
      <c r="H48">
        <v>0.0845696927</v>
      </c>
      <c r="K48"/>
      <c r="L48"/>
      <c r="M48"/>
    </row>
    <row r="49" spans="1:13" ht="12.75">
      <c r="A49" s="5" t="s">
        <v>33</v>
      </c>
      <c r="B49" t="s">
        <v>12</v>
      </c>
      <c r="C49">
        <v>36</v>
      </c>
      <c r="D49">
        <v>0.7185780806</v>
      </c>
      <c r="E49">
        <v>0.8333333333</v>
      </c>
      <c r="F49">
        <v>0.9664147338</v>
      </c>
      <c r="G49">
        <v>30</v>
      </c>
      <c r="H49">
        <v>0.5220225557</v>
      </c>
      <c r="K49"/>
      <c r="L49"/>
      <c r="M49"/>
    </row>
    <row r="50" spans="1:13" ht="12.75">
      <c r="A50" s="5" t="s">
        <v>34</v>
      </c>
      <c r="B50" t="s">
        <v>12</v>
      </c>
      <c r="C50">
        <v>40</v>
      </c>
      <c r="D50">
        <v>0.8459219284</v>
      </c>
      <c r="E50">
        <v>0.925</v>
      </c>
      <c r="F50">
        <v>1.0114704103</v>
      </c>
      <c r="G50">
        <v>37</v>
      </c>
      <c r="H50">
        <v>0.1776104641</v>
      </c>
      <c r="K50"/>
      <c r="L50"/>
      <c r="M50"/>
    </row>
    <row r="51" spans="1:13" ht="12.75">
      <c r="A51" s="5" t="s">
        <v>35</v>
      </c>
      <c r="B51" t="s">
        <v>12</v>
      </c>
      <c r="C51">
        <v>78</v>
      </c>
      <c r="D51">
        <v>0.6102937276</v>
      </c>
      <c r="E51">
        <v>0.7051282051</v>
      </c>
      <c r="F51">
        <v>0.8146991575</v>
      </c>
      <c r="G51">
        <v>55</v>
      </c>
      <c r="H51">
        <v>0.7094747897</v>
      </c>
      <c r="K51"/>
      <c r="L51"/>
      <c r="M51"/>
    </row>
    <row r="52" spans="1:13" ht="12.75">
      <c r="A52" s="5" t="s">
        <v>36</v>
      </c>
      <c r="B52" t="s">
        <v>12</v>
      </c>
      <c r="C52">
        <v>117</v>
      </c>
      <c r="D52">
        <v>0.5505550513</v>
      </c>
      <c r="E52">
        <v>0.6324786325</v>
      </c>
      <c r="F52">
        <v>0.7265925898</v>
      </c>
      <c r="G52">
        <v>74</v>
      </c>
      <c r="H52">
        <v>0.1710301523</v>
      </c>
      <c r="K52"/>
      <c r="L52"/>
      <c r="M52"/>
    </row>
    <row r="53" spans="1:13" ht="12.75">
      <c r="A53" s="5" t="s">
        <v>37</v>
      </c>
      <c r="B53" t="s">
        <v>12</v>
      </c>
      <c r="C53">
        <v>110</v>
      </c>
      <c r="D53">
        <v>0.3264619553</v>
      </c>
      <c r="E53">
        <v>0.4090909091</v>
      </c>
      <c r="F53">
        <v>0.5126336138</v>
      </c>
      <c r="G53">
        <v>45</v>
      </c>
      <c r="H53">
        <v>5.16066E-05</v>
      </c>
      <c r="K53"/>
      <c r="L53"/>
      <c r="M53"/>
    </row>
    <row r="54" spans="1:13" ht="12.75">
      <c r="A54" s="5" t="s">
        <v>39</v>
      </c>
      <c r="B54" t="s">
        <v>12</v>
      </c>
      <c r="C54">
        <v>84</v>
      </c>
      <c r="D54">
        <v>0.8590941855</v>
      </c>
      <c r="E54">
        <v>0.9166666667</v>
      </c>
      <c r="F54">
        <v>0.9780973867</v>
      </c>
      <c r="G54">
        <v>77</v>
      </c>
      <c r="H54">
        <v>0.0621877276</v>
      </c>
      <c r="K54"/>
      <c r="L54"/>
      <c r="M54"/>
    </row>
    <row r="55" spans="1:13" ht="12.75">
      <c r="A55" s="5" t="s">
        <v>40</v>
      </c>
      <c r="B55" t="s">
        <v>12</v>
      </c>
      <c r="C55">
        <v>170</v>
      </c>
      <c r="D55">
        <v>0.7354371588</v>
      </c>
      <c r="E55">
        <v>0.7941176471</v>
      </c>
      <c r="F55">
        <v>0.8574802481</v>
      </c>
      <c r="G55">
        <v>135</v>
      </c>
      <c r="H55">
        <v>0.4251831872</v>
      </c>
      <c r="K55"/>
      <c r="L55"/>
      <c r="M55"/>
    </row>
    <row r="56" spans="1:13" ht="12.75">
      <c r="A56" s="5" t="s">
        <v>41</v>
      </c>
      <c r="B56" t="s">
        <v>12</v>
      </c>
      <c r="C56">
        <v>142</v>
      </c>
      <c r="D56">
        <v>0.6402662397</v>
      </c>
      <c r="E56">
        <v>0.7112676056</v>
      </c>
      <c r="F56">
        <v>0.7901425618</v>
      </c>
      <c r="G56">
        <v>101</v>
      </c>
      <c r="H56">
        <v>0.676151067</v>
      </c>
      <c r="K56"/>
      <c r="L56"/>
      <c r="M56"/>
    </row>
    <row r="57" spans="1:13" ht="12.75">
      <c r="A57" s="5" t="s">
        <v>42</v>
      </c>
      <c r="B57" t="s">
        <v>12</v>
      </c>
      <c r="C57">
        <v>39</v>
      </c>
      <c r="D57">
        <v>0.8811167207</v>
      </c>
      <c r="E57">
        <v>0.9487179487</v>
      </c>
      <c r="F57">
        <v>1.0215056928</v>
      </c>
      <c r="G57">
        <v>37</v>
      </c>
      <c r="H57">
        <v>0.1327859064</v>
      </c>
      <c r="K57"/>
      <c r="L57"/>
      <c r="M57"/>
    </row>
    <row r="58" spans="1:13" ht="12.75">
      <c r="A58" s="5" t="s">
        <v>43</v>
      </c>
      <c r="B58" t="s">
        <v>12</v>
      </c>
      <c r="C58">
        <v>239</v>
      </c>
      <c r="D58">
        <v>0.5391759711</v>
      </c>
      <c r="E58">
        <v>0.5983263598</v>
      </c>
      <c r="F58">
        <v>0.6639658517</v>
      </c>
      <c r="G58">
        <v>143</v>
      </c>
      <c r="H58">
        <v>0.0101799321</v>
      </c>
      <c r="K58"/>
      <c r="L58"/>
      <c r="M58"/>
    </row>
    <row r="59" spans="1:13" ht="12.75">
      <c r="A59" s="5" t="s">
        <v>44</v>
      </c>
      <c r="B59" t="s">
        <v>12</v>
      </c>
      <c r="C59">
        <v>23</v>
      </c>
      <c r="D59">
        <v>0.5276628761</v>
      </c>
      <c r="E59">
        <v>0.6956521739</v>
      </c>
      <c r="F59">
        <v>0.9171233547</v>
      </c>
      <c r="G59">
        <v>16</v>
      </c>
      <c r="H59">
        <v>0.7986564841</v>
      </c>
      <c r="K59"/>
      <c r="L59"/>
      <c r="M59"/>
    </row>
    <row r="60" spans="1:13" ht="12.75">
      <c r="A60" s="5" t="s">
        <v>45</v>
      </c>
      <c r="B60" t="s">
        <v>12</v>
      </c>
      <c r="C60">
        <v>78</v>
      </c>
      <c r="D60">
        <v>0.6521853246</v>
      </c>
      <c r="E60">
        <v>0.7435897436</v>
      </c>
      <c r="F60">
        <v>0.8478045824</v>
      </c>
      <c r="G60">
        <v>58</v>
      </c>
      <c r="H60">
        <v>0.9825076381</v>
      </c>
      <c r="K60"/>
      <c r="L60"/>
      <c r="M60"/>
    </row>
    <row r="61" spans="1:13" ht="12.75">
      <c r="A61" s="5" t="s">
        <v>46</v>
      </c>
      <c r="B61" t="s">
        <v>12</v>
      </c>
      <c r="C61">
        <v>107</v>
      </c>
      <c r="D61">
        <v>0.3542430418</v>
      </c>
      <c r="E61">
        <v>0.4392523364</v>
      </c>
      <c r="F61">
        <v>0.5446616935</v>
      </c>
      <c r="G61">
        <v>47</v>
      </c>
      <c r="H61">
        <v>0.0002830743</v>
      </c>
      <c r="K61"/>
      <c r="L61"/>
      <c r="M61"/>
    </row>
    <row r="62" spans="1:13" ht="12.75">
      <c r="A62" s="5" t="s">
        <v>47</v>
      </c>
      <c r="B62" t="s">
        <v>12</v>
      </c>
      <c r="C62">
        <v>33</v>
      </c>
      <c r="D62">
        <v>0.229938012</v>
      </c>
      <c r="E62">
        <v>0.3636363636</v>
      </c>
      <c r="F62">
        <v>0.5750741419</v>
      </c>
      <c r="G62">
        <v>12</v>
      </c>
      <c r="H62">
        <v>0.0117171326</v>
      </c>
      <c r="K62"/>
      <c r="L62"/>
      <c r="M62"/>
    </row>
    <row r="63" spans="1:13" ht="12.75">
      <c r="A63" s="5" t="s">
        <v>48</v>
      </c>
      <c r="B63" t="s">
        <v>12</v>
      </c>
      <c r="C63">
        <v>203</v>
      </c>
      <c r="D63">
        <v>0.1845537946</v>
      </c>
      <c r="E63">
        <v>0.236453202</v>
      </c>
      <c r="F63">
        <v>0.3029475327</v>
      </c>
      <c r="G63">
        <v>48</v>
      </c>
      <c r="H63" s="25">
        <v>1.110223E-16</v>
      </c>
      <c r="K63"/>
      <c r="L63"/>
      <c r="M63"/>
    </row>
    <row r="64" spans="1:13" ht="12.75">
      <c r="A64" s="5" t="s">
        <v>49</v>
      </c>
      <c r="B64" t="s">
        <v>12</v>
      </c>
      <c r="C64">
        <v>90</v>
      </c>
      <c r="D64">
        <v>0.483760149</v>
      </c>
      <c r="E64">
        <v>0.5777777778</v>
      </c>
      <c r="F64">
        <v>0.6900675081</v>
      </c>
      <c r="G64">
        <v>52</v>
      </c>
      <c r="H64">
        <v>0.0713461648</v>
      </c>
      <c r="K64"/>
      <c r="L64"/>
      <c r="M64"/>
    </row>
    <row r="65" spans="1:13" ht="12.75">
      <c r="A65" s="5" t="s">
        <v>50</v>
      </c>
      <c r="B65" t="s">
        <v>12</v>
      </c>
      <c r="C65">
        <v>92</v>
      </c>
      <c r="D65">
        <v>0.2133673658</v>
      </c>
      <c r="E65">
        <v>0.2934782609</v>
      </c>
      <c r="F65">
        <v>0.4036675866</v>
      </c>
      <c r="G65">
        <v>27</v>
      </c>
      <c r="H65" s="25">
        <v>6.0363263E-07</v>
      </c>
      <c r="K65"/>
      <c r="L65"/>
      <c r="M65"/>
    </row>
    <row r="66" spans="1:13" ht="12.75">
      <c r="A66" s="5" t="s">
        <v>52</v>
      </c>
      <c r="B66" t="s">
        <v>12</v>
      </c>
      <c r="C66">
        <v>71</v>
      </c>
      <c r="D66">
        <v>0.4869135037</v>
      </c>
      <c r="E66">
        <v>0.5915492958</v>
      </c>
      <c r="F66">
        <v>0.718670907</v>
      </c>
      <c r="G66">
        <v>42</v>
      </c>
      <c r="H66">
        <v>0.1424061591</v>
      </c>
      <c r="K66"/>
      <c r="L66"/>
      <c r="M66"/>
    </row>
    <row r="67" spans="1:13" ht="13.5" thickBot="1">
      <c r="A67" s="5" t="s">
        <v>51</v>
      </c>
      <c r="B67" t="s">
        <v>12</v>
      </c>
      <c r="C67">
        <v>77</v>
      </c>
      <c r="D67">
        <v>0.4313211464</v>
      </c>
      <c r="E67">
        <v>0.5324675325</v>
      </c>
      <c r="F67">
        <v>0.6573331159</v>
      </c>
      <c r="G67">
        <v>41</v>
      </c>
      <c r="H67">
        <v>0.0331965592</v>
      </c>
      <c r="K67"/>
      <c r="L67"/>
      <c r="M67"/>
    </row>
    <row r="68" spans="1:13" ht="13.5" thickTop="1">
      <c r="A68" s="6" t="s">
        <v>79</v>
      </c>
      <c r="B68" t="s">
        <v>13</v>
      </c>
      <c r="C68">
        <v>701</v>
      </c>
      <c r="D68">
        <v>0.7907891935</v>
      </c>
      <c r="E68">
        <v>0.8188302425</v>
      </c>
      <c r="F68">
        <v>0.8478656152</v>
      </c>
      <c r="G68">
        <v>574</v>
      </c>
      <c r="H68">
        <v>0.0173490036</v>
      </c>
      <c r="K68"/>
      <c r="L68"/>
      <c r="M68"/>
    </row>
    <row r="69" spans="1:13" ht="12.75">
      <c r="A69" s="5" t="s">
        <v>78</v>
      </c>
      <c r="B69" t="s">
        <v>13</v>
      </c>
      <c r="C69">
        <v>531</v>
      </c>
      <c r="D69">
        <v>0.7810689095</v>
      </c>
      <c r="E69">
        <v>0.813559322</v>
      </c>
      <c r="F69">
        <v>0.8474012502</v>
      </c>
      <c r="G69">
        <v>432</v>
      </c>
      <c r="H69">
        <v>0.0536469149</v>
      </c>
      <c r="K69"/>
      <c r="L69"/>
      <c r="M69"/>
    </row>
    <row r="70" spans="1:13" ht="12.75">
      <c r="A70" s="5" t="s">
        <v>77</v>
      </c>
      <c r="B70" t="s">
        <v>13</v>
      </c>
      <c r="C70">
        <v>741</v>
      </c>
      <c r="D70">
        <v>0.7861943966</v>
      </c>
      <c r="E70">
        <v>0.8137651822</v>
      </c>
      <c r="F70">
        <v>0.8423028383</v>
      </c>
      <c r="G70">
        <v>603</v>
      </c>
      <c r="H70">
        <v>0.0222517129</v>
      </c>
      <c r="K70"/>
      <c r="L70"/>
      <c r="M70"/>
    </row>
    <row r="71" spans="1:13" ht="12.75">
      <c r="A71" s="5" t="s">
        <v>76</v>
      </c>
      <c r="B71" t="s">
        <v>13</v>
      </c>
      <c r="C71">
        <v>1311</v>
      </c>
      <c r="D71">
        <v>0.7353644297</v>
      </c>
      <c r="E71">
        <v>0.7581998474</v>
      </c>
      <c r="F71">
        <v>0.7817443779</v>
      </c>
      <c r="G71">
        <v>994</v>
      </c>
      <c r="H71">
        <v>0.4812875794</v>
      </c>
      <c r="K71"/>
      <c r="L71"/>
      <c r="M71"/>
    </row>
    <row r="72" spans="1:13" ht="12.75">
      <c r="A72" s="5" t="s">
        <v>75</v>
      </c>
      <c r="B72" t="s">
        <v>13</v>
      </c>
      <c r="C72">
        <v>892</v>
      </c>
      <c r="D72">
        <v>0.7197781056</v>
      </c>
      <c r="E72">
        <v>0.7477578475</v>
      </c>
      <c r="F72">
        <v>0.7768252385</v>
      </c>
      <c r="G72">
        <v>667</v>
      </c>
      <c r="H72">
        <v>0.826872215</v>
      </c>
      <c r="K72"/>
      <c r="L72"/>
      <c r="M72"/>
    </row>
    <row r="73" spans="1:13" ht="12.75">
      <c r="A73" s="5" t="s">
        <v>74</v>
      </c>
      <c r="B73" t="s">
        <v>13</v>
      </c>
      <c r="C73">
        <v>497</v>
      </c>
      <c r="D73">
        <v>0.8138194069</v>
      </c>
      <c r="E73">
        <v>0.8450704225</v>
      </c>
      <c r="F73">
        <v>0.8775214906</v>
      </c>
      <c r="G73">
        <v>420</v>
      </c>
      <c r="H73">
        <v>0.0073028932</v>
      </c>
      <c r="K73"/>
      <c r="L73"/>
      <c r="M73"/>
    </row>
    <row r="74" spans="1:13" ht="12.75">
      <c r="A74" s="5" t="s">
        <v>73</v>
      </c>
      <c r="B74" t="s">
        <v>13</v>
      </c>
      <c r="C74">
        <v>520</v>
      </c>
      <c r="D74">
        <v>0.633905923</v>
      </c>
      <c r="E74">
        <v>0.6730769231</v>
      </c>
      <c r="F74">
        <v>0.7146684199</v>
      </c>
      <c r="G74">
        <v>350</v>
      </c>
      <c r="H74">
        <v>0.0701795414</v>
      </c>
      <c r="K74"/>
      <c r="L74"/>
      <c r="M74"/>
    </row>
    <row r="75" spans="1:13" ht="12.75">
      <c r="A75" s="5" t="s">
        <v>38</v>
      </c>
      <c r="B75" t="s">
        <v>13</v>
      </c>
      <c r="C75">
        <v>22</v>
      </c>
      <c r="D75">
        <v>0.7940883562</v>
      </c>
      <c r="E75">
        <v>0.9090909091</v>
      </c>
      <c r="F75">
        <v>1.0407485195</v>
      </c>
      <c r="G75">
        <v>20</v>
      </c>
      <c r="H75">
        <v>0.3611611528</v>
      </c>
      <c r="K75"/>
      <c r="L75"/>
      <c r="M75"/>
    </row>
    <row r="76" spans="1:13" ht="12.75">
      <c r="A76" s="5" t="s">
        <v>72</v>
      </c>
      <c r="B76" t="s">
        <v>13</v>
      </c>
      <c r="C76">
        <v>409</v>
      </c>
      <c r="D76">
        <v>0.7381777132</v>
      </c>
      <c r="E76">
        <v>0.7775061125</v>
      </c>
      <c r="F76">
        <v>0.8189298378</v>
      </c>
      <c r="G76">
        <v>318</v>
      </c>
      <c r="H76">
        <v>0.397114229</v>
      </c>
      <c r="K76"/>
      <c r="L76"/>
      <c r="M76"/>
    </row>
    <row r="77" spans="1:13" ht="13.5" thickBot="1">
      <c r="A77" s="5" t="s">
        <v>71</v>
      </c>
      <c r="B77" t="s">
        <v>13</v>
      </c>
      <c r="C77">
        <v>964</v>
      </c>
      <c r="D77">
        <v>0.4787208566</v>
      </c>
      <c r="E77">
        <v>0.5093360996</v>
      </c>
      <c r="F77">
        <v>0.5419092542</v>
      </c>
      <c r="G77">
        <v>491</v>
      </c>
      <c r="H77" s="25">
        <v>1.110223E-16</v>
      </c>
      <c r="K77"/>
      <c r="L77"/>
      <c r="M77"/>
    </row>
    <row r="78" spans="1:13" ht="13.5" thickTop="1">
      <c r="A78" s="7" t="s">
        <v>70</v>
      </c>
      <c r="B78" t="s">
        <v>13</v>
      </c>
      <c r="C78">
        <v>4662</v>
      </c>
      <c r="D78">
        <v>0.7620009297</v>
      </c>
      <c r="E78">
        <v>0.7739167739</v>
      </c>
      <c r="F78">
        <v>0.786018953</v>
      </c>
      <c r="G78">
        <v>3608</v>
      </c>
      <c r="H78">
        <v>0.0100448961</v>
      </c>
      <c r="K78"/>
      <c r="L78"/>
      <c r="M78"/>
    </row>
    <row r="79" spans="1:13" ht="12.75">
      <c r="A79" s="5" t="s">
        <v>69</v>
      </c>
      <c r="B79" t="s">
        <v>13</v>
      </c>
      <c r="C79">
        <v>1395</v>
      </c>
      <c r="D79">
        <v>0.5690395412</v>
      </c>
      <c r="E79">
        <v>0.594265233</v>
      </c>
      <c r="F79">
        <v>0.6206091871</v>
      </c>
      <c r="G79">
        <v>829</v>
      </c>
      <c r="H79" s="25">
        <v>1.721617E-10</v>
      </c>
      <c r="K79"/>
      <c r="L79"/>
      <c r="M79"/>
    </row>
    <row r="80" spans="1:13" ht="12.75">
      <c r="A80" s="5" t="s">
        <v>68</v>
      </c>
      <c r="B80" t="s">
        <v>13</v>
      </c>
      <c r="C80">
        <v>6999</v>
      </c>
      <c r="D80">
        <v>0.7345313644</v>
      </c>
      <c r="E80">
        <v>0.7446778111</v>
      </c>
      <c r="F80">
        <v>0.7549644158</v>
      </c>
      <c r="G80">
        <v>5212</v>
      </c>
      <c r="H80">
        <v>0.753974403</v>
      </c>
      <c r="K80"/>
      <c r="L80"/>
      <c r="M80"/>
    </row>
    <row r="81" spans="1:13" ht="13.5" thickBot="1">
      <c r="A81" s="5" t="s">
        <v>67</v>
      </c>
      <c r="B81" t="s">
        <v>13</v>
      </c>
      <c r="C81">
        <v>13587</v>
      </c>
      <c r="D81">
        <v>0.734637981</v>
      </c>
      <c r="E81">
        <v>0.7419592257</v>
      </c>
      <c r="F81">
        <v>0.7493534324</v>
      </c>
      <c r="G81">
        <v>10081</v>
      </c>
      <c r="H81">
        <v>0.9452676715</v>
      </c>
      <c r="K81"/>
      <c r="L81"/>
      <c r="M81"/>
    </row>
    <row r="82" spans="1:13" ht="13.5" thickTop="1">
      <c r="A82" s="7" t="s">
        <v>66</v>
      </c>
      <c r="B82" t="s">
        <v>13</v>
      </c>
      <c r="C82">
        <v>194</v>
      </c>
      <c r="D82">
        <v>0.7557071859</v>
      </c>
      <c r="E82">
        <v>0.8092783505</v>
      </c>
      <c r="F82">
        <v>0.8666471099</v>
      </c>
      <c r="G82">
        <v>157</v>
      </c>
      <c r="H82">
        <v>0.2725855563</v>
      </c>
      <c r="K82"/>
      <c r="L82"/>
      <c r="M82"/>
    </row>
    <row r="83" spans="1:13" ht="12.75">
      <c r="A83" s="5" t="s">
        <v>65</v>
      </c>
      <c r="B83" t="s">
        <v>13</v>
      </c>
      <c r="C83">
        <v>330</v>
      </c>
      <c r="D83">
        <v>0.7907170931</v>
      </c>
      <c r="E83">
        <v>0.8303030303</v>
      </c>
      <c r="F83">
        <v>0.8718707716</v>
      </c>
      <c r="G83">
        <v>274</v>
      </c>
      <c r="H83">
        <v>0.0608662914</v>
      </c>
      <c r="K83"/>
      <c r="L83"/>
      <c r="M83"/>
    </row>
    <row r="84" spans="1:13" ht="12.75">
      <c r="A84" s="5" t="s">
        <v>64</v>
      </c>
      <c r="B84" t="s">
        <v>13</v>
      </c>
      <c r="C84">
        <v>125</v>
      </c>
      <c r="D84">
        <v>0.7415651849</v>
      </c>
      <c r="E84">
        <v>0.808</v>
      </c>
      <c r="F84">
        <v>0.8803865302</v>
      </c>
      <c r="G84">
        <v>101</v>
      </c>
      <c r="H84">
        <v>0.3875505781</v>
      </c>
      <c r="K84"/>
      <c r="L84"/>
      <c r="M84"/>
    </row>
    <row r="85" spans="1:13" ht="12.75">
      <c r="A85" s="5" t="s">
        <v>63</v>
      </c>
      <c r="B85" t="s">
        <v>13</v>
      </c>
      <c r="C85">
        <v>52</v>
      </c>
      <c r="D85">
        <v>0.7064577248</v>
      </c>
      <c r="E85">
        <v>0.8076923077</v>
      </c>
      <c r="F85">
        <v>0.9234336904</v>
      </c>
      <c r="G85">
        <v>42</v>
      </c>
      <c r="H85">
        <v>0.5790791554</v>
      </c>
      <c r="K85"/>
      <c r="L85"/>
      <c r="M85"/>
    </row>
    <row r="86" spans="1:13" ht="12.75">
      <c r="A86" s="5" t="s">
        <v>62</v>
      </c>
      <c r="B86" t="s">
        <v>13</v>
      </c>
      <c r="C86">
        <v>69</v>
      </c>
      <c r="D86">
        <v>0.8111461899</v>
      </c>
      <c r="E86">
        <v>0.884057971</v>
      </c>
      <c r="F86">
        <v>0.9635235989</v>
      </c>
      <c r="G86">
        <v>61</v>
      </c>
      <c r="H86">
        <v>0.1689177706</v>
      </c>
      <c r="K86"/>
      <c r="L86"/>
      <c r="M86"/>
    </row>
    <row r="87" spans="1:13" ht="12.75">
      <c r="A87" s="5" t="s">
        <v>61</v>
      </c>
      <c r="B87" t="s">
        <v>13</v>
      </c>
      <c r="C87">
        <v>230</v>
      </c>
      <c r="D87">
        <v>0.7403835175</v>
      </c>
      <c r="E87">
        <v>0.7913043478</v>
      </c>
      <c r="F87">
        <v>0.8457273238</v>
      </c>
      <c r="G87">
        <v>182</v>
      </c>
      <c r="H87">
        <v>0.3799297937</v>
      </c>
      <c r="K87"/>
      <c r="L87"/>
      <c r="M87"/>
    </row>
    <row r="88" spans="1:13" ht="12.75">
      <c r="A88" s="5" t="s">
        <v>60</v>
      </c>
      <c r="B88" t="s">
        <v>13</v>
      </c>
      <c r="C88">
        <v>232</v>
      </c>
      <c r="D88">
        <v>0.7660557631</v>
      </c>
      <c r="E88">
        <v>0.8146551724</v>
      </c>
      <c r="F88">
        <v>0.866337781</v>
      </c>
      <c r="G88">
        <v>189</v>
      </c>
      <c r="H88">
        <v>0.1953592687</v>
      </c>
      <c r="K88"/>
      <c r="L88"/>
      <c r="M88"/>
    </row>
    <row r="89" spans="1:13" ht="12.75">
      <c r="A89" s="5" t="s">
        <v>19</v>
      </c>
      <c r="B89" t="s">
        <v>13</v>
      </c>
      <c r="C89">
        <v>87</v>
      </c>
      <c r="D89">
        <v>0.8201505517</v>
      </c>
      <c r="E89">
        <v>0.8850574713</v>
      </c>
      <c r="F89">
        <v>0.9551011407</v>
      </c>
      <c r="G89">
        <v>77</v>
      </c>
      <c r="H89">
        <v>0.1198110278</v>
      </c>
      <c r="K89"/>
      <c r="L89"/>
      <c r="M89"/>
    </row>
    <row r="90" spans="1:13" ht="12.75">
      <c r="A90" s="5" t="s">
        <v>18</v>
      </c>
      <c r="B90" t="s">
        <v>13</v>
      </c>
      <c r="C90">
        <v>154</v>
      </c>
      <c r="D90">
        <v>0.8490367436</v>
      </c>
      <c r="E90">
        <v>0.8961038961</v>
      </c>
      <c r="F90">
        <v>0.9457802606</v>
      </c>
      <c r="G90">
        <v>138</v>
      </c>
      <c r="H90">
        <v>0.0258262884</v>
      </c>
      <c r="K90"/>
      <c r="L90"/>
      <c r="M90"/>
    </row>
    <row r="91" spans="1:13" ht="12.75">
      <c r="A91" s="5" t="s">
        <v>17</v>
      </c>
      <c r="B91" t="s">
        <v>13</v>
      </c>
      <c r="C91">
        <v>94</v>
      </c>
      <c r="D91">
        <v>0.7816962535</v>
      </c>
      <c r="E91">
        <v>0.8510638298</v>
      </c>
      <c r="F91">
        <v>0.9265870715</v>
      </c>
      <c r="G91">
        <v>80</v>
      </c>
      <c r="H91">
        <v>0.2171348338</v>
      </c>
      <c r="K91"/>
      <c r="L91"/>
      <c r="M91"/>
    </row>
    <row r="92" spans="1:13" ht="12.75">
      <c r="A92" s="5" t="s">
        <v>16</v>
      </c>
      <c r="B92" t="s">
        <v>13</v>
      </c>
      <c r="C92">
        <v>87</v>
      </c>
      <c r="D92">
        <v>0.610781693</v>
      </c>
      <c r="E92">
        <v>0.7011494253</v>
      </c>
      <c r="F92">
        <v>0.8048874454</v>
      </c>
      <c r="G92">
        <v>61</v>
      </c>
      <c r="H92">
        <v>0.6624247203</v>
      </c>
      <c r="K92"/>
      <c r="L92"/>
      <c r="M92"/>
    </row>
    <row r="93" spans="1:13" ht="12.75">
      <c r="A93" s="5" t="s">
        <v>20</v>
      </c>
      <c r="B93" t="s">
        <v>13</v>
      </c>
      <c r="C93">
        <v>152</v>
      </c>
      <c r="D93">
        <v>0.7343112018</v>
      </c>
      <c r="E93">
        <v>0.7960526316</v>
      </c>
      <c r="F93">
        <v>0.8629853265</v>
      </c>
      <c r="G93">
        <v>121</v>
      </c>
      <c r="H93">
        <v>0.4343516581</v>
      </c>
      <c r="K93"/>
      <c r="L93"/>
      <c r="M93"/>
    </row>
    <row r="94" spans="1:13" ht="12.75">
      <c r="A94" s="5" t="s">
        <v>21</v>
      </c>
      <c r="B94" t="s">
        <v>13</v>
      </c>
      <c r="C94">
        <v>167</v>
      </c>
      <c r="D94">
        <v>0.6917794276</v>
      </c>
      <c r="E94">
        <v>0.754491018</v>
      </c>
      <c r="F94">
        <v>0.8228875758</v>
      </c>
      <c r="G94">
        <v>126</v>
      </c>
      <c r="H94">
        <v>0.8448563535</v>
      </c>
      <c r="K94"/>
      <c r="L94"/>
      <c r="M94"/>
    </row>
    <row r="95" spans="1:13" ht="12.75">
      <c r="A95" s="5" t="s">
        <v>53</v>
      </c>
      <c r="B95" t="s">
        <v>13</v>
      </c>
      <c r="C95">
        <v>133</v>
      </c>
      <c r="D95">
        <v>0.6980792442</v>
      </c>
      <c r="E95">
        <v>0.7669172932</v>
      </c>
      <c r="F95">
        <v>0.8425435071</v>
      </c>
      <c r="G95">
        <v>102</v>
      </c>
      <c r="H95">
        <v>0.733058034</v>
      </c>
      <c r="K95"/>
      <c r="L95"/>
      <c r="M95"/>
    </row>
    <row r="96" spans="1:13" ht="12.75">
      <c r="A96" s="5" t="s">
        <v>54</v>
      </c>
      <c r="B96" t="s">
        <v>13</v>
      </c>
      <c r="C96">
        <v>69</v>
      </c>
      <c r="D96">
        <v>0.6904642343</v>
      </c>
      <c r="E96">
        <v>0.7826086957</v>
      </c>
      <c r="F96">
        <v>0.8870501036</v>
      </c>
      <c r="G96">
        <v>54</v>
      </c>
      <c r="H96">
        <v>0.6913458573</v>
      </c>
      <c r="K96"/>
      <c r="L96"/>
      <c r="M96"/>
    </row>
    <row r="97" spans="1:13" ht="12.75">
      <c r="A97" s="5" t="s">
        <v>55</v>
      </c>
      <c r="B97" t="s">
        <v>13</v>
      </c>
      <c r="C97">
        <v>183</v>
      </c>
      <c r="D97">
        <v>0.747553348</v>
      </c>
      <c r="E97">
        <v>0.8032786885</v>
      </c>
      <c r="F97">
        <v>0.8631579982</v>
      </c>
      <c r="G97">
        <v>147</v>
      </c>
      <c r="H97">
        <v>0.3313922654</v>
      </c>
      <c r="K97"/>
      <c r="L97"/>
      <c r="M97"/>
    </row>
    <row r="98" spans="1:13" ht="12.75">
      <c r="A98" s="5" t="s">
        <v>22</v>
      </c>
      <c r="B98" t="s">
        <v>13</v>
      </c>
      <c r="C98">
        <v>267</v>
      </c>
      <c r="D98">
        <v>0.7876698635</v>
      </c>
      <c r="E98">
        <v>0.8314606742</v>
      </c>
      <c r="F98">
        <v>0.8776860518</v>
      </c>
      <c r="G98">
        <v>222</v>
      </c>
      <c r="H98">
        <v>0.0876289355</v>
      </c>
      <c r="K98"/>
      <c r="L98"/>
      <c r="M98"/>
    </row>
    <row r="99" spans="1:13" ht="12.75">
      <c r="A99" s="5" t="s">
        <v>23</v>
      </c>
      <c r="B99" t="s">
        <v>13</v>
      </c>
      <c r="C99">
        <v>46</v>
      </c>
      <c r="D99">
        <v>0.549969207</v>
      </c>
      <c r="E99">
        <v>0.6739130435</v>
      </c>
      <c r="F99">
        <v>0.8257894885</v>
      </c>
      <c r="G99">
        <v>31</v>
      </c>
      <c r="H99">
        <v>0.5947424047</v>
      </c>
      <c r="K99"/>
      <c r="L99"/>
      <c r="M99"/>
    </row>
    <row r="100" spans="1:13" ht="12.75">
      <c r="A100" s="5" t="s">
        <v>56</v>
      </c>
      <c r="B100" t="s">
        <v>13</v>
      </c>
      <c r="C100">
        <v>44</v>
      </c>
      <c r="D100">
        <v>0.8271013533</v>
      </c>
      <c r="E100">
        <v>0.9090909091</v>
      </c>
      <c r="F100">
        <v>0.9992079903</v>
      </c>
      <c r="G100">
        <v>40</v>
      </c>
      <c r="H100">
        <v>0.1965664497</v>
      </c>
      <c r="K100"/>
      <c r="L100"/>
      <c r="M100"/>
    </row>
    <row r="101" spans="1:13" ht="12.75">
      <c r="A101" s="5" t="s">
        <v>57</v>
      </c>
      <c r="B101" t="s">
        <v>13</v>
      </c>
      <c r="C101">
        <v>111</v>
      </c>
      <c r="D101">
        <v>0.8467586951</v>
      </c>
      <c r="E101">
        <v>0.9009009009</v>
      </c>
      <c r="F101">
        <v>0.9585049884</v>
      </c>
      <c r="G101">
        <v>100</v>
      </c>
      <c r="H101">
        <v>0.0510656182</v>
      </c>
      <c r="K101"/>
      <c r="L101"/>
      <c r="M101"/>
    </row>
    <row r="102" spans="1:13" ht="12.75">
      <c r="A102" s="5" t="s">
        <v>58</v>
      </c>
      <c r="B102" t="s">
        <v>13</v>
      </c>
      <c r="C102">
        <v>328</v>
      </c>
      <c r="D102">
        <v>0.7109564385</v>
      </c>
      <c r="E102">
        <v>0.756097561</v>
      </c>
      <c r="F102">
        <v>0.8041048519</v>
      </c>
      <c r="G102">
        <v>248</v>
      </c>
      <c r="H102">
        <v>0.7580564194</v>
      </c>
      <c r="K102"/>
      <c r="L102"/>
      <c r="M102"/>
    </row>
    <row r="103" spans="1:13" ht="12.75">
      <c r="A103" s="5" t="s">
        <v>59</v>
      </c>
      <c r="B103" t="s">
        <v>13</v>
      </c>
      <c r="C103">
        <v>130</v>
      </c>
      <c r="D103">
        <v>0.3091925416</v>
      </c>
      <c r="E103">
        <v>0.3846153846</v>
      </c>
      <c r="F103">
        <v>0.4784364892</v>
      </c>
      <c r="G103">
        <v>50</v>
      </c>
      <c r="H103" s="25">
        <v>2.3014201E-06</v>
      </c>
      <c r="K103"/>
      <c r="L103"/>
      <c r="M103"/>
    </row>
    <row r="104" spans="1:13" ht="12.75">
      <c r="A104" s="5" t="s">
        <v>24</v>
      </c>
      <c r="B104" t="s">
        <v>13</v>
      </c>
      <c r="C104">
        <v>225</v>
      </c>
      <c r="D104">
        <v>0.7348076325</v>
      </c>
      <c r="E104">
        <v>0.7866666667</v>
      </c>
      <c r="F104">
        <v>0.8421856512</v>
      </c>
      <c r="G104">
        <v>177</v>
      </c>
      <c r="H104">
        <v>0.4309068619</v>
      </c>
      <c r="K104"/>
      <c r="L104"/>
      <c r="M104"/>
    </row>
    <row r="105" spans="1:13" ht="12.75">
      <c r="A105" s="5" t="s">
        <v>25</v>
      </c>
      <c r="B105" t="s">
        <v>13</v>
      </c>
      <c r="C105">
        <v>317</v>
      </c>
      <c r="D105">
        <v>0.7652558573</v>
      </c>
      <c r="E105">
        <v>0.8075709779</v>
      </c>
      <c r="F105">
        <v>0.8522259296</v>
      </c>
      <c r="G105">
        <v>256</v>
      </c>
      <c r="H105">
        <v>0.1715807982</v>
      </c>
      <c r="K105"/>
      <c r="L105"/>
      <c r="M105"/>
    </row>
    <row r="106" spans="1:13" ht="12.75">
      <c r="A106" s="5" t="s">
        <v>26</v>
      </c>
      <c r="B106" t="s">
        <v>13</v>
      </c>
      <c r="C106">
        <v>201</v>
      </c>
      <c r="D106">
        <v>0.6044336909</v>
      </c>
      <c r="E106">
        <v>0.6666666667</v>
      </c>
      <c r="F106">
        <v>0.7353071993</v>
      </c>
      <c r="G106">
        <v>134</v>
      </c>
      <c r="H106">
        <v>0.2182005527</v>
      </c>
      <c r="K106"/>
      <c r="L106"/>
      <c r="M106"/>
    </row>
    <row r="107" spans="1:13" ht="12.75">
      <c r="A107" s="5" t="s">
        <v>27</v>
      </c>
      <c r="B107" t="s">
        <v>13</v>
      </c>
      <c r="C107">
        <v>149</v>
      </c>
      <c r="D107">
        <v>0.5995644806</v>
      </c>
      <c r="E107">
        <v>0.6711409396</v>
      </c>
      <c r="F107">
        <v>0.7512622501</v>
      </c>
      <c r="G107">
        <v>100</v>
      </c>
      <c r="H107">
        <v>0.3188975248</v>
      </c>
      <c r="K107"/>
      <c r="L107"/>
      <c r="M107"/>
    </row>
    <row r="108" spans="1:13" ht="12.75">
      <c r="A108" s="5" t="s">
        <v>28</v>
      </c>
      <c r="B108" t="s">
        <v>13</v>
      </c>
      <c r="C108">
        <v>132</v>
      </c>
      <c r="D108">
        <v>0.8156992848</v>
      </c>
      <c r="E108">
        <v>0.8712121212</v>
      </c>
      <c r="F108">
        <v>0.9305029124</v>
      </c>
      <c r="G108">
        <v>115</v>
      </c>
      <c r="H108">
        <v>0.0833882994</v>
      </c>
      <c r="K108"/>
      <c r="L108"/>
      <c r="M108"/>
    </row>
    <row r="109" spans="1:13" ht="12.75">
      <c r="A109" s="5" t="s">
        <v>29</v>
      </c>
      <c r="B109" t="s">
        <v>13</v>
      </c>
      <c r="C109">
        <v>59</v>
      </c>
      <c r="D109">
        <v>0.7806409798</v>
      </c>
      <c r="E109">
        <v>0.8644067797</v>
      </c>
      <c r="F109">
        <v>0.9571609742</v>
      </c>
      <c r="G109">
        <v>51</v>
      </c>
      <c r="H109">
        <v>0.2727264924</v>
      </c>
      <c r="K109"/>
      <c r="L109"/>
      <c r="M109"/>
    </row>
    <row r="110" spans="1:13" ht="12.75">
      <c r="A110" s="5" t="s">
        <v>30</v>
      </c>
      <c r="B110" t="s">
        <v>13</v>
      </c>
      <c r="C110">
        <v>121</v>
      </c>
      <c r="D110">
        <v>0.7898936245</v>
      </c>
      <c r="E110">
        <v>0.8512396694</v>
      </c>
      <c r="F110">
        <v>0.9173500739</v>
      </c>
      <c r="G110">
        <v>103</v>
      </c>
      <c r="H110">
        <v>0.1607645638</v>
      </c>
      <c r="K110"/>
      <c r="L110"/>
      <c r="M110"/>
    </row>
    <row r="111" spans="1:13" ht="12.75">
      <c r="A111" s="5" t="s">
        <v>31</v>
      </c>
      <c r="B111" t="s">
        <v>13</v>
      </c>
      <c r="C111">
        <v>185</v>
      </c>
      <c r="D111">
        <v>0.7621293067</v>
      </c>
      <c r="E111">
        <v>0.8162162162</v>
      </c>
      <c r="F111">
        <v>0.8741415738</v>
      </c>
      <c r="G111">
        <v>151</v>
      </c>
      <c r="H111">
        <v>0.2376160272</v>
      </c>
      <c r="K111"/>
      <c r="L111"/>
      <c r="M111"/>
    </row>
    <row r="112" spans="1:13" ht="12.75">
      <c r="A112" s="5" t="s">
        <v>32</v>
      </c>
      <c r="B112" t="s">
        <v>13</v>
      </c>
      <c r="C112">
        <v>139</v>
      </c>
      <c r="D112">
        <v>0.7263958949</v>
      </c>
      <c r="E112">
        <v>0.7913669065</v>
      </c>
      <c r="F112">
        <v>0.8621491187</v>
      </c>
      <c r="G112">
        <v>110</v>
      </c>
      <c r="H112">
        <v>0.4943338785</v>
      </c>
      <c r="K112"/>
      <c r="L112"/>
      <c r="M112"/>
    </row>
    <row r="113" spans="1:13" ht="12.75">
      <c r="A113" s="5" t="s">
        <v>33</v>
      </c>
      <c r="B113" t="s">
        <v>13</v>
      </c>
      <c r="C113">
        <v>36</v>
      </c>
      <c r="D113">
        <v>0.7906394053</v>
      </c>
      <c r="E113">
        <v>0.8888888889</v>
      </c>
      <c r="F113">
        <v>0.9993474287</v>
      </c>
      <c r="G113">
        <v>32</v>
      </c>
      <c r="H113">
        <v>0.3042588342</v>
      </c>
      <c r="K113"/>
      <c r="L113"/>
      <c r="M113"/>
    </row>
    <row r="114" spans="1:13" ht="12.75">
      <c r="A114" s="5" t="s">
        <v>34</v>
      </c>
      <c r="B114" t="s">
        <v>13</v>
      </c>
      <c r="C114">
        <v>41</v>
      </c>
      <c r="D114">
        <v>0.815015759</v>
      </c>
      <c r="E114">
        <v>0.9024390244</v>
      </c>
      <c r="F114">
        <v>0.9992398107</v>
      </c>
      <c r="G114">
        <v>37</v>
      </c>
      <c r="H114">
        <v>0.2312562117</v>
      </c>
      <c r="K114"/>
      <c r="L114"/>
      <c r="M114"/>
    </row>
    <row r="115" spans="1:13" ht="12.75">
      <c r="A115" s="5" t="s">
        <v>35</v>
      </c>
      <c r="B115" t="s">
        <v>13</v>
      </c>
      <c r="C115">
        <v>76</v>
      </c>
      <c r="D115">
        <v>0.7792310601</v>
      </c>
      <c r="E115">
        <v>0.8552631579</v>
      </c>
      <c r="F115">
        <v>0.9387139536</v>
      </c>
      <c r="G115">
        <v>65</v>
      </c>
      <c r="H115">
        <v>0.249215051</v>
      </c>
      <c r="K115"/>
      <c r="L115"/>
      <c r="M115"/>
    </row>
    <row r="116" spans="1:13" ht="12.75">
      <c r="A116" s="5" t="s">
        <v>36</v>
      </c>
      <c r="B116" t="s">
        <v>13</v>
      </c>
      <c r="C116">
        <v>133</v>
      </c>
      <c r="D116">
        <v>0.4401945619</v>
      </c>
      <c r="E116">
        <v>0.5187969925</v>
      </c>
      <c r="F116">
        <v>0.6114349033</v>
      </c>
      <c r="G116">
        <v>69</v>
      </c>
      <c r="H116">
        <v>0.0028631243</v>
      </c>
      <c r="K116"/>
      <c r="L116"/>
      <c r="M116"/>
    </row>
    <row r="117" spans="1:13" ht="12.75">
      <c r="A117" s="5" t="s">
        <v>37</v>
      </c>
      <c r="B117" t="s">
        <v>13</v>
      </c>
      <c r="C117">
        <v>95</v>
      </c>
      <c r="D117">
        <v>0.3023826585</v>
      </c>
      <c r="E117">
        <v>0.3894736842</v>
      </c>
      <c r="F117">
        <v>0.5016483136</v>
      </c>
      <c r="G117">
        <v>37</v>
      </c>
      <c r="H117">
        <v>6.77205E-05</v>
      </c>
      <c r="K117"/>
      <c r="L117"/>
      <c r="M117"/>
    </row>
    <row r="118" spans="1:13" ht="12.75">
      <c r="A118" s="5" t="s">
        <v>39</v>
      </c>
      <c r="B118" t="s">
        <v>13</v>
      </c>
      <c r="C118">
        <v>89</v>
      </c>
      <c r="D118">
        <v>0.6927988808</v>
      </c>
      <c r="E118">
        <v>0.7752808989</v>
      </c>
      <c r="F118">
        <v>0.8675829145</v>
      </c>
      <c r="G118">
        <v>69</v>
      </c>
      <c r="H118">
        <v>0.7109133886</v>
      </c>
      <c r="K118"/>
      <c r="L118"/>
      <c r="M118"/>
    </row>
    <row r="119" spans="1:13" ht="12.75">
      <c r="A119" s="5" t="s">
        <v>40</v>
      </c>
      <c r="B119" t="s">
        <v>13</v>
      </c>
      <c r="C119">
        <v>194</v>
      </c>
      <c r="D119">
        <v>0.7842992606</v>
      </c>
      <c r="E119">
        <v>0.8350515464</v>
      </c>
      <c r="F119">
        <v>0.8890880307</v>
      </c>
      <c r="G119">
        <v>162</v>
      </c>
      <c r="H119">
        <v>0.130019852</v>
      </c>
      <c r="K119"/>
      <c r="L119"/>
      <c r="M119"/>
    </row>
    <row r="120" spans="1:13" ht="12.75">
      <c r="A120" s="5" t="s">
        <v>41</v>
      </c>
      <c r="B120" t="s">
        <v>13</v>
      </c>
      <c r="C120">
        <v>126</v>
      </c>
      <c r="D120">
        <v>0.6140087329</v>
      </c>
      <c r="E120">
        <v>0.6904761905</v>
      </c>
      <c r="F120">
        <v>0.776466757</v>
      </c>
      <c r="G120">
        <v>87</v>
      </c>
      <c r="H120">
        <v>0.5063570013</v>
      </c>
      <c r="K120"/>
      <c r="L120"/>
      <c r="M120"/>
    </row>
    <row r="121" spans="1:13" ht="12.75">
      <c r="A121" s="5" t="s">
        <v>42</v>
      </c>
      <c r="B121" t="s">
        <v>13</v>
      </c>
      <c r="C121">
        <v>23</v>
      </c>
      <c r="D121">
        <v>0.8749915633</v>
      </c>
      <c r="E121">
        <v>0.9565217391</v>
      </c>
      <c r="F121">
        <v>1.0456487534</v>
      </c>
      <c r="G121">
        <v>22</v>
      </c>
      <c r="H121">
        <v>0.2309764256</v>
      </c>
      <c r="K121"/>
      <c r="L121"/>
      <c r="M121"/>
    </row>
    <row r="122" spans="1:13" ht="12.75">
      <c r="A122" s="5" t="s">
        <v>43</v>
      </c>
      <c r="B122" t="s">
        <v>13</v>
      </c>
      <c r="C122">
        <v>223</v>
      </c>
      <c r="D122">
        <v>0.571936335</v>
      </c>
      <c r="E122">
        <v>0.6322869955</v>
      </c>
      <c r="F122">
        <v>0.6990058512</v>
      </c>
      <c r="G122">
        <v>141</v>
      </c>
      <c r="H122">
        <v>0.058332331</v>
      </c>
      <c r="K122"/>
      <c r="L122"/>
      <c r="M122"/>
    </row>
    <row r="123" spans="1:13" ht="12.75">
      <c r="A123" s="5" t="s">
        <v>44</v>
      </c>
      <c r="B123" t="s">
        <v>13</v>
      </c>
      <c r="C123">
        <v>23</v>
      </c>
      <c r="D123">
        <v>0.6279108804</v>
      </c>
      <c r="E123">
        <v>0.7826086957</v>
      </c>
      <c r="F123">
        <v>0.9754192668</v>
      </c>
      <c r="G123">
        <v>18</v>
      </c>
      <c r="H123">
        <v>0.8186940652</v>
      </c>
      <c r="K123"/>
      <c r="L123"/>
      <c r="M123"/>
    </row>
    <row r="124" spans="1:13" ht="12.75">
      <c r="A124" s="5" t="s">
        <v>45</v>
      </c>
      <c r="B124" t="s">
        <v>13</v>
      </c>
      <c r="C124">
        <v>62</v>
      </c>
      <c r="D124">
        <v>0.6578651383</v>
      </c>
      <c r="E124">
        <v>0.7580645161</v>
      </c>
      <c r="F124">
        <v>0.8735252519</v>
      </c>
      <c r="G124">
        <v>47</v>
      </c>
      <c r="H124">
        <v>0.8792576422</v>
      </c>
      <c r="K124"/>
      <c r="L124"/>
      <c r="M124"/>
    </row>
    <row r="125" spans="1:13" ht="12.75">
      <c r="A125" s="5" t="s">
        <v>46</v>
      </c>
      <c r="B125" t="s">
        <v>13</v>
      </c>
      <c r="C125">
        <v>86</v>
      </c>
      <c r="D125">
        <v>0.3815581487</v>
      </c>
      <c r="E125">
        <v>0.476744186</v>
      </c>
      <c r="F125">
        <v>0.5956759663</v>
      </c>
      <c r="G125">
        <v>41</v>
      </c>
      <c r="H125">
        <v>0.0043602335</v>
      </c>
      <c r="K125"/>
      <c r="L125"/>
      <c r="M125"/>
    </row>
    <row r="126" spans="1:13" ht="12.75">
      <c r="A126" s="5" t="s">
        <v>47</v>
      </c>
      <c r="B126" t="s">
        <v>13</v>
      </c>
      <c r="C126">
        <v>45</v>
      </c>
      <c r="D126">
        <v>0.3402696629</v>
      </c>
      <c r="E126">
        <v>0.4666666667</v>
      </c>
      <c r="F126">
        <v>0.6400152629</v>
      </c>
      <c r="G126">
        <v>21</v>
      </c>
      <c r="H126">
        <v>0.0322972079</v>
      </c>
      <c r="K126"/>
      <c r="L126"/>
      <c r="M126"/>
    </row>
    <row r="127" spans="1:13" ht="12.75">
      <c r="A127" s="5" t="s">
        <v>48</v>
      </c>
      <c r="B127" t="s">
        <v>13</v>
      </c>
      <c r="C127">
        <v>157</v>
      </c>
      <c r="D127">
        <v>0.1719728787</v>
      </c>
      <c r="E127">
        <v>0.2292993631</v>
      </c>
      <c r="F127">
        <v>0.3057354061</v>
      </c>
      <c r="G127">
        <v>36</v>
      </c>
      <c r="H127" s="25">
        <v>9.148238E-14</v>
      </c>
      <c r="K127"/>
      <c r="L127"/>
      <c r="M127"/>
    </row>
    <row r="128" spans="1:13" ht="12.75">
      <c r="A128" s="5" t="s">
        <v>49</v>
      </c>
      <c r="B128" t="s">
        <v>13</v>
      </c>
      <c r="C128">
        <v>97</v>
      </c>
      <c r="D128">
        <v>0.4656915842</v>
      </c>
      <c r="E128">
        <v>0.5567010309</v>
      </c>
      <c r="F128">
        <v>0.665496325</v>
      </c>
      <c r="G128">
        <v>54</v>
      </c>
      <c r="H128">
        <v>0.0345875442</v>
      </c>
      <c r="K128"/>
      <c r="L128"/>
      <c r="M128"/>
    </row>
    <row r="129" spans="1:13" ht="12.75">
      <c r="A129" s="5" t="s">
        <v>50</v>
      </c>
      <c r="B129" t="s">
        <v>13</v>
      </c>
      <c r="C129">
        <v>114</v>
      </c>
      <c r="D129">
        <v>0.2649211754</v>
      </c>
      <c r="E129">
        <v>0.3421052632</v>
      </c>
      <c r="F129">
        <v>0.4417767319</v>
      </c>
      <c r="G129">
        <v>39</v>
      </c>
      <c r="H129" s="25">
        <v>7.3538683E-07</v>
      </c>
      <c r="K129"/>
      <c r="L129"/>
      <c r="M129"/>
    </row>
    <row r="130" spans="1:13" ht="12.75">
      <c r="A130" s="5" t="s">
        <v>52</v>
      </c>
      <c r="B130" t="s">
        <v>13</v>
      </c>
      <c r="C130">
        <v>57</v>
      </c>
      <c r="D130">
        <v>0.4630582921</v>
      </c>
      <c r="E130">
        <v>0.5789473684</v>
      </c>
      <c r="F130">
        <v>0.7238398731</v>
      </c>
      <c r="G130">
        <v>33</v>
      </c>
      <c r="H130">
        <v>0.1542074741</v>
      </c>
      <c r="K130"/>
      <c r="L130"/>
      <c r="M130"/>
    </row>
    <row r="131" spans="1:13" ht="13.5" thickBot="1">
      <c r="A131" s="5" t="s">
        <v>51</v>
      </c>
      <c r="B131" t="s">
        <v>13</v>
      </c>
      <c r="C131">
        <v>77</v>
      </c>
      <c r="D131">
        <v>0.4056899843</v>
      </c>
      <c r="E131">
        <v>0.5064935065</v>
      </c>
      <c r="F131">
        <v>0.6323441101</v>
      </c>
      <c r="G131">
        <v>39</v>
      </c>
      <c r="H131">
        <v>0.0166479762</v>
      </c>
      <c r="K131"/>
      <c r="L131"/>
      <c r="M131"/>
    </row>
    <row r="132" spans="1:13" ht="13.5" thickTop="1">
      <c r="A132" s="6" t="s">
        <v>79</v>
      </c>
      <c r="B132" t="s">
        <v>89</v>
      </c>
      <c r="C132" s="8" t="s">
        <v>100</v>
      </c>
      <c r="D132" s="8" t="s">
        <v>100</v>
      </c>
      <c r="E132" s="8" t="s">
        <v>100</v>
      </c>
      <c r="F132" s="8" t="s">
        <v>100</v>
      </c>
      <c r="G132" s="8" t="s">
        <v>100</v>
      </c>
      <c r="H132">
        <v>0.4887372336</v>
      </c>
      <c r="K132"/>
      <c r="L132"/>
      <c r="M132"/>
    </row>
    <row r="133" spans="1:13" ht="12.75">
      <c r="A133" s="5" t="s">
        <v>78</v>
      </c>
      <c r="B133" t="s">
        <v>89</v>
      </c>
      <c r="C133" s="8" t="s">
        <v>100</v>
      </c>
      <c r="D133" s="8" t="s">
        <v>100</v>
      </c>
      <c r="E133" s="8" t="s">
        <v>100</v>
      </c>
      <c r="F133" s="8" t="s">
        <v>100</v>
      </c>
      <c r="G133" s="8" t="s">
        <v>100</v>
      </c>
      <c r="H133">
        <v>0.6528260453</v>
      </c>
      <c r="K133"/>
      <c r="L133"/>
      <c r="M133"/>
    </row>
    <row r="134" spans="1:13" ht="12.75">
      <c r="A134" s="5" t="s">
        <v>77</v>
      </c>
      <c r="B134" t="s">
        <v>89</v>
      </c>
      <c r="C134" s="8" t="s">
        <v>100</v>
      </c>
      <c r="D134" s="8" t="s">
        <v>100</v>
      </c>
      <c r="E134" s="8" t="s">
        <v>100</v>
      </c>
      <c r="F134" s="8" t="s">
        <v>100</v>
      </c>
      <c r="G134" s="8" t="s">
        <v>100</v>
      </c>
      <c r="H134">
        <v>0.5912799706</v>
      </c>
      <c r="K134"/>
      <c r="L134"/>
      <c r="M134"/>
    </row>
    <row r="135" spans="1:13" ht="12.75">
      <c r="A135" s="5" t="s">
        <v>76</v>
      </c>
      <c r="B135" t="s">
        <v>89</v>
      </c>
      <c r="C135" s="8" t="s">
        <v>100</v>
      </c>
      <c r="D135" s="8" t="s">
        <v>100</v>
      </c>
      <c r="E135" s="8" t="s">
        <v>100</v>
      </c>
      <c r="F135" s="8" t="s">
        <v>100</v>
      </c>
      <c r="G135" s="8" t="s">
        <v>100</v>
      </c>
      <c r="H135">
        <v>0.3677792871</v>
      </c>
      <c r="K135"/>
      <c r="L135"/>
      <c r="M135"/>
    </row>
    <row r="136" spans="1:13" ht="12.75">
      <c r="A136" s="5" t="s">
        <v>75</v>
      </c>
      <c r="B136" t="s">
        <v>89</v>
      </c>
      <c r="C136" s="8" t="s">
        <v>100</v>
      </c>
      <c r="D136" s="8" t="s">
        <v>100</v>
      </c>
      <c r="E136" s="8" t="s">
        <v>100</v>
      </c>
      <c r="F136" s="8" t="s">
        <v>100</v>
      </c>
      <c r="G136" s="8" t="s">
        <v>100</v>
      </c>
      <c r="H136">
        <v>0.849932997</v>
      </c>
      <c r="K136"/>
      <c r="L136"/>
      <c r="M136"/>
    </row>
    <row r="137" spans="1:13" ht="12.75">
      <c r="A137" s="5" t="s">
        <v>74</v>
      </c>
      <c r="B137" t="s">
        <v>89</v>
      </c>
      <c r="C137" s="8" t="s">
        <v>100</v>
      </c>
      <c r="D137" s="8" t="s">
        <v>100</v>
      </c>
      <c r="E137" s="8" t="s">
        <v>100</v>
      </c>
      <c r="F137" s="8" t="s">
        <v>100</v>
      </c>
      <c r="G137" s="8" t="s">
        <v>100</v>
      </c>
      <c r="H137">
        <v>0.6927915095</v>
      </c>
      <c r="K137"/>
      <c r="L137"/>
      <c r="M137"/>
    </row>
    <row r="138" spans="1:13" ht="12.75">
      <c r="A138" s="5" t="s">
        <v>73</v>
      </c>
      <c r="B138" t="s">
        <v>89</v>
      </c>
      <c r="C138" s="8" t="s">
        <v>100</v>
      </c>
      <c r="D138" s="8" t="s">
        <v>100</v>
      </c>
      <c r="E138" s="8" t="s">
        <v>100</v>
      </c>
      <c r="F138" s="8" t="s">
        <v>100</v>
      </c>
      <c r="G138" s="8" t="s">
        <v>100</v>
      </c>
      <c r="H138">
        <v>0.4050592738</v>
      </c>
      <c r="K138"/>
      <c r="L138"/>
      <c r="M138"/>
    </row>
    <row r="139" spans="1:13" ht="12.75">
      <c r="A139" s="5" t="s">
        <v>38</v>
      </c>
      <c r="B139" t="s">
        <v>89</v>
      </c>
      <c r="C139" s="8" t="s">
        <v>100</v>
      </c>
      <c r="D139" s="8" t="s">
        <v>100</v>
      </c>
      <c r="E139" s="8" t="s">
        <v>100</v>
      </c>
      <c r="F139" s="8" t="s">
        <v>100</v>
      </c>
      <c r="G139" s="8" t="s">
        <v>100</v>
      </c>
      <c r="H139">
        <v>0.032294371</v>
      </c>
      <c r="K139"/>
      <c r="L139"/>
      <c r="M139"/>
    </row>
    <row r="140" spans="1:13" ht="12.75">
      <c r="A140" s="5" t="s">
        <v>72</v>
      </c>
      <c r="B140" t="s">
        <v>89</v>
      </c>
      <c r="C140" s="8" t="s">
        <v>100</v>
      </c>
      <c r="D140" s="8" t="s">
        <v>100</v>
      </c>
      <c r="E140" s="8" t="s">
        <v>100</v>
      </c>
      <c r="F140" s="8" t="s">
        <v>100</v>
      </c>
      <c r="G140" s="8" t="s">
        <v>100</v>
      </c>
      <c r="H140">
        <v>0.6567062344</v>
      </c>
      <c r="K140"/>
      <c r="L140"/>
      <c r="M140"/>
    </row>
    <row r="141" spans="1:13" ht="13.5" thickBot="1">
      <c r="A141" s="5" t="s">
        <v>71</v>
      </c>
      <c r="B141" t="s">
        <v>89</v>
      </c>
      <c r="C141" s="8" t="s">
        <v>100</v>
      </c>
      <c r="D141" s="8" t="s">
        <v>100</v>
      </c>
      <c r="E141" s="8" t="s">
        <v>100</v>
      </c>
      <c r="F141" s="8" t="s">
        <v>100</v>
      </c>
      <c r="G141" s="8" t="s">
        <v>100</v>
      </c>
      <c r="H141">
        <v>0.5845715026</v>
      </c>
      <c r="K141"/>
      <c r="L141"/>
      <c r="M141"/>
    </row>
    <row r="142" spans="1:13" ht="13.5" thickTop="1">
      <c r="A142" s="7" t="s">
        <v>70</v>
      </c>
      <c r="B142" t="s">
        <v>89</v>
      </c>
      <c r="C142" s="8" t="s">
        <v>100</v>
      </c>
      <c r="D142" s="8" t="s">
        <v>100</v>
      </c>
      <c r="E142" s="8" t="s">
        <v>100</v>
      </c>
      <c r="F142" s="8" t="s">
        <v>100</v>
      </c>
      <c r="G142" s="8" t="s">
        <v>100</v>
      </c>
      <c r="H142">
        <v>0.4073186655</v>
      </c>
      <c r="K142"/>
      <c r="L142"/>
      <c r="M142"/>
    </row>
    <row r="143" spans="1:13" ht="12.75">
      <c r="A143" s="5" t="s">
        <v>69</v>
      </c>
      <c r="B143" t="s">
        <v>89</v>
      </c>
      <c r="C143" s="8" t="s">
        <v>100</v>
      </c>
      <c r="D143" s="8" t="s">
        <v>100</v>
      </c>
      <c r="E143" s="8" t="s">
        <v>100</v>
      </c>
      <c r="F143" s="8" t="s">
        <v>100</v>
      </c>
      <c r="G143" s="8" t="s">
        <v>100</v>
      </c>
      <c r="H143">
        <v>0.3787057126</v>
      </c>
      <c r="K143"/>
      <c r="L143"/>
      <c r="M143"/>
    </row>
    <row r="144" spans="1:13" ht="12.75">
      <c r="A144" s="5" t="s">
        <v>68</v>
      </c>
      <c r="B144" t="s">
        <v>89</v>
      </c>
      <c r="C144" s="8" t="s">
        <v>100</v>
      </c>
      <c r="D144" s="8" t="s">
        <v>100</v>
      </c>
      <c r="E144" s="8" t="s">
        <v>100</v>
      </c>
      <c r="F144" s="8" t="s">
        <v>100</v>
      </c>
      <c r="G144" s="8" t="s">
        <v>100</v>
      </c>
      <c r="H144">
        <v>0.7469428838</v>
      </c>
      <c r="K144"/>
      <c r="L144"/>
      <c r="M144"/>
    </row>
    <row r="145" spans="1:13" ht="13.5" thickBot="1">
      <c r="A145" s="5" t="s">
        <v>67</v>
      </c>
      <c r="B145" t="s">
        <v>89</v>
      </c>
      <c r="C145" s="8" t="s">
        <v>100</v>
      </c>
      <c r="D145" s="8" t="s">
        <v>100</v>
      </c>
      <c r="E145" s="8" t="s">
        <v>100</v>
      </c>
      <c r="F145" s="8" t="s">
        <v>100</v>
      </c>
      <c r="G145" s="8" t="s">
        <v>100</v>
      </c>
      <c r="H145">
        <v>0.9230686279</v>
      </c>
      <c r="K145"/>
      <c r="L145"/>
      <c r="M145"/>
    </row>
    <row r="146" spans="1:13" ht="13.5" thickTop="1">
      <c r="A146" s="7" t="s">
        <v>66</v>
      </c>
      <c r="B146" t="s">
        <v>89</v>
      </c>
      <c r="C146" s="8" t="s">
        <v>100</v>
      </c>
      <c r="D146" s="8" t="s">
        <v>100</v>
      </c>
      <c r="E146" s="8" t="s">
        <v>100</v>
      </c>
      <c r="F146" s="8" t="s">
        <v>100</v>
      </c>
      <c r="G146" s="8" t="s">
        <v>100</v>
      </c>
      <c r="H146">
        <v>0.7966316166</v>
      </c>
      <c r="K146"/>
      <c r="L146"/>
      <c r="M146"/>
    </row>
    <row r="147" spans="1:13" ht="12.75">
      <c r="A147" s="5" t="s">
        <v>65</v>
      </c>
      <c r="B147" t="s">
        <v>89</v>
      </c>
      <c r="C147" s="8" t="s">
        <v>100</v>
      </c>
      <c r="D147" s="8" t="s">
        <v>100</v>
      </c>
      <c r="E147" s="8" t="s">
        <v>100</v>
      </c>
      <c r="F147" s="8" t="s">
        <v>100</v>
      </c>
      <c r="G147" s="8" t="s">
        <v>100</v>
      </c>
      <c r="H147">
        <v>0.2323032325</v>
      </c>
      <c r="K147"/>
      <c r="L147"/>
      <c r="M147"/>
    </row>
    <row r="148" spans="1:13" ht="12.75">
      <c r="A148" s="5" t="s">
        <v>64</v>
      </c>
      <c r="B148" t="s">
        <v>89</v>
      </c>
      <c r="C148" s="8" t="s">
        <v>100</v>
      </c>
      <c r="D148" s="8" t="s">
        <v>100</v>
      </c>
      <c r="E148" s="8" t="s">
        <v>100</v>
      </c>
      <c r="F148" s="8" t="s">
        <v>100</v>
      </c>
      <c r="G148" s="8" t="s">
        <v>100</v>
      </c>
      <c r="H148">
        <v>0.9739569862</v>
      </c>
      <c r="K148"/>
      <c r="L148"/>
      <c r="M148"/>
    </row>
    <row r="149" spans="1:13" ht="12.75">
      <c r="A149" s="5" t="s">
        <v>63</v>
      </c>
      <c r="B149" t="s">
        <v>89</v>
      </c>
      <c r="C149" s="8" t="s">
        <v>100</v>
      </c>
      <c r="D149" s="8" t="s">
        <v>100</v>
      </c>
      <c r="E149" s="8" t="s">
        <v>100</v>
      </c>
      <c r="F149" s="8" t="s">
        <v>100</v>
      </c>
      <c r="G149" s="8" t="s">
        <v>100</v>
      </c>
      <c r="H149">
        <v>0.7122693243</v>
      </c>
      <c r="K149"/>
      <c r="L149"/>
      <c r="M149"/>
    </row>
    <row r="150" spans="1:13" ht="12.75">
      <c r="A150" s="5" t="s">
        <v>62</v>
      </c>
      <c r="B150" t="s">
        <v>89</v>
      </c>
      <c r="C150" s="8" t="s">
        <v>100</v>
      </c>
      <c r="D150" s="8" t="s">
        <v>100</v>
      </c>
      <c r="E150" s="8" t="s">
        <v>100</v>
      </c>
      <c r="F150" s="8" t="s">
        <v>100</v>
      </c>
      <c r="G150" s="8" t="s">
        <v>100</v>
      </c>
      <c r="H150">
        <v>0.8158769097</v>
      </c>
      <c r="K150"/>
      <c r="L150"/>
      <c r="M150"/>
    </row>
    <row r="151" spans="1:13" ht="12.75">
      <c r="A151" s="5" t="s">
        <v>61</v>
      </c>
      <c r="B151" t="s">
        <v>89</v>
      </c>
      <c r="C151" s="8" t="s">
        <v>100</v>
      </c>
      <c r="D151" s="8" t="s">
        <v>100</v>
      </c>
      <c r="E151" s="8" t="s">
        <v>100</v>
      </c>
      <c r="F151" s="8" t="s">
        <v>100</v>
      </c>
      <c r="G151" s="8" t="s">
        <v>100</v>
      </c>
      <c r="H151">
        <v>0.2856060348</v>
      </c>
      <c r="K151"/>
      <c r="L151"/>
      <c r="M151"/>
    </row>
    <row r="152" spans="1:13" ht="12.75">
      <c r="A152" s="5" t="s">
        <v>60</v>
      </c>
      <c r="B152" t="s">
        <v>89</v>
      </c>
      <c r="C152" s="8" t="s">
        <v>100</v>
      </c>
      <c r="D152" s="8" t="s">
        <v>100</v>
      </c>
      <c r="E152" s="8" t="s">
        <v>100</v>
      </c>
      <c r="F152" s="8" t="s">
        <v>100</v>
      </c>
      <c r="G152" s="8" t="s">
        <v>100</v>
      </c>
      <c r="H152">
        <v>0.9018093056</v>
      </c>
      <c r="K152"/>
      <c r="L152"/>
      <c r="M152"/>
    </row>
    <row r="153" spans="1:13" ht="12.75">
      <c r="A153" s="5" t="s">
        <v>19</v>
      </c>
      <c r="B153" t="s">
        <v>89</v>
      </c>
      <c r="C153" s="8" t="s">
        <v>100</v>
      </c>
      <c r="D153" s="8" t="s">
        <v>100</v>
      </c>
      <c r="E153" s="8" t="s">
        <v>100</v>
      </c>
      <c r="F153" s="8" t="s">
        <v>100</v>
      </c>
      <c r="G153" s="8" t="s">
        <v>100</v>
      </c>
      <c r="H153">
        <v>0.4592049078</v>
      </c>
      <c r="K153"/>
      <c r="L153"/>
      <c r="M153"/>
    </row>
    <row r="154" spans="1:13" ht="12.75">
      <c r="A154" s="5" t="s">
        <v>18</v>
      </c>
      <c r="B154" t="s">
        <v>89</v>
      </c>
      <c r="C154" s="8" t="s">
        <v>100</v>
      </c>
      <c r="D154" s="8" t="s">
        <v>100</v>
      </c>
      <c r="E154" s="8" t="s">
        <v>100</v>
      </c>
      <c r="F154" s="8" t="s">
        <v>100</v>
      </c>
      <c r="G154" s="8" t="s">
        <v>100</v>
      </c>
      <c r="H154">
        <v>0.9898708877</v>
      </c>
      <c r="K154"/>
      <c r="L154"/>
      <c r="M154"/>
    </row>
    <row r="155" spans="1:13" ht="12.75">
      <c r="A155" s="5" t="s">
        <v>17</v>
      </c>
      <c r="B155" t="s">
        <v>89</v>
      </c>
      <c r="C155" s="8" t="s">
        <v>100</v>
      </c>
      <c r="D155" s="8" t="s">
        <v>100</v>
      </c>
      <c r="E155" s="8" t="s">
        <v>100</v>
      </c>
      <c r="F155" s="8" t="s">
        <v>100</v>
      </c>
      <c r="G155" s="8" t="s">
        <v>100</v>
      </c>
      <c r="H155">
        <v>0.4560544655</v>
      </c>
      <c r="K155"/>
      <c r="L155"/>
      <c r="M155"/>
    </row>
    <row r="156" spans="1:13" ht="12.75">
      <c r="A156" s="5" t="s">
        <v>16</v>
      </c>
      <c r="B156" t="s">
        <v>89</v>
      </c>
      <c r="C156" s="8" t="s">
        <v>100</v>
      </c>
      <c r="D156" s="8" t="s">
        <v>100</v>
      </c>
      <c r="E156" s="8" t="s">
        <v>100</v>
      </c>
      <c r="F156" s="8" t="s">
        <v>100</v>
      </c>
      <c r="G156" s="8" t="s">
        <v>100</v>
      </c>
      <c r="H156">
        <v>0.6466434297</v>
      </c>
      <c r="K156"/>
      <c r="L156"/>
      <c r="M156"/>
    </row>
    <row r="157" spans="1:13" ht="12.75">
      <c r="A157" s="5" t="s">
        <v>20</v>
      </c>
      <c r="B157" t="s">
        <v>89</v>
      </c>
      <c r="C157" s="8" t="s">
        <v>100</v>
      </c>
      <c r="D157" s="8" t="s">
        <v>100</v>
      </c>
      <c r="E157" s="8" t="s">
        <v>100</v>
      </c>
      <c r="F157" s="8" t="s">
        <v>100</v>
      </c>
      <c r="G157" s="8" t="s">
        <v>100</v>
      </c>
      <c r="H157">
        <v>0.697347488</v>
      </c>
      <c r="K157"/>
      <c r="L157"/>
      <c r="M157"/>
    </row>
    <row r="158" spans="1:13" ht="12.75">
      <c r="A158" s="5" t="s">
        <v>21</v>
      </c>
      <c r="B158" t="s">
        <v>89</v>
      </c>
      <c r="C158" s="8" t="s">
        <v>100</v>
      </c>
      <c r="D158" s="8" t="s">
        <v>100</v>
      </c>
      <c r="E158" s="8" t="s">
        <v>100</v>
      </c>
      <c r="F158" s="8" t="s">
        <v>100</v>
      </c>
      <c r="G158" s="8" t="s">
        <v>100</v>
      </c>
      <c r="H158">
        <v>0.0292712931</v>
      </c>
      <c r="K158"/>
      <c r="L158"/>
      <c r="M158"/>
    </row>
    <row r="159" spans="1:13" ht="12.75">
      <c r="A159" s="5" t="s">
        <v>53</v>
      </c>
      <c r="B159" t="s">
        <v>89</v>
      </c>
      <c r="C159" s="8" t="s">
        <v>100</v>
      </c>
      <c r="D159" s="8" t="s">
        <v>100</v>
      </c>
      <c r="E159" s="8" t="s">
        <v>100</v>
      </c>
      <c r="F159" s="8" t="s">
        <v>100</v>
      </c>
      <c r="G159" s="8" t="s">
        <v>100</v>
      </c>
      <c r="H159">
        <v>0.141480697</v>
      </c>
      <c r="K159"/>
      <c r="L159"/>
      <c r="M159"/>
    </row>
    <row r="160" spans="1:13" ht="12.75">
      <c r="A160" s="5" t="s">
        <v>54</v>
      </c>
      <c r="B160" t="s">
        <v>89</v>
      </c>
      <c r="C160" s="8" t="s">
        <v>100</v>
      </c>
      <c r="D160" s="8" t="s">
        <v>100</v>
      </c>
      <c r="E160" s="8" t="s">
        <v>100</v>
      </c>
      <c r="F160" s="8" t="s">
        <v>100</v>
      </c>
      <c r="G160" s="8" t="s">
        <v>100</v>
      </c>
      <c r="H160">
        <v>0.804539536</v>
      </c>
      <c r="K160"/>
      <c r="L160"/>
      <c r="M160"/>
    </row>
    <row r="161" spans="1:13" ht="12.75">
      <c r="A161" s="5" t="s">
        <v>55</v>
      </c>
      <c r="B161" t="s">
        <v>89</v>
      </c>
      <c r="C161" s="8" t="s">
        <v>100</v>
      </c>
      <c r="D161" s="8" t="s">
        <v>100</v>
      </c>
      <c r="E161" s="8" t="s">
        <v>100</v>
      </c>
      <c r="F161" s="8" t="s">
        <v>100</v>
      </c>
      <c r="G161" s="8" t="s">
        <v>100</v>
      </c>
      <c r="H161">
        <v>0.938705336</v>
      </c>
      <c r="K161"/>
      <c r="L161"/>
      <c r="M161"/>
    </row>
    <row r="162" spans="1:13" ht="12.75">
      <c r="A162" s="5" t="s">
        <v>22</v>
      </c>
      <c r="B162" t="s">
        <v>89</v>
      </c>
      <c r="C162" s="8" t="s">
        <v>100</v>
      </c>
      <c r="D162" s="8" t="s">
        <v>100</v>
      </c>
      <c r="E162" s="8" t="s">
        <v>100</v>
      </c>
      <c r="F162" s="8" t="s">
        <v>100</v>
      </c>
      <c r="G162" s="8" t="s">
        <v>100</v>
      </c>
      <c r="H162">
        <v>0.3706331878</v>
      </c>
      <c r="K162"/>
      <c r="L162"/>
      <c r="M162"/>
    </row>
    <row r="163" spans="1:13" ht="12.75">
      <c r="A163" s="5" t="s">
        <v>23</v>
      </c>
      <c r="B163" t="s">
        <v>89</v>
      </c>
      <c r="C163" s="8" t="s">
        <v>100</v>
      </c>
      <c r="D163" s="8" t="s">
        <v>100</v>
      </c>
      <c r="E163" s="8" t="s">
        <v>100</v>
      </c>
      <c r="F163" s="8" t="s">
        <v>100</v>
      </c>
      <c r="G163" s="8" t="s">
        <v>100</v>
      </c>
      <c r="H163">
        <v>0.1771508601</v>
      </c>
      <c r="K163"/>
      <c r="L163"/>
      <c r="M163"/>
    </row>
    <row r="164" spans="1:13" ht="12.75">
      <c r="A164" s="5" t="s">
        <v>56</v>
      </c>
      <c r="B164" t="s">
        <v>89</v>
      </c>
      <c r="C164" s="8" t="s">
        <v>100</v>
      </c>
      <c r="D164" s="8" t="s">
        <v>100</v>
      </c>
      <c r="E164" s="8" t="s">
        <v>100</v>
      </c>
      <c r="F164" s="8" t="s">
        <v>100</v>
      </c>
      <c r="G164" s="8" t="s">
        <v>100</v>
      </c>
      <c r="H164">
        <v>0.7020367324</v>
      </c>
      <c r="K164"/>
      <c r="L164"/>
      <c r="M164"/>
    </row>
    <row r="165" spans="1:13" ht="12.75">
      <c r="A165" s="5" t="s">
        <v>57</v>
      </c>
      <c r="B165" t="s">
        <v>89</v>
      </c>
      <c r="C165" s="8" t="s">
        <v>100</v>
      </c>
      <c r="D165" s="8" t="s">
        <v>100</v>
      </c>
      <c r="E165" s="8" t="s">
        <v>100</v>
      </c>
      <c r="F165" s="8" t="s">
        <v>100</v>
      </c>
      <c r="G165" s="8" t="s">
        <v>100</v>
      </c>
      <c r="H165">
        <v>0.0674645558</v>
      </c>
      <c r="K165"/>
      <c r="L165"/>
      <c r="M165"/>
    </row>
    <row r="166" spans="1:13" ht="12.75">
      <c r="A166" s="5" t="s">
        <v>58</v>
      </c>
      <c r="B166" t="s">
        <v>89</v>
      </c>
      <c r="C166" s="8" t="s">
        <v>100</v>
      </c>
      <c r="D166" s="8" t="s">
        <v>100</v>
      </c>
      <c r="E166" s="8" t="s">
        <v>100</v>
      </c>
      <c r="F166" s="8" t="s">
        <v>100</v>
      </c>
      <c r="G166" s="8" t="s">
        <v>100</v>
      </c>
      <c r="H166">
        <v>0.6393973835</v>
      </c>
      <c r="K166"/>
      <c r="L166"/>
      <c r="M166"/>
    </row>
    <row r="167" spans="1:13" ht="12.75">
      <c r="A167" s="5" t="s">
        <v>59</v>
      </c>
      <c r="B167" t="s">
        <v>89</v>
      </c>
      <c r="C167" s="8" t="s">
        <v>100</v>
      </c>
      <c r="D167" s="8" t="s">
        <v>100</v>
      </c>
      <c r="E167" s="8" t="s">
        <v>100</v>
      </c>
      <c r="F167" s="8" t="s">
        <v>100</v>
      </c>
      <c r="G167" s="8" t="s">
        <v>100</v>
      </c>
      <c r="H167">
        <v>1</v>
      </c>
      <c r="K167"/>
      <c r="L167"/>
      <c r="M167"/>
    </row>
    <row r="168" spans="1:13" ht="12.75">
      <c r="A168" s="5" t="s">
        <v>24</v>
      </c>
      <c r="B168" t="s">
        <v>89</v>
      </c>
      <c r="C168" s="8" t="s">
        <v>100</v>
      </c>
      <c r="D168" s="8" t="s">
        <v>100</v>
      </c>
      <c r="E168" s="8" t="s">
        <v>100</v>
      </c>
      <c r="F168" s="8" t="s">
        <v>100</v>
      </c>
      <c r="G168" s="8" t="s">
        <v>100</v>
      </c>
      <c r="H168">
        <v>0.8865312454</v>
      </c>
      <c r="K168"/>
      <c r="L168"/>
      <c r="M168"/>
    </row>
    <row r="169" spans="1:13" ht="12.75">
      <c r="A169" s="5" t="s">
        <v>25</v>
      </c>
      <c r="B169" t="s">
        <v>89</v>
      </c>
      <c r="C169" s="8" t="s">
        <v>100</v>
      </c>
      <c r="D169" s="8" t="s">
        <v>100</v>
      </c>
      <c r="E169" s="8" t="s">
        <v>100</v>
      </c>
      <c r="F169" s="8" t="s">
        <v>100</v>
      </c>
      <c r="G169" s="8" t="s">
        <v>100</v>
      </c>
      <c r="H169">
        <v>0.2456696824</v>
      </c>
      <c r="K169"/>
      <c r="L169"/>
      <c r="M169"/>
    </row>
    <row r="170" spans="1:13" ht="12.75">
      <c r="A170" s="5" t="s">
        <v>26</v>
      </c>
      <c r="B170" t="s">
        <v>89</v>
      </c>
      <c r="C170" s="8" t="s">
        <v>100</v>
      </c>
      <c r="D170" s="8" t="s">
        <v>100</v>
      </c>
      <c r="E170" s="8" t="s">
        <v>100</v>
      </c>
      <c r="F170" s="8" t="s">
        <v>100</v>
      </c>
      <c r="G170" s="8" t="s">
        <v>100</v>
      </c>
      <c r="H170">
        <v>0.2848617372</v>
      </c>
      <c r="K170"/>
      <c r="L170"/>
      <c r="M170"/>
    </row>
    <row r="171" spans="1:13" ht="12.75">
      <c r="A171" s="5" t="s">
        <v>27</v>
      </c>
      <c r="B171" t="s">
        <v>89</v>
      </c>
      <c r="C171" s="8" t="s">
        <v>100</v>
      </c>
      <c r="D171" s="8" t="s">
        <v>100</v>
      </c>
      <c r="E171" s="8" t="s">
        <v>100</v>
      </c>
      <c r="F171" s="8" t="s">
        <v>100</v>
      </c>
      <c r="G171" s="8" t="s">
        <v>100</v>
      </c>
      <c r="H171">
        <v>0.4386335396</v>
      </c>
      <c r="K171"/>
      <c r="L171"/>
      <c r="M171"/>
    </row>
    <row r="172" spans="1:13" ht="12.75">
      <c r="A172" s="5" t="s">
        <v>28</v>
      </c>
      <c r="B172" t="s">
        <v>89</v>
      </c>
      <c r="C172" s="8" t="s">
        <v>100</v>
      </c>
      <c r="D172" s="8" t="s">
        <v>100</v>
      </c>
      <c r="E172" s="8" t="s">
        <v>100</v>
      </c>
      <c r="F172" s="8" t="s">
        <v>100</v>
      </c>
      <c r="G172" s="8" t="s">
        <v>100</v>
      </c>
      <c r="H172">
        <v>0.66487475</v>
      </c>
      <c r="K172"/>
      <c r="L172"/>
      <c r="M172"/>
    </row>
    <row r="173" spans="1:13" ht="12.75">
      <c r="A173" s="5" t="s">
        <v>29</v>
      </c>
      <c r="B173" t="s">
        <v>89</v>
      </c>
      <c r="C173" s="8" t="s">
        <v>100</v>
      </c>
      <c r="D173" s="8" t="s">
        <v>100</v>
      </c>
      <c r="E173" s="8" t="s">
        <v>100</v>
      </c>
      <c r="F173" s="8" t="s">
        <v>100</v>
      </c>
      <c r="G173" s="8" t="s">
        <v>100</v>
      </c>
      <c r="H173">
        <v>0.2426766105</v>
      </c>
      <c r="K173"/>
      <c r="L173"/>
      <c r="M173"/>
    </row>
    <row r="174" spans="1:13" ht="12.75">
      <c r="A174" s="5" t="s">
        <v>30</v>
      </c>
      <c r="B174" t="s">
        <v>89</v>
      </c>
      <c r="C174" s="8" t="s">
        <v>100</v>
      </c>
      <c r="D174" s="8" t="s">
        <v>100</v>
      </c>
      <c r="E174" s="8" t="s">
        <v>100</v>
      </c>
      <c r="F174" s="8" t="s">
        <v>100</v>
      </c>
      <c r="G174" s="8" t="s">
        <v>100</v>
      </c>
      <c r="H174">
        <v>0.4959028286</v>
      </c>
      <c r="K174"/>
      <c r="L174"/>
      <c r="M174"/>
    </row>
    <row r="175" spans="1:13" ht="12.75">
      <c r="A175" s="5" t="s">
        <v>31</v>
      </c>
      <c r="B175" t="s">
        <v>89</v>
      </c>
      <c r="C175" s="8" t="s">
        <v>100</v>
      </c>
      <c r="D175" s="8" t="s">
        <v>100</v>
      </c>
      <c r="E175" s="8" t="s">
        <v>100</v>
      </c>
      <c r="F175" s="8" t="s">
        <v>100</v>
      </c>
      <c r="G175" s="8" t="s">
        <v>100</v>
      </c>
      <c r="H175">
        <v>0.3675255382</v>
      </c>
      <c r="K175"/>
      <c r="L175"/>
      <c r="M175"/>
    </row>
    <row r="176" spans="1:13" ht="12.75">
      <c r="A176" s="5" t="s">
        <v>32</v>
      </c>
      <c r="B176" t="s">
        <v>89</v>
      </c>
      <c r="C176" s="8" t="s">
        <v>100</v>
      </c>
      <c r="D176" s="8" t="s">
        <v>100</v>
      </c>
      <c r="E176" s="8" t="s">
        <v>100</v>
      </c>
      <c r="F176" s="8" t="s">
        <v>100</v>
      </c>
      <c r="G176" s="8" t="s">
        <v>100</v>
      </c>
      <c r="H176">
        <v>0.1034998601</v>
      </c>
      <c r="K176"/>
      <c r="L176"/>
      <c r="M176"/>
    </row>
    <row r="177" spans="1:13" ht="12.75">
      <c r="A177" s="5" t="s">
        <v>33</v>
      </c>
      <c r="B177" t="s">
        <v>89</v>
      </c>
      <c r="C177" s="8" t="s">
        <v>100</v>
      </c>
      <c r="D177" s="8" t="s">
        <v>100</v>
      </c>
      <c r="E177" s="8" t="s">
        <v>100</v>
      </c>
      <c r="F177" s="8" t="s">
        <v>100</v>
      </c>
      <c r="G177" s="8" t="s">
        <v>100</v>
      </c>
      <c r="H177">
        <v>0.4955208831</v>
      </c>
      <c r="K177"/>
      <c r="L177"/>
      <c r="M177"/>
    </row>
    <row r="178" spans="1:13" ht="12.75">
      <c r="A178" s="5" t="s">
        <v>34</v>
      </c>
      <c r="B178" t="s">
        <v>89</v>
      </c>
      <c r="C178" s="8" t="s">
        <v>100</v>
      </c>
      <c r="D178" s="8" t="s">
        <v>100</v>
      </c>
      <c r="E178" s="8" t="s">
        <v>100</v>
      </c>
      <c r="F178" s="8" t="s">
        <v>100</v>
      </c>
      <c r="G178" s="8" t="s">
        <v>100</v>
      </c>
      <c r="H178">
        <v>0.7178817428</v>
      </c>
      <c r="K178"/>
      <c r="L178"/>
      <c r="M178"/>
    </row>
    <row r="179" spans="1:13" ht="12.75">
      <c r="A179" s="5" t="s">
        <v>35</v>
      </c>
      <c r="B179" t="s">
        <v>89</v>
      </c>
      <c r="C179" s="8" t="s">
        <v>100</v>
      </c>
      <c r="D179" s="8" t="s">
        <v>100</v>
      </c>
      <c r="E179" s="8" t="s">
        <v>100</v>
      </c>
      <c r="F179" s="8" t="s">
        <v>100</v>
      </c>
      <c r="G179" s="8" t="s">
        <v>100</v>
      </c>
      <c r="H179">
        <v>0.0247184416</v>
      </c>
      <c r="K179"/>
      <c r="L179"/>
      <c r="M179"/>
    </row>
    <row r="180" spans="1:13" ht="12.75">
      <c r="A180" s="5" t="s">
        <v>36</v>
      </c>
      <c r="B180" t="s">
        <v>89</v>
      </c>
      <c r="C180" s="8" t="s">
        <v>100</v>
      </c>
      <c r="D180" s="8" t="s">
        <v>100</v>
      </c>
      <c r="E180" s="8" t="s">
        <v>100</v>
      </c>
      <c r="F180" s="8" t="s">
        <v>100</v>
      </c>
      <c r="G180" s="8" t="s">
        <v>100</v>
      </c>
      <c r="H180">
        <v>0.0698824565</v>
      </c>
      <c r="K180"/>
      <c r="L180"/>
      <c r="M180"/>
    </row>
    <row r="181" spans="1:13" ht="12.75">
      <c r="A181" s="5" t="s">
        <v>37</v>
      </c>
      <c r="B181" t="s">
        <v>89</v>
      </c>
      <c r="C181" s="8" t="s">
        <v>100</v>
      </c>
      <c r="D181" s="8" t="s">
        <v>100</v>
      </c>
      <c r="E181" s="8" t="s">
        <v>100</v>
      </c>
      <c r="F181" s="8" t="s">
        <v>100</v>
      </c>
      <c r="G181" s="8" t="s">
        <v>100</v>
      </c>
      <c r="H181">
        <v>0.7749552134</v>
      </c>
      <c r="K181"/>
      <c r="L181"/>
      <c r="M181"/>
    </row>
    <row r="182" spans="1:13" ht="12.75">
      <c r="A182" s="5" t="s">
        <v>39</v>
      </c>
      <c r="B182" t="s">
        <v>89</v>
      </c>
      <c r="C182" s="8" t="s">
        <v>100</v>
      </c>
      <c r="D182" s="8" t="s">
        <v>100</v>
      </c>
      <c r="E182" s="8" t="s">
        <v>100</v>
      </c>
      <c r="F182" s="8" t="s">
        <v>100</v>
      </c>
      <c r="G182" s="8" t="s">
        <v>100</v>
      </c>
      <c r="H182">
        <v>0.0104379321</v>
      </c>
      <c r="K182"/>
      <c r="L182"/>
      <c r="M182"/>
    </row>
    <row r="183" spans="1:13" ht="12.75">
      <c r="A183" s="5" t="s">
        <v>40</v>
      </c>
      <c r="B183" t="s">
        <v>89</v>
      </c>
      <c r="C183" s="8" t="s">
        <v>100</v>
      </c>
      <c r="D183" s="8" t="s">
        <v>100</v>
      </c>
      <c r="E183" s="8" t="s">
        <v>100</v>
      </c>
      <c r="F183" s="8" t="s">
        <v>100</v>
      </c>
      <c r="G183" s="8" t="s">
        <v>100</v>
      </c>
      <c r="H183">
        <v>0.3146991232</v>
      </c>
      <c r="K183"/>
      <c r="L183"/>
      <c r="M183"/>
    </row>
    <row r="184" spans="1:13" ht="12.75">
      <c r="A184" s="5" t="s">
        <v>41</v>
      </c>
      <c r="B184" t="s">
        <v>89</v>
      </c>
      <c r="C184" s="8" t="s">
        <v>100</v>
      </c>
      <c r="D184" s="8" t="s">
        <v>100</v>
      </c>
      <c r="E184" s="8" t="s">
        <v>100</v>
      </c>
      <c r="F184" s="8" t="s">
        <v>100</v>
      </c>
      <c r="G184" s="8" t="s">
        <v>100</v>
      </c>
      <c r="H184">
        <v>0.7104573758</v>
      </c>
      <c r="K184"/>
      <c r="L184"/>
      <c r="M184"/>
    </row>
    <row r="185" spans="1:13" ht="12.75">
      <c r="A185" s="5" t="s">
        <v>42</v>
      </c>
      <c r="B185" t="s">
        <v>89</v>
      </c>
      <c r="C185" s="8" t="s">
        <v>100</v>
      </c>
      <c r="D185" s="8" t="s">
        <v>100</v>
      </c>
      <c r="E185" s="8" t="s">
        <v>100</v>
      </c>
      <c r="F185" s="8" t="s">
        <v>100</v>
      </c>
      <c r="G185" s="8" t="s">
        <v>100</v>
      </c>
      <c r="H185">
        <v>0.8899809628</v>
      </c>
      <c r="K185"/>
      <c r="L185"/>
      <c r="M185"/>
    </row>
    <row r="186" spans="1:13" ht="12.75">
      <c r="A186" s="5" t="s">
        <v>43</v>
      </c>
      <c r="B186" t="s">
        <v>89</v>
      </c>
      <c r="C186" s="8" t="s">
        <v>100</v>
      </c>
      <c r="D186" s="8" t="s">
        <v>100</v>
      </c>
      <c r="E186" s="8" t="s">
        <v>100</v>
      </c>
      <c r="F186" s="8" t="s">
        <v>100</v>
      </c>
      <c r="G186" s="8" t="s">
        <v>100</v>
      </c>
      <c r="H186">
        <v>0.453548233</v>
      </c>
      <c r="K186"/>
      <c r="L186"/>
      <c r="M186"/>
    </row>
    <row r="187" spans="1:13" ht="12.75">
      <c r="A187" s="5" t="s">
        <v>44</v>
      </c>
      <c r="B187" t="s">
        <v>89</v>
      </c>
      <c r="C187" s="8" t="s">
        <v>100</v>
      </c>
      <c r="D187" s="8" t="s">
        <v>100</v>
      </c>
      <c r="E187" s="8" t="s">
        <v>100</v>
      </c>
      <c r="F187" s="8" t="s">
        <v>100</v>
      </c>
      <c r="G187" s="8" t="s">
        <v>100</v>
      </c>
      <c r="H187">
        <v>0.5018697491</v>
      </c>
      <c r="K187"/>
      <c r="L187"/>
      <c r="M187"/>
    </row>
    <row r="188" spans="1:13" ht="12.75">
      <c r="A188" s="5" t="s">
        <v>45</v>
      </c>
      <c r="B188" t="s">
        <v>89</v>
      </c>
      <c r="C188" s="8" t="s">
        <v>100</v>
      </c>
      <c r="D188" s="8" t="s">
        <v>100</v>
      </c>
      <c r="E188" s="8" t="s">
        <v>100</v>
      </c>
      <c r="F188" s="8" t="s">
        <v>100</v>
      </c>
      <c r="G188" s="8" t="s">
        <v>100</v>
      </c>
      <c r="H188">
        <v>0.8442444377</v>
      </c>
      <c r="K188"/>
      <c r="L188"/>
      <c r="M188"/>
    </row>
    <row r="189" spans="1:13" ht="12.75">
      <c r="A189" s="5" t="s">
        <v>46</v>
      </c>
      <c r="B189" t="s">
        <v>89</v>
      </c>
      <c r="C189" s="8" t="s">
        <v>100</v>
      </c>
      <c r="D189" s="8" t="s">
        <v>100</v>
      </c>
      <c r="E189" s="8" t="s">
        <v>100</v>
      </c>
      <c r="F189" s="8" t="s">
        <v>100</v>
      </c>
      <c r="G189" s="8" t="s">
        <v>100</v>
      </c>
      <c r="H189">
        <v>0.6032160156</v>
      </c>
      <c r="K189"/>
      <c r="L189"/>
      <c r="M189"/>
    </row>
    <row r="190" spans="1:13" ht="12.75">
      <c r="A190" s="5" t="s">
        <v>47</v>
      </c>
      <c r="B190" t="s">
        <v>89</v>
      </c>
      <c r="C190" s="8" t="s">
        <v>100</v>
      </c>
      <c r="D190" s="8" t="s">
        <v>100</v>
      </c>
      <c r="E190" s="8" t="s">
        <v>100</v>
      </c>
      <c r="F190" s="8" t="s">
        <v>100</v>
      </c>
      <c r="G190" s="8" t="s">
        <v>100</v>
      </c>
      <c r="H190">
        <v>0.3628546815</v>
      </c>
      <c r="K190"/>
      <c r="L190"/>
      <c r="M190"/>
    </row>
    <row r="191" spans="1:13" ht="12.75">
      <c r="A191" s="5" t="s">
        <v>48</v>
      </c>
      <c r="B191" t="s">
        <v>89</v>
      </c>
      <c r="C191" s="8" t="s">
        <v>100</v>
      </c>
      <c r="D191" s="8" t="s">
        <v>100</v>
      </c>
      <c r="E191" s="8" t="s">
        <v>100</v>
      </c>
      <c r="F191" s="8" t="s">
        <v>100</v>
      </c>
      <c r="G191" s="8" t="s">
        <v>100</v>
      </c>
      <c r="H191">
        <v>0.8735543263</v>
      </c>
      <c r="K191"/>
      <c r="L191"/>
      <c r="M191"/>
    </row>
    <row r="192" spans="1:13" ht="12.75">
      <c r="A192" s="5" t="s">
        <v>49</v>
      </c>
      <c r="B192" t="s">
        <v>89</v>
      </c>
      <c r="C192" s="8" t="s">
        <v>100</v>
      </c>
      <c r="D192" s="8" t="s">
        <v>100</v>
      </c>
      <c r="E192" s="8" t="s">
        <v>100</v>
      </c>
      <c r="F192" s="8" t="s">
        <v>100</v>
      </c>
      <c r="G192" s="8" t="s">
        <v>100</v>
      </c>
      <c r="H192">
        <v>0.771336555</v>
      </c>
      <c r="K192"/>
      <c r="L192"/>
      <c r="M192"/>
    </row>
    <row r="193" spans="1:13" ht="12.75">
      <c r="A193" s="5" t="s">
        <v>50</v>
      </c>
      <c r="B193" t="s">
        <v>89</v>
      </c>
      <c r="C193" s="8" t="s">
        <v>100</v>
      </c>
      <c r="D193" s="8" t="s">
        <v>100</v>
      </c>
      <c r="E193" s="8" t="s">
        <v>100</v>
      </c>
      <c r="F193" s="8" t="s">
        <v>100</v>
      </c>
      <c r="G193" s="8" t="s">
        <v>100</v>
      </c>
      <c r="H193">
        <v>0.4571370708</v>
      </c>
      <c r="K193"/>
      <c r="L193"/>
      <c r="M193"/>
    </row>
    <row r="194" spans="1:13" ht="12.75">
      <c r="A194" s="5" t="s">
        <v>52</v>
      </c>
      <c r="B194" t="s">
        <v>89</v>
      </c>
      <c r="C194" s="8" t="s">
        <v>100</v>
      </c>
      <c r="D194" s="8" t="s">
        <v>100</v>
      </c>
      <c r="E194" s="8" t="s">
        <v>100</v>
      </c>
      <c r="F194" s="8" t="s">
        <v>100</v>
      </c>
      <c r="G194" s="8" t="s">
        <v>100</v>
      </c>
      <c r="H194">
        <v>0.8856110391</v>
      </c>
      <c r="K194"/>
      <c r="L194"/>
      <c r="M194"/>
    </row>
    <row r="195" spans="1:13" ht="12.75">
      <c r="A195" s="5" t="s">
        <v>51</v>
      </c>
      <c r="B195" t="s">
        <v>89</v>
      </c>
      <c r="C195" s="8" t="s">
        <v>100</v>
      </c>
      <c r="D195" s="8" t="s">
        <v>100</v>
      </c>
      <c r="E195" s="8" t="s">
        <v>100</v>
      </c>
      <c r="F195" s="8" t="s">
        <v>100</v>
      </c>
      <c r="G195" s="8" t="s">
        <v>100</v>
      </c>
      <c r="H195">
        <v>0.7470178064</v>
      </c>
      <c r="K195"/>
      <c r="L195"/>
      <c r="M195"/>
    </row>
  </sheetData>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jo-anne</cp:lastModifiedBy>
  <cp:lastPrinted>2005-09-30T21:18:54Z</cp:lastPrinted>
  <dcterms:created xsi:type="dcterms:W3CDTF">2002-03-11T20:47:31Z</dcterms:created>
  <dcterms:modified xsi:type="dcterms:W3CDTF">2005-09-30T21:18:55Z</dcterms:modified>
  <cp:category/>
  <cp:version/>
  <cp:contentType/>
  <cp:contentStatus/>
</cp:coreProperties>
</file>