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932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<sst xmlns="http://schemas.openxmlformats.org/spreadsheetml/2006/main" count="58" uniqueCount="22">
  <si>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</si>
  <si>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</si>
  <si>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</si>
  <si>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</si>
  <si>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</si>
  <si>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</si>
  <si>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</si>
  <si>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</si>
  <si>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</si>
  <si>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</si>
  <si>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</si>
  <si>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</si>
  <si>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</si>
  <si>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</si>
  <si>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</si>
  <si>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</si>
  <si>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</si>
  <si>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</si>
  <si>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</si>
  <si>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</si>
  <si>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Average LOS of Closed Homecare Cases 2002/03-2003/04 per individual</t>
  </si>
  <si>
    <t>Crude Rate of Residents in PCH, 2003/04 per 1000 age 75+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</si>
</sst>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sz val="9"/>
      <name val="Univers 45 Light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1"/>
          <c:h val="0.822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'Ordered-Data'!$G$7:$G$10</c:f>
                <c:numCache>
                  <c:ptCount val="4"/>
                  <c:pt idx="0">
                    <c:v>3.0059138059</c:v>
                  </c:pt>
                  <c:pt idx="1">
                    <c:v>5.2079824167</c:v>
                  </c:pt>
                  <c:pt idx="2">
                    <c:v>9.8897547788</c:v>
                  </c:pt>
                  <c:pt idx="3">
                    <c:v>19.063871194</c:v>
                  </c:pt>
                </c:numCache>
              </c:numRef>
            </c:plus>
            <c:minus>
              <c:numRef>
                <c:f>'Ordered-Data'!$G$7:$G$10</c:f>
                <c:numCache>
                  <c:ptCount val="4"/>
                  <c:pt idx="0">
                    <c:v>3.0059138059</c:v>
                  </c:pt>
                  <c:pt idx="1">
                    <c:v>5.2079824167</c:v>
                  </c:pt>
                  <c:pt idx="2">
                    <c:v>9.8897547788</c:v>
                  </c:pt>
                  <c:pt idx="3">
                    <c:v>19.063871194</c:v>
                  </c:pt>
                </c:numCache>
              </c:numRef>
            </c:minus>
            <c:noEndCap val="0"/>
          </c:errBars>
          <c:cat>
            <c:numRef>
              <c:f>'Ordered-Data'!$A$7:$A$10</c:f>
              <c:numCache>
                <c:ptCount val="4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</c:numCache>
            </c:numRef>
          </c:cat>
          <c:val>
            <c:numRef>
              <c:f>'Ordered-Data'!$D$7:$D$10</c:f>
              <c:numCache>
                <c:ptCount val="4"/>
                <c:pt idx="0">
                  <c:v>44.156812613</c:v>
                </c:pt>
                <c:pt idx="1">
                  <c:v>110.61466777</c:v>
                </c:pt>
                <c:pt idx="2">
                  <c:v>239.50249814</c:v>
                </c:pt>
                <c:pt idx="3">
                  <c:v>534.51327434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'Ordered-Data'!$F$7:$F$10</c:f>
                <c:numCache>
                  <c:ptCount val="4"/>
                  <c:pt idx="0">
                    <c:v>3.2846384842</c:v>
                  </c:pt>
                  <c:pt idx="1">
                    <c:v>6.004941912</c:v>
                  </c:pt>
                  <c:pt idx="2">
                    <c:v>12.260563537</c:v>
                  </c:pt>
                  <c:pt idx="3">
                    <c:v>26.301666043</c:v>
                  </c:pt>
                </c:numCache>
              </c:numRef>
            </c:plus>
            <c:minus>
              <c:numRef>
                <c:f>'Ordered-Data'!$F$7:$F$10</c:f>
                <c:numCache>
                  <c:ptCount val="4"/>
                  <c:pt idx="0">
                    <c:v>3.2846384842</c:v>
                  </c:pt>
                  <c:pt idx="1">
                    <c:v>6.004941912</c:v>
                  </c:pt>
                  <c:pt idx="2">
                    <c:v>12.260563537</c:v>
                  </c:pt>
                  <c:pt idx="3">
                    <c:v>26.301666043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'Ordered-Data'!$A$7:$A$10</c:f>
              <c:numCache>
                <c:ptCount val="4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</c:numCache>
            </c:numRef>
          </c:cat>
          <c:val>
            <c:numRef>
              <c:f>'Ordered-Data'!$C$7:$C$10</c:f>
              <c:numCache>
                <c:ptCount val="4"/>
                <c:pt idx="0">
                  <c:v>38.798407528</c:v>
                </c:pt>
                <c:pt idx="1">
                  <c:v>88.637085672</c:v>
                </c:pt>
                <c:pt idx="2">
                  <c:v>182.26706741</c:v>
                </c:pt>
                <c:pt idx="3">
                  <c:v>366.273353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'Ordered-Data'!$B$7:$B$10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'Ordered-Data'!$E$7:$E$10</c:f>
            </c:numRef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935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5375"/>
          <c:y val="0.19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0.985</cdr:x>
      <cdr:y>0.1325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5619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9.3.2: Residents in Personal Care Homes by Age and Sex, 2003/04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annual rate of residents living in a provincial PCH per 1,000  age 75+</a:t>
          </a:r>
        </a:p>
      </cdr:txBody>
    </cdr:sp>
  </cdr:relSizeAnchor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75</v>
      </c>
      <c r="B7">
        <f>+'orig-data'!C$42</f>
        <v>0.09906510851419031</v>
      </c>
      <c r="C7">
        <f>+'orig-data'!C19</f>
        <v>38.798407528</v>
      </c>
      <c r="D7">
        <f>+'orig-data'!C38</f>
        <v>44.156812613</v>
      </c>
      <c r="E7">
        <f>+'orig-data'!C$43</f>
        <v>0.1582892238070225</v>
      </c>
      <c r="F7">
        <f>+'orig-data'!F19</f>
        <v>3.2846384842</v>
      </c>
      <c r="G7">
        <f>+'orig-data'!F38</f>
        <v>3.0059138059</v>
      </c>
      <c r="H7">
        <v>75</v>
      </c>
      <c r="I7">
        <f>+'orig-data'!D19</f>
        <v>536</v>
      </c>
      <c r="J7">
        <f>+'orig-data'!D38</f>
        <v>829</v>
      </c>
    </row>
    <row r="8" spans="1:10" ht="12.75">
      <c r="A8">
        <v>80</v>
      </c>
      <c r="B8">
        <f>+'orig-data'!C$42</f>
        <v>0.09906510851419031</v>
      </c>
      <c r="C8">
        <f>+'orig-data'!C20</f>
        <v>88.637085672</v>
      </c>
      <c r="D8">
        <f>+'orig-data'!C39</f>
        <v>110.61466777</v>
      </c>
      <c r="E8">
        <f>+'orig-data'!C$43</f>
        <v>0.1582892238070225</v>
      </c>
      <c r="F8">
        <f>+'orig-data'!F20</f>
        <v>6.004941912</v>
      </c>
      <c r="G8">
        <f>+'orig-data'!F39</f>
        <v>5.2079824167</v>
      </c>
      <c r="H8">
        <v>80</v>
      </c>
      <c r="I8">
        <f>+'orig-data'!D20</f>
        <v>837</v>
      </c>
      <c r="J8">
        <f>+'orig-data'!D39</f>
        <v>1733</v>
      </c>
    </row>
    <row r="9" spans="1:10" ht="12.75">
      <c r="A9">
        <v>85</v>
      </c>
      <c r="B9">
        <f>+'orig-data'!C$42</f>
        <v>0.09906510851419031</v>
      </c>
      <c r="C9">
        <f>+'orig-data'!C21</f>
        <v>182.26706741</v>
      </c>
      <c r="D9">
        <f>+'orig-data'!C40</f>
        <v>239.50249814</v>
      </c>
      <c r="E9">
        <f>+'orig-data'!C$43</f>
        <v>0.1582892238070225</v>
      </c>
      <c r="F9">
        <f>+'orig-data'!F21</f>
        <v>12.260563537</v>
      </c>
      <c r="G9">
        <f>+'orig-data'!F40</f>
        <v>9.8897547788</v>
      </c>
      <c r="H9">
        <v>85</v>
      </c>
      <c r="I9">
        <f>+'orig-data'!D21</f>
        <v>849</v>
      </c>
      <c r="J9">
        <f>+'orig-data'!D40</f>
        <v>2253</v>
      </c>
    </row>
    <row r="10" spans="1:10" ht="12.75">
      <c r="A10">
        <v>90</v>
      </c>
      <c r="B10">
        <f>+'orig-data'!C$42</f>
        <v>0.09906510851419031</v>
      </c>
      <c r="C10">
        <f>+'orig-data'!C22</f>
        <v>366.273353</v>
      </c>
      <c r="D10">
        <f>+'orig-data'!C41</f>
        <v>534.51327434</v>
      </c>
      <c r="E10">
        <f>+'orig-data'!C$43</f>
        <v>0.1582892238070225</v>
      </c>
      <c r="F10">
        <f>+'orig-data'!F22</f>
        <v>26.301666043</v>
      </c>
      <c r="G10">
        <f>+'orig-data'!F41</f>
        <v>19.063871194</v>
      </c>
      <c r="H10">
        <v>90</v>
      </c>
      <c r="I10">
        <f>+'orig-data'!D22</f>
        <v>745</v>
      </c>
      <c r="J10">
        <f>+'orig-data'!D41</f>
        <v>3020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7">
      <selection activeCell="E11" sqref="E11"/>
    </sheetView>
  </sheetViews>
  <sheetFormatPr defaultColWidth="9.140625" defaultRowHeight="12.75"/>
  <sheetData>
    <row r="1" ht="12.75">
      <c r="A1" t="s">
        <v>21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ht="12.75">
      <c r="A8" t="s">
        <v>6</v>
      </c>
    </row>
    <row r="9" ht="12.75">
      <c r="A9" t="s">
        <v>6</v>
      </c>
    </row>
    <row r="10" ht="12.75">
      <c r="A10" t="s">
        <v>6</v>
      </c>
    </row>
    <row r="11" ht="12.75">
      <c r="A11" t="s">
        <v>6</v>
      </c>
    </row>
    <row r="12" ht="12.75">
      <c r="A12" t="s">
        <v>6</v>
      </c>
    </row>
    <row r="13" ht="12.75">
      <c r="A13" t="s">
        <v>6</v>
      </c>
    </row>
    <row r="14" ht="12.75">
      <c r="A14" t="s">
        <v>6</v>
      </c>
    </row>
    <row r="15" ht="12.75">
      <c r="A15" t="s">
        <v>6</v>
      </c>
    </row>
    <row r="16" ht="12.75">
      <c r="A16" t="s">
        <v>6</v>
      </c>
    </row>
    <row r="17" ht="12.75">
      <c r="A17" t="s">
        <v>6</v>
      </c>
    </row>
    <row r="18" ht="12.75">
      <c r="A18" t="s">
        <v>6</v>
      </c>
    </row>
    <row r="19" spans="1:6" ht="12.75">
      <c r="A19" t="s">
        <v>6</v>
      </c>
      <c r="B19">
        <v>75</v>
      </c>
      <c r="C19">
        <v>38.798407528</v>
      </c>
      <c r="D19">
        <v>536</v>
      </c>
      <c r="E19">
        <v>13815</v>
      </c>
      <c r="F19">
        <v>3.2846384842</v>
      </c>
    </row>
    <row r="20" spans="1:6" ht="12.75">
      <c r="A20" t="s">
        <v>6</v>
      </c>
      <c r="B20">
        <v>80</v>
      </c>
      <c r="C20">
        <v>88.637085672</v>
      </c>
      <c r="D20">
        <v>837</v>
      </c>
      <c r="E20">
        <v>9443</v>
      </c>
      <c r="F20">
        <v>6.004941912</v>
      </c>
    </row>
    <row r="21" spans="1:6" ht="12.75">
      <c r="A21" t="s">
        <v>6</v>
      </c>
      <c r="B21">
        <v>85</v>
      </c>
      <c r="C21">
        <v>182.26706741</v>
      </c>
      <c r="D21">
        <v>849</v>
      </c>
      <c r="E21">
        <v>4658</v>
      </c>
      <c r="F21">
        <v>12.260563537</v>
      </c>
    </row>
    <row r="22" spans="1:6" ht="12.75">
      <c r="A22" t="s">
        <v>6</v>
      </c>
      <c r="B22">
        <v>90</v>
      </c>
      <c r="C22">
        <v>366.273353</v>
      </c>
      <c r="D22">
        <v>745</v>
      </c>
      <c r="E22">
        <v>2034</v>
      </c>
      <c r="F22">
        <v>26.301666043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ht="12.75">
      <c r="A27" t="s">
        <v>7</v>
      </c>
    </row>
    <row r="28" ht="12.75">
      <c r="A28" t="s">
        <v>7</v>
      </c>
    </row>
    <row r="29" ht="12.75">
      <c r="A29" t="s">
        <v>7</v>
      </c>
    </row>
    <row r="30" ht="12.75">
      <c r="A30" t="s">
        <v>7</v>
      </c>
    </row>
    <row r="31" ht="12.75">
      <c r="A31" t="s">
        <v>7</v>
      </c>
    </row>
    <row r="32" ht="12.75">
      <c r="A32" t="s">
        <v>7</v>
      </c>
    </row>
    <row r="33" ht="12.75">
      <c r="A33" t="s">
        <v>7</v>
      </c>
    </row>
    <row r="34" ht="12.75">
      <c r="A34" t="s">
        <v>7</v>
      </c>
    </row>
    <row r="35" ht="12.75">
      <c r="A35" t="s">
        <v>7</v>
      </c>
    </row>
    <row r="36" ht="12.75">
      <c r="A36" t="s">
        <v>7</v>
      </c>
    </row>
    <row r="37" ht="12.75">
      <c r="A37" t="s">
        <v>7</v>
      </c>
    </row>
    <row r="38" spans="1:6" ht="12.75">
      <c r="A38" t="s">
        <v>7</v>
      </c>
      <c r="B38">
        <v>75</v>
      </c>
      <c r="C38">
        <v>44.156812613</v>
      </c>
      <c r="D38">
        <v>829</v>
      </c>
      <c r="E38">
        <v>18774</v>
      </c>
      <c r="F38">
        <v>3.0059138059</v>
      </c>
    </row>
    <row r="39" spans="1:6" ht="12.75">
      <c r="A39" t="s">
        <v>7</v>
      </c>
      <c r="B39">
        <v>80</v>
      </c>
      <c r="C39">
        <v>110.61466777</v>
      </c>
      <c r="D39">
        <v>1733</v>
      </c>
      <c r="E39">
        <v>15667</v>
      </c>
      <c r="F39">
        <v>5.2079824167</v>
      </c>
    </row>
    <row r="40" spans="1:6" ht="12.75">
      <c r="A40" t="s">
        <v>7</v>
      </c>
      <c r="B40">
        <v>85</v>
      </c>
      <c r="C40">
        <v>239.50249814</v>
      </c>
      <c r="D40">
        <v>2253</v>
      </c>
      <c r="E40">
        <v>9407</v>
      </c>
      <c r="F40">
        <v>9.8897547788</v>
      </c>
    </row>
    <row r="41" spans="1:6" ht="12.75">
      <c r="A41" t="s">
        <v>7</v>
      </c>
      <c r="B41">
        <v>90</v>
      </c>
      <c r="C41">
        <v>534.51327434</v>
      </c>
      <c r="D41">
        <v>3020</v>
      </c>
      <c r="E41">
        <v>5650</v>
      </c>
      <c r="F41">
        <v>19.063871194</v>
      </c>
    </row>
    <row r="42" spans="1:6" ht="12.75">
      <c r="A42" t="s">
        <v>14</v>
      </c>
      <c r="C42">
        <f>+D42/E42</f>
        <v>0.09906510851419031</v>
      </c>
      <c r="D42">
        <f>SUM(D4:D22)</f>
        <v>2967</v>
      </c>
      <c r="E42">
        <f>SUM(E4:E22)</f>
        <v>29950</v>
      </c>
      <c r="F42">
        <f>1.96*SQRT(C42*(1-C42)/E42)</f>
        <v>0.003383488627713129</v>
      </c>
    </row>
    <row r="43" spans="1:6" ht="12.75">
      <c r="A43" t="s">
        <v>15</v>
      </c>
      <c r="C43">
        <f>+D43/E43</f>
        <v>0.1582892238070225</v>
      </c>
      <c r="D43">
        <f>SUM(D23:D41)</f>
        <v>7835</v>
      </c>
      <c r="E43">
        <f>SUM(E23:E41)</f>
        <v>49498</v>
      </c>
      <c r="F43">
        <f>1.96*SQRT(C43*(1-C43)/E43)</f>
        <v>0.003215654377766583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2005-05-31T19:09:39Z</cp:lastPrinted>
  <dcterms:created xsi:type="dcterms:W3CDTF">2002-10-17T15:15:37Z</dcterms:created>
  <dcterms:modified xsi:type="dcterms:W3CDTF">2005-10-04T15:41:13Z</dcterms:modified>
  <cp:category/>
  <cp:version/>
  <cp:contentType/>
  <cp:contentStatus/>
</cp:coreProperties>
</file>