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863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<sst xmlns="http://schemas.openxmlformats.org/spreadsheetml/2006/main" count="428" uniqueCount="173">
  <si>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</si>
  <si>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</si>
  <si>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</si>
  <si>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</si>
  <si>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</si>
  <si>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</si>
  <si>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</si>
  <si>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</si>
  <si>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</si>
  <si>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</si>
  <si>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</si>
  <si>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</si>
  <si>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</si>
  <si>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</si>
  <si>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</si>
  <si>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</si>
  <si>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</si>
  <si>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</si>
  <si>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</si>
  <si>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</si>
  <si>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</si>
  <si>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</si>
  <si>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</si>
  <si>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</si>
  <si>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</si>
  <si>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</si>
  <si>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</si>
  <si>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</si>
  <si>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</si>
  <si>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</si>
  <si>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</si>
  <si>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Number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</si>
  <si>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</si>
  <si>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</si>
  <si>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</si>
  <si>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</si>
  <si>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</si>
  <si>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</si>
  <si>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</si>
  <si>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</si>
  <si>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</si>
  <si>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</si>
  <si>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</si>
  <si>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</si>
  <si>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</si>
  <si>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</si>
  <si>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</si>
  <si>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</si>
  <si>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</si>
  <si>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</si>
  <si>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</si>
  <si>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</si>
  <si>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</si>
  <si>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</si>
  <si>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</si>
  <si>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</si>
  <si>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</si>
  <si>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</si>
  <si>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</si>
  <si>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</si>
  <si>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per 1,000</t>
  </si>
  <si>
    <t>RHAs &amp; CAs</t>
  </si>
  <si>
    <t>districts &amp; NCs</t>
  </si>
  <si>
    <t xml:space="preserve"> </t>
  </si>
  <si>
    <t>s</t>
  </si>
  <si>
    <t>Crude</t>
  </si>
  <si>
    <t>Rate</t>
  </si>
  <si>
    <t>Metis_count</t>
  </si>
  <si>
    <t>Metis_pop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</si>
  <si>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</si>
  <si>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</si>
  <si>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</si>
  <si>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</si>
  <si>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</si>
  <si>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</si>
  <si>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</si>
  <si>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</si>
  <si>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</si>
  <si>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Metis_rate_rati</t>
  </si>
  <si>
    <t>Metis_Lci_ratio</t>
  </si>
  <si>
    <t>Metis_Uci_ratio</t>
  </si>
  <si>
    <t>Other_count</t>
  </si>
  <si>
    <t>Other_pop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</si>
  <si>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</si>
  <si>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</si>
  <si>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</si>
  <si>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</si>
  <si>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</si>
  <si>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</si>
  <si>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</si>
  <si>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</si>
  <si>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</si>
  <si>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Other_rate_rati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</si>
  <si>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</si>
  <si>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</si>
  <si>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</si>
  <si>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</si>
  <si>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</si>
  <si>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</si>
  <si>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</si>
  <si>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</si>
  <si>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</si>
  <si>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</si>
  <si>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</si>
  <si>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</si>
  <si>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</si>
  <si>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</si>
  <si>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</si>
  <si>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</si>
  <si>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</si>
  <si>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</si>
  <si>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</si>
  <si>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</si>
  <si>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</si>
  <si>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</si>
  <si>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</si>
  <si>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</si>
  <si>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</si>
  <si>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</si>
  <si>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</si>
  <si>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</si>
  <si>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</si>
  <si>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</si>
  <si>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</si>
  <si>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</si>
  <si>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</si>
  <si>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</si>
  <si>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</si>
  <si>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</si>
  <si>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</si>
  <si>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</si>
  <si>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</si>
  <si>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</si>
  <si>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</si>
  <si>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</si>
  <si>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</si>
  <si>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</si>
  <si>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</si>
  <si>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</si>
  <si>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PMR</t>
  </si>
  <si>
    <t>ms = metis suppressed</t>
  </si>
  <si>
    <t>os = other suppressed</t>
  </si>
  <si>
    <t>Supression</t>
  </si>
  <si>
    <t>Metis avg</t>
  </si>
  <si>
    <t>Other  avg</t>
  </si>
  <si>
    <t>Metis count</t>
  </si>
  <si>
    <t>Metis pop</t>
  </si>
  <si>
    <t>Metis prob</t>
  </si>
  <si>
    <t>Other count</t>
  </si>
  <si>
    <t>Other pop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</si>
  <si>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</si>
  <si>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</si>
  <si>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</si>
  <si>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</si>
  <si>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</si>
  <si>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</si>
  <si>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</si>
  <si>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</si>
  <si>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</si>
  <si>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</si>
  <si>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</si>
  <si>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</si>
  <si>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</si>
  <si>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</si>
  <si>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</si>
  <si>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</si>
  <si>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*differences tested  @ .05</t>
  </si>
  <si>
    <t>*comparisons to MB avg tested @ .01</t>
  </si>
  <si>
    <t>Crude and Adjusted Premature Mortality Rates by RHA, 2002-2006, per 1000 age 0-74</t>
  </si>
  <si>
    <t>Crude and Adjusted Premature Mortality Rates by Metis Region, 2002-2006, per 1000 Metis age 0-74</t>
  </si>
  <si>
    <t>PMR, 2002-2006</t>
  </si>
  <si>
    <t>Source: MCHP/MMF, 2010</t>
  </si>
  <si>
    <t xml:space="preserve">Appendix Table 2.2: Premature Mortality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</si>
</sst>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sz val="7.35"/>
      <color indexed="8"/>
      <name val="Univers 45 Ligh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4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10" fillId="0" borderId="22" xfId="0" applyNumberFormat="1" applyFont="1" applyFill="1" applyBorder="1" applyAlignment="1" quotePrefix="1">
      <alignment horizontal="center"/>
    </xf>
    <xf numFmtId="165" fontId="10" fillId="0" borderId="23" xfId="0" applyNumberFormat="1" applyFont="1" applyFill="1" applyBorder="1" applyAlignment="1" quotePrefix="1">
      <alignment horizontal="center"/>
    </xf>
    <xf numFmtId="165" fontId="10" fillId="33" borderId="23" xfId="0" applyNumberFormat="1" applyFont="1" applyFill="1" applyBorder="1" applyAlignment="1" quotePrefix="1">
      <alignment horizontal="center"/>
    </xf>
    <xf numFmtId="165" fontId="10" fillId="0" borderId="24" xfId="0" applyNumberFormat="1" applyFont="1" applyFill="1" applyBorder="1" applyAlignment="1" quotePrefix="1">
      <alignment horizontal="center"/>
    </xf>
    <xf numFmtId="165" fontId="10" fillId="0" borderId="11" xfId="0" applyNumberFormat="1" applyFont="1" applyFill="1" applyBorder="1" applyAlignment="1" quotePrefix="1">
      <alignment horizontal="center"/>
    </xf>
    <xf numFmtId="165" fontId="10" fillId="33" borderId="11" xfId="0" applyNumberFormat="1" applyFont="1" applyFill="1" applyBorder="1" applyAlignment="1" quotePrefix="1">
      <alignment horizontal="center"/>
    </xf>
    <xf numFmtId="165" fontId="10" fillId="0" borderId="25" xfId="0" applyNumberFormat="1" applyFont="1" applyFill="1" applyBorder="1" applyAlignment="1" quotePrefix="1">
      <alignment horizontal="center"/>
    </xf>
    <xf numFmtId="165" fontId="10" fillId="0" borderId="23" xfId="0" applyNumberFormat="1" applyFont="1" applyBorder="1" applyAlignment="1">
      <alignment horizontal="center"/>
    </xf>
    <xf numFmtId="166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56" applyFont="1" applyAlignment="1">
      <alignment horizontal="left"/>
      <protection/>
    </xf>
    <xf numFmtId="49" fontId="0" fillId="0" borderId="0" xfId="0" applyNumberFormat="1" applyFont="1" applyFill="1" applyAlignment="1">
      <alignment/>
    </xf>
    <xf numFmtId="2" fontId="10" fillId="33" borderId="26" xfId="0" applyNumberFormat="1" applyFont="1" applyFill="1" applyBorder="1" applyAlignment="1" quotePrefix="1">
      <alignment horizontal="center"/>
    </xf>
    <xf numFmtId="2" fontId="10" fillId="0" borderId="27" xfId="0" applyNumberFormat="1" applyFont="1" applyFill="1" applyBorder="1" applyAlignment="1" quotePrefix="1">
      <alignment horizontal="center"/>
    </xf>
    <xf numFmtId="2" fontId="10" fillId="0" borderId="20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9" fillId="0" borderId="28" xfId="0" applyNumberFormat="1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2" fontId="10" fillId="0" borderId="20" xfId="0" applyNumberFormat="1" applyFont="1" applyFill="1" applyBorder="1" applyAlignment="1" quotePrefix="1">
      <alignment horizontal="center"/>
    </xf>
    <xf numFmtId="2" fontId="10" fillId="0" borderId="30" xfId="0" applyNumberFormat="1" applyFont="1" applyFill="1" applyBorder="1" applyAlignment="1" quotePrefix="1">
      <alignment horizontal="center"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2" fontId="10" fillId="33" borderId="20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65" fontId="10" fillId="0" borderId="0" xfId="0" applyNumberFormat="1" applyFont="1" applyFill="1" applyBorder="1" applyAlignment="1" quotePrefix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8725"/>
          <c:w val="0.93025"/>
          <c:h val="0.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(o)</c:v>
                </c:pt>
                <c:pt idx="1">
                  <c:v>Central (o,d)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(o)</c:v>
                </c:pt>
                <c:pt idx="10">
                  <c:v>Burntwood (o)</c:v>
                </c:pt>
                <c:pt idx="12">
                  <c:v>Rural South (o,d)</c:v>
                </c:pt>
                <c:pt idx="13">
                  <c:v>Mid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4.0219214117</c:v>
                </c:pt>
                <c:pt idx="1">
                  <c:v>4.0219214117</c:v>
                </c:pt>
                <c:pt idx="2">
                  <c:v>4.0219214117</c:v>
                </c:pt>
                <c:pt idx="3">
                  <c:v>4.0219214117</c:v>
                </c:pt>
                <c:pt idx="4">
                  <c:v>4.0219214117</c:v>
                </c:pt>
                <c:pt idx="5">
                  <c:v>4.0219214117</c:v>
                </c:pt>
                <c:pt idx="6">
                  <c:v>4.0219214117</c:v>
                </c:pt>
                <c:pt idx="7">
                  <c:v>4.0219214117</c:v>
                </c:pt>
                <c:pt idx="8">
                  <c:v>4.0219214117</c:v>
                </c:pt>
                <c:pt idx="9">
                  <c:v>4.0219214117</c:v>
                </c:pt>
                <c:pt idx="10">
                  <c:v>4.0219214117</c:v>
                </c:pt>
                <c:pt idx="12">
                  <c:v>4.0219214117</c:v>
                </c:pt>
                <c:pt idx="13">
                  <c:v>4.0219214117</c:v>
                </c:pt>
                <c:pt idx="14">
                  <c:v>4.0219214117</c:v>
                </c:pt>
                <c:pt idx="15">
                  <c:v>4.0219214117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(o)</c:v>
                </c:pt>
                <c:pt idx="1">
                  <c:v>Central (o,d)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(o)</c:v>
                </c:pt>
                <c:pt idx="10">
                  <c:v>Burntwood (o)</c:v>
                </c:pt>
                <c:pt idx="12">
                  <c:v>Rural South (o,d)</c:v>
                </c:pt>
                <c:pt idx="13">
                  <c:v>Mid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3.1462208606</c:v>
                </c:pt>
                <c:pt idx="1">
                  <c:v>4.5612137313</c:v>
                </c:pt>
                <c:pt idx="2">
                  <c:v>4.1231259127</c:v>
                </c:pt>
                <c:pt idx="3">
                  <c:v>3.4963768159</c:v>
                </c:pt>
                <c:pt idx="4">
                  <c:v>4.1892554694</c:v>
                </c:pt>
                <c:pt idx="5">
                  <c:v>3.6956392811</c:v>
                </c:pt>
                <c:pt idx="6">
                  <c:v>3.0747605647</c:v>
                </c:pt>
                <c:pt idx="7">
                  <c:v>3.4723373613</c:v>
                </c:pt>
                <c:pt idx="8">
                  <c:v>6.070175382</c:v>
                </c:pt>
                <c:pt idx="9">
                  <c:v>5.0206943349</c:v>
                </c:pt>
                <c:pt idx="10">
                  <c:v>5.5807324616</c:v>
                </c:pt>
                <c:pt idx="12">
                  <c:v>3.838481224</c:v>
                </c:pt>
                <c:pt idx="13">
                  <c:v>3.5051574991</c:v>
                </c:pt>
                <c:pt idx="14">
                  <c:v>5.300571801</c:v>
                </c:pt>
                <c:pt idx="15">
                  <c:v>4.0219214117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(o)</c:v>
                </c:pt>
                <c:pt idx="1">
                  <c:v>Central (o,d)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(o)</c:v>
                </c:pt>
                <c:pt idx="10">
                  <c:v>Burntwood (o)</c:v>
                </c:pt>
                <c:pt idx="12">
                  <c:v>Rural South (o,d)</c:v>
                </c:pt>
                <c:pt idx="13">
                  <c:v>Mid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2.5938986736</c:v>
                </c:pt>
                <c:pt idx="1">
                  <c:v>2.7984599182</c:v>
                </c:pt>
                <c:pt idx="2">
                  <c:v>3.0971940122</c:v>
                </c:pt>
                <c:pt idx="3">
                  <c:v>3.0116836511</c:v>
                </c:pt>
                <c:pt idx="4">
                  <c:v>3.2788898536</c:v>
                </c:pt>
                <c:pt idx="5">
                  <c:v>3.0941602181</c:v>
                </c:pt>
                <c:pt idx="6">
                  <c:v>3.516795051</c:v>
                </c:pt>
                <c:pt idx="7">
                  <c:v>3.6490442294</c:v>
                </c:pt>
                <c:pt idx="8">
                  <c:v>4.6399083795</c:v>
                </c:pt>
                <c:pt idx="9">
                  <c:v>4.3600188058</c:v>
                </c:pt>
                <c:pt idx="10">
                  <c:v>5.9708640175</c:v>
                </c:pt>
                <c:pt idx="12">
                  <c:v>2.8763475336</c:v>
                </c:pt>
                <c:pt idx="13">
                  <c:v>3.3558824843</c:v>
                </c:pt>
                <c:pt idx="14">
                  <c:v>5.3096116239</c:v>
                </c:pt>
                <c:pt idx="15">
                  <c:v>3.2817639752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(o)</c:v>
                </c:pt>
                <c:pt idx="1">
                  <c:v>Central (o,d)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(o)</c:v>
                </c:pt>
                <c:pt idx="10">
                  <c:v>Burntwood (o)</c:v>
                </c:pt>
                <c:pt idx="12">
                  <c:v>Rural South (o,d)</c:v>
                </c:pt>
                <c:pt idx="13">
                  <c:v>Mid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3.2817639752</c:v>
                </c:pt>
                <c:pt idx="1">
                  <c:v>3.2817639752</c:v>
                </c:pt>
                <c:pt idx="2">
                  <c:v>3.2817639752</c:v>
                </c:pt>
                <c:pt idx="3">
                  <c:v>3.2817639752</c:v>
                </c:pt>
                <c:pt idx="4">
                  <c:v>3.2817639752</c:v>
                </c:pt>
                <c:pt idx="5">
                  <c:v>3.2817639752</c:v>
                </c:pt>
                <c:pt idx="6">
                  <c:v>3.2817639752</c:v>
                </c:pt>
                <c:pt idx="7">
                  <c:v>3.2817639752</c:v>
                </c:pt>
                <c:pt idx="8">
                  <c:v>3.2817639752</c:v>
                </c:pt>
                <c:pt idx="9">
                  <c:v>3.2817639752</c:v>
                </c:pt>
                <c:pt idx="10">
                  <c:v>3.2817639752</c:v>
                </c:pt>
                <c:pt idx="12">
                  <c:v>3.2817639752</c:v>
                </c:pt>
                <c:pt idx="13">
                  <c:v>3.2817639752</c:v>
                </c:pt>
                <c:pt idx="14">
                  <c:v>3.2817639752</c:v>
                </c:pt>
                <c:pt idx="15">
                  <c:v>3.2817639752</c:v>
                </c:pt>
              </c:numCache>
            </c:numRef>
          </c:val>
        </c:ser>
        <c:gapWidth val="0"/>
        <c:axId val="30428153"/>
        <c:axId val="6662658"/>
      </c:barChart>
      <c:catAx>
        <c:axId val="304281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62658"/>
        <c:crosses val="autoZero"/>
        <c:auto val="1"/>
        <c:lblOffset val="100"/>
        <c:tickLblSkip val="1"/>
        <c:noMultiLvlLbl val="0"/>
      </c:catAx>
      <c:valAx>
        <c:axId val="6662658"/>
        <c:scaling>
          <c:orientation val="minMax"/>
          <c:max val="6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428153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975"/>
          <c:y val="0.29975"/>
          <c:w val="0.2802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305"/>
          <c:w val="0.92225"/>
          <c:h val="0.7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(o)</c:v>
                </c:pt>
                <c:pt idx="2">
                  <c:v>St. Boniface (o)</c:v>
                </c:pt>
                <c:pt idx="3">
                  <c:v>St. Vital (o,d)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 (o,d)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4.0219214117</c:v>
                </c:pt>
                <c:pt idx="1">
                  <c:v>4.0219214117</c:v>
                </c:pt>
                <c:pt idx="2">
                  <c:v>4.0219214117</c:v>
                </c:pt>
                <c:pt idx="3">
                  <c:v>4.0219214117</c:v>
                </c:pt>
                <c:pt idx="4">
                  <c:v>4.0219214117</c:v>
                </c:pt>
                <c:pt idx="5">
                  <c:v>4.0219214117</c:v>
                </c:pt>
                <c:pt idx="6">
                  <c:v>4.0219214117</c:v>
                </c:pt>
                <c:pt idx="7">
                  <c:v>4.0219214117</c:v>
                </c:pt>
                <c:pt idx="8">
                  <c:v>4.0219214117</c:v>
                </c:pt>
                <c:pt idx="9">
                  <c:v>4.0219214117</c:v>
                </c:pt>
                <c:pt idx="10">
                  <c:v>4.0219214117</c:v>
                </c:pt>
                <c:pt idx="11">
                  <c:v>4.0219214117</c:v>
                </c:pt>
                <c:pt idx="13">
                  <c:v>4.0219214117</c:v>
                </c:pt>
                <c:pt idx="14">
                  <c:v>4.0219214117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(o)</c:v>
                </c:pt>
                <c:pt idx="2">
                  <c:v>St. Boniface (o)</c:v>
                </c:pt>
                <c:pt idx="3">
                  <c:v>St. Vital (o,d)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 (o,d)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2.4147657505</c:v>
                </c:pt>
                <c:pt idx="1">
                  <c:v>2.4617413451</c:v>
                </c:pt>
                <c:pt idx="2">
                  <c:v>3.1744884531</c:v>
                </c:pt>
                <c:pt idx="3">
                  <c:v>3.9834164952</c:v>
                </c:pt>
                <c:pt idx="4">
                  <c:v>2.9731330295</c:v>
                </c:pt>
                <c:pt idx="5">
                  <c:v>3.1932627029</c:v>
                </c:pt>
                <c:pt idx="6">
                  <c:v>4.0230829879</c:v>
                </c:pt>
                <c:pt idx="7">
                  <c:v>3.7880923497</c:v>
                </c:pt>
                <c:pt idx="8">
                  <c:v>3.2188155225</c:v>
                </c:pt>
                <c:pt idx="9">
                  <c:v>4.9992886182</c:v>
                </c:pt>
                <c:pt idx="10">
                  <c:v>7.5641390564</c:v>
                </c:pt>
                <c:pt idx="11">
                  <c:v>6.165393655</c:v>
                </c:pt>
                <c:pt idx="13">
                  <c:v>4.1892554694</c:v>
                </c:pt>
                <c:pt idx="14">
                  <c:v>4.0219214117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(o)</c:v>
                </c:pt>
                <c:pt idx="2">
                  <c:v>St. Boniface (o)</c:v>
                </c:pt>
                <c:pt idx="3">
                  <c:v>St. Vital (o,d)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 (o,d)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2.4384450632</c:v>
                </c:pt>
                <c:pt idx="1">
                  <c:v>2.2932879979</c:v>
                </c:pt>
                <c:pt idx="2">
                  <c:v>2.7109051573</c:v>
                </c:pt>
                <c:pt idx="3">
                  <c:v>2.5888015134</c:v>
                </c:pt>
                <c:pt idx="4">
                  <c:v>2.9400216442</c:v>
                </c:pt>
                <c:pt idx="5">
                  <c:v>3.0525338934</c:v>
                </c:pt>
                <c:pt idx="6">
                  <c:v>2.9054369134</c:v>
                </c:pt>
                <c:pt idx="7">
                  <c:v>3.1686347688</c:v>
                </c:pt>
                <c:pt idx="8">
                  <c:v>2.9710307772</c:v>
                </c:pt>
                <c:pt idx="9">
                  <c:v>3.3642373986</c:v>
                </c:pt>
                <c:pt idx="10">
                  <c:v>5.2244661941</c:v>
                </c:pt>
                <c:pt idx="11">
                  <c:v>5.7813597781</c:v>
                </c:pt>
                <c:pt idx="13">
                  <c:v>3.2788898536</c:v>
                </c:pt>
                <c:pt idx="14">
                  <c:v>3.2817639752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(o)</c:v>
                </c:pt>
                <c:pt idx="2">
                  <c:v>St. Boniface (o)</c:v>
                </c:pt>
                <c:pt idx="3">
                  <c:v>St. Vital (o,d)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 (o,d)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3.2817639752</c:v>
                </c:pt>
                <c:pt idx="1">
                  <c:v>3.2817639752</c:v>
                </c:pt>
                <c:pt idx="2">
                  <c:v>3.2817639752</c:v>
                </c:pt>
                <c:pt idx="3">
                  <c:v>3.2817639752</c:v>
                </c:pt>
                <c:pt idx="4">
                  <c:v>3.2817639752</c:v>
                </c:pt>
                <c:pt idx="5">
                  <c:v>3.2817639752</c:v>
                </c:pt>
                <c:pt idx="6">
                  <c:v>3.2817639752</c:v>
                </c:pt>
                <c:pt idx="7">
                  <c:v>3.2817639752</c:v>
                </c:pt>
                <c:pt idx="8">
                  <c:v>3.2817639752</c:v>
                </c:pt>
                <c:pt idx="9">
                  <c:v>3.2817639752</c:v>
                </c:pt>
                <c:pt idx="10">
                  <c:v>3.2817639752</c:v>
                </c:pt>
                <c:pt idx="11">
                  <c:v>3.2817639752</c:v>
                </c:pt>
                <c:pt idx="13">
                  <c:v>3.2817639752</c:v>
                </c:pt>
                <c:pt idx="14">
                  <c:v>3.2817639752</c:v>
                </c:pt>
              </c:numCache>
            </c:numRef>
          </c:val>
        </c:ser>
        <c:gapWidth val="0"/>
        <c:axId val="16611987"/>
        <c:axId val="4715500"/>
      </c:barChart>
      <c:catAx>
        <c:axId val="1661198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15500"/>
        <c:crosses val="autoZero"/>
        <c:auto val="1"/>
        <c:lblOffset val="100"/>
        <c:tickLblSkip val="1"/>
        <c:noMultiLvlLbl val="0"/>
      </c:catAx>
      <c:valAx>
        <c:axId val="4715500"/>
        <c:scaling>
          <c:orientation val="minMax"/>
          <c:max val="6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6611987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8"/>
          <c:y val="0.1545"/>
          <c:w val="0.2767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8725"/>
          <c:w val="0.98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4.0228292213</c:v>
                </c:pt>
                <c:pt idx="1">
                  <c:v>4.0228292213</c:v>
                </c:pt>
                <c:pt idx="2">
                  <c:v>4.0228292213</c:v>
                </c:pt>
                <c:pt idx="3">
                  <c:v>4.0228292213</c:v>
                </c:pt>
                <c:pt idx="4">
                  <c:v>4.0228292213</c:v>
                </c:pt>
                <c:pt idx="5">
                  <c:v>4.0228292213</c:v>
                </c:pt>
                <c:pt idx="6">
                  <c:v>4.0228292213</c:v>
                </c:pt>
                <c:pt idx="8">
                  <c:v>4.0228292213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3.1483416806</c:v>
                </c:pt>
                <c:pt idx="1">
                  <c:v>3.7344109999</c:v>
                </c:pt>
                <c:pt idx="2">
                  <c:v>3.3324079962</c:v>
                </c:pt>
                <c:pt idx="3">
                  <c:v>4.1904446555</c:v>
                </c:pt>
                <c:pt idx="4">
                  <c:v>4.2130229365</c:v>
                </c:pt>
                <c:pt idx="5">
                  <c:v>4.6486807965</c:v>
                </c:pt>
                <c:pt idx="6">
                  <c:v>5.6019484391</c:v>
                </c:pt>
                <c:pt idx="8">
                  <c:v>4.0228292213</c:v>
                </c:pt>
              </c:numCache>
            </c:numRef>
          </c:val>
        </c:ser>
        <c:axId val="8687181"/>
        <c:axId val="30184438"/>
      </c:barChart>
      <c:catAx>
        <c:axId val="868718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184438"/>
        <c:crosses val="autoZero"/>
        <c:auto val="1"/>
        <c:lblOffset val="100"/>
        <c:tickLblSkip val="1"/>
        <c:noMultiLvlLbl val="0"/>
      </c:catAx>
      <c:valAx>
        <c:axId val="30184438"/>
        <c:scaling>
          <c:orientation val="minMax"/>
          <c:max val="6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8687181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2"/>
          <c:y val="0.10275"/>
          <c:w val="0.222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119"/>
          <c:w val="0.95575"/>
          <c:h val="0.7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</c:v>
                </c:pt>
                <c:pt idx="2">
                  <c:v>North (m,o)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4.0219214117</c:v>
                </c:pt>
                <c:pt idx="1">
                  <c:v>4.0219214117</c:v>
                </c:pt>
                <c:pt idx="2">
                  <c:v>4.0219214117</c:v>
                </c:pt>
                <c:pt idx="3">
                  <c:v>4.0219214117</c:v>
                </c:pt>
                <c:pt idx="4">
                  <c:v>4.0219214117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</c:v>
                </c:pt>
                <c:pt idx="2">
                  <c:v>North (m,o)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3.838481224</c:v>
                </c:pt>
                <c:pt idx="1">
                  <c:v>3.5051574991</c:v>
                </c:pt>
                <c:pt idx="2">
                  <c:v>5.300571801</c:v>
                </c:pt>
                <c:pt idx="3">
                  <c:v>4.1892554694</c:v>
                </c:pt>
                <c:pt idx="4">
                  <c:v>4.0219214117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</c:v>
                </c:pt>
                <c:pt idx="2">
                  <c:v>North (m,o)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2.8763475336</c:v>
                </c:pt>
                <c:pt idx="1">
                  <c:v>3.3558824843</c:v>
                </c:pt>
                <c:pt idx="2">
                  <c:v>5.3096116239</c:v>
                </c:pt>
                <c:pt idx="3">
                  <c:v>3.2788898536</c:v>
                </c:pt>
                <c:pt idx="4">
                  <c:v>3.2817639752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</c:v>
                </c:pt>
                <c:pt idx="2">
                  <c:v>North (m,o)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3.2817639752</c:v>
                </c:pt>
                <c:pt idx="1">
                  <c:v>3.2817639752</c:v>
                </c:pt>
                <c:pt idx="2">
                  <c:v>3.2817639752</c:v>
                </c:pt>
                <c:pt idx="3">
                  <c:v>3.2817639752</c:v>
                </c:pt>
                <c:pt idx="4">
                  <c:v>3.2817639752</c:v>
                </c:pt>
              </c:numCache>
            </c:numRef>
          </c:val>
        </c:ser>
        <c:axId val="55980327"/>
        <c:axId val="60032032"/>
      </c:barChart>
      <c:catAx>
        <c:axId val="559803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032032"/>
        <c:crosses val="autoZero"/>
        <c:auto val="1"/>
        <c:lblOffset val="100"/>
        <c:tickLblSkip val="1"/>
        <c:noMultiLvlLbl val="0"/>
      </c:catAx>
      <c:valAx>
        <c:axId val="60032032"/>
        <c:scaling>
          <c:orientation val="minMax"/>
          <c:max val="6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55980327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3"/>
          <c:y val="0.12625"/>
          <c:w val="0.27675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0.87375</cdr:y>
    </cdr:from>
    <cdr:to>
      <cdr:x>0.99725</cdr:x>
      <cdr:y>0.988</cdr:y>
    </cdr:to>
    <cdr:sp>
      <cdr:nvSpPr>
        <cdr:cNvPr id="1" name="Text Box 4"/>
        <cdr:cNvSpPr txBox="1">
          <a:spLocks noChangeArrowheads="1"/>
        </cdr:cNvSpPr>
      </cdr:nvSpPr>
      <cdr:spPr>
        <a:xfrm>
          <a:off x="304800" y="3962400"/>
          <a:ext cx="53816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0.775</cdr:x>
      <cdr:y>0.97425</cdr:y>
    </cdr:from>
    <cdr:to>
      <cdr:x>0.99625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419600" y="4419600"/>
          <a:ext cx="1266825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0.99625</cdr:x>
      <cdr:y>0.07925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4.1.1: Premature Mortality Rate by RHA, 2002-2006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per 1,000 residents aged 0-74 years</a:t>
          </a:r>
        </a:p>
      </cdr:txBody>
    </cdr:sp>
  </cdr:relSizeAnchor>
  <cdr:relSizeAnchor xmlns:cdr="http://schemas.openxmlformats.org/drawingml/2006/chartDrawing">
    <cdr:from>
      <cdr:x>0.94925</cdr:x>
      <cdr:y>0.4475</cdr:y>
    </cdr:from>
    <cdr:to>
      <cdr:x>0.99675</cdr:x>
      <cdr:y>0.50525</cdr:y>
    </cdr:to>
    <cdr:sp>
      <cdr:nvSpPr>
        <cdr:cNvPr id="4" name="Text Box 8"/>
        <cdr:cNvSpPr txBox="1">
          <a:spLocks noChangeArrowheads="1"/>
        </cdr:cNvSpPr>
      </cdr:nvSpPr>
      <cdr:spPr>
        <a:xfrm>
          <a:off x="5410200" y="2028825"/>
          <a:ext cx="266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6.07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0.97525</cdr:y>
    </cdr:from>
    <cdr:to>
      <cdr:x>0.9985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4371975" y="5314950"/>
          <a:ext cx="132397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  <cdr:relSizeAnchor xmlns:cdr="http://schemas.openxmlformats.org/drawingml/2006/chartDrawing">
    <cdr:from>
      <cdr:x>0</cdr:x>
      <cdr:y>0.0295</cdr:y>
    </cdr:from>
    <cdr:to>
      <cdr:x>0.99875</cdr:x>
      <cdr:y>0.11025</cdr:y>
    </cdr:to>
    <cdr:sp>
      <cdr:nvSpPr>
        <cdr:cNvPr id="2" name="Text Box 8"/>
        <cdr:cNvSpPr txBox="1">
          <a:spLocks noChangeArrowheads="1"/>
        </cdr:cNvSpPr>
      </cdr:nvSpPr>
      <cdr:spPr>
        <a:xfrm>
          <a:off x="0" y="152400"/>
          <a:ext cx="56959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4.1.3: Premature Mortality Rate by Winnipeg Community Area, 2002-2006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per 1,000 residents aged 0-74 years</a:t>
          </a:r>
        </a:p>
      </cdr:txBody>
    </cdr:sp>
  </cdr:relSizeAnchor>
  <cdr:relSizeAnchor xmlns:cdr="http://schemas.openxmlformats.org/drawingml/2006/chartDrawing">
    <cdr:from>
      <cdr:x>0.07775</cdr:x>
      <cdr:y>0.89375</cdr:y>
    </cdr:from>
    <cdr:to>
      <cdr:x>0.99875</cdr:x>
      <cdr:y>0.98575</cdr:y>
    </cdr:to>
    <cdr:sp>
      <cdr:nvSpPr>
        <cdr:cNvPr id="3" name="Text Box 9"/>
        <cdr:cNvSpPr txBox="1">
          <a:spLocks noChangeArrowheads="1"/>
        </cdr:cNvSpPr>
      </cdr:nvSpPr>
      <cdr:spPr>
        <a:xfrm>
          <a:off x="438150" y="4876800"/>
          <a:ext cx="52578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0.94075</cdr:x>
      <cdr:y>0.60225</cdr:y>
    </cdr:from>
    <cdr:to>
      <cdr:x>0.98525</cdr:x>
      <cdr:y>0.691</cdr:y>
    </cdr:to>
    <cdr:sp>
      <cdr:nvSpPr>
        <cdr:cNvPr id="4" name="Text Box 10"/>
        <cdr:cNvSpPr txBox="1">
          <a:spLocks noChangeArrowheads="1"/>
        </cdr:cNvSpPr>
      </cdr:nvSpPr>
      <cdr:spPr>
        <a:xfrm>
          <a:off x="5362575" y="3286125"/>
          <a:ext cx="257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7.6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6.2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0.88325</cdr:y>
    </cdr:from>
    <cdr:to>
      <cdr:x>0.99725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4010025"/>
          <a:ext cx="5210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0.78125</cdr:x>
      <cdr:y>0.968</cdr:y>
    </cdr:from>
    <cdr:to>
      <cdr:x>0.99625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448175" y="4391025"/>
          <a:ext cx="12287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0.99625</cdr:x>
      <cdr:y>0.07925</cdr:y>
    </cdr:to>
    <cdr:sp>
      <cdr:nvSpPr>
        <cdr:cNvPr id="3" name="Text Box 3"/>
        <cdr:cNvSpPr txBox="1">
          <a:spLocks noChangeArrowheads="1"/>
        </cdr:cNvSpPr>
      </cdr:nvSpPr>
      <cdr:spPr>
        <a:xfrm>
          <a:off x="9525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4.1.2: Premature Mortality Rate by Metis Region, 2002-2006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per 1,000 Metis residents aged 0-74 years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0.77975</cdr:x>
      <cdr:y>0.97</cdr:y>
    </cdr:from>
    <cdr:to>
      <cdr:x>0.9965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448175" y="4400550"/>
          <a:ext cx="1238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1</cdr:x>
      <cdr:y>0.099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85725"/>
          <a:ext cx="57054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Premature Mortality Rate by Aggregate RHA Area, 2002-2006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per 1,000 residents aged 0-74 years</a:t>
          </a:r>
        </a:p>
      </cdr:txBody>
    </cdr:sp>
  </cdr:relSizeAnchor>
  <cdr:relSizeAnchor xmlns:cdr="http://schemas.openxmlformats.org/drawingml/2006/chartDrawing">
    <cdr:from>
      <cdr:x>0.07625</cdr:x>
      <cdr:y>0.878</cdr:y>
    </cdr:from>
    <cdr:to>
      <cdr:x>0.9965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428625" y="3981450"/>
          <a:ext cx="52482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6" customWidth="1"/>
    <col min="2" max="5" width="8.421875" style="26" customWidth="1"/>
    <col min="6" max="6" width="0.9921875" style="26" customWidth="1"/>
    <col min="7" max="7" width="18.140625" style="26" customWidth="1"/>
    <col min="8" max="11" width="8.421875" style="26" customWidth="1"/>
    <col min="12" max="12" width="1.1484375" style="26" customWidth="1"/>
    <col min="13" max="13" width="14.57421875" style="26" customWidth="1"/>
    <col min="14" max="15" width="11.8515625" style="26" customWidth="1"/>
    <col min="16" max="16384" width="9.140625" style="26" customWidth="1"/>
  </cols>
  <sheetData>
    <row r="1" spans="1:5" ht="15.75" thickBot="1">
      <c r="A1" s="14" t="s">
        <v>172</v>
      </c>
      <c r="B1" s="14"/>
      <c r="C1" s="14"/>
      <c r="D1" s="14"/>
      <c r="E1" s="14"/>
    </row>
    <row r="2" spans="1:15" ht="13.5" thickBot="1">
      <c r="A2" s="75" t="s">
        <v>164</v>
      </c>
      <c r="B2" s="85" t="s">
        <v>170</v>
      </c>
      <c r="C2" s="85"/>
      <c r="D2" s="85"/>
      <c r="E2" s="79"/>
      <c r="G2" s="82" t="s">
        <v>165</v>
      </c>
      <c r="H2" s="85" t="s">
        <v>170</v>
      </c>
      <c r="I2" s="85"/>
      <c r="J2" s="85"/>
      <c r="K2" s="79"/>
      <c r="M2" s="75" t="s">
        <v>163</v>
      </c>
      <c r="N2" s="78" t="s">
        <v>170</v>
      </c>
      <c r="O2" s="79"/>
    </row>
    <row r="3" spans="1:15" ht="12.75">
      <c r="A3" s="76"/>
      <c r="B3" s="15" t="s">
        <v>31</v>
      </c>
      <c r="C3" s="16" t="s">
        <v>65</v>
      </c>
      <c r="D3" s="17" t="s">
        <v>31</v>
      </c>
      <c r="E3" s="22" t="s">
        <v>65</v>
      </c>
      <c r="G3" s="83"/>
      <c r="H3" s="15" t="s">
        <v>31</v>
      </c>
      <c r="I3" s="16" t="s">
        <v>65</v>
      </c>
      <c r="J3" s="17" t="s">
        <v>31</v>
      </c>
      <c r="K3" s="22" t="s">
        <v>65</v>
      </c>
      <c r="M3" s="76"/>
      <c r="N3" s="15" t="s">
        <v>31</v>
      </c>
      <c r="O3" s="56" t="s">
        <v>65</v>
      </c>
    </row>
    <row r="4" spans="1:15" ht="12.75">
      <c r="A4" s="76"/>
      <c r="B4" s="15" t="s">
        <v>32</v>
      </c>
      <c r="C4" s="16" t="s">
        <v>66</v>
      </c>
      <c r="D4" s="17" t="s">
        <v>32</v>
      </c>
      <c r="E4" s="35" t="s">
        <v>66</v>
      </c>
      <c r="G4" s="83"/>
      <c r="H4" s="15" t="s">
        <v>32</v>
      </c>
      <c r="I4" s="16" t="s">
        <v>66</v>
      </c>
      <c r="J4" s="17" t="s">
        <v>32</v>
      </c>
      <c r="K4" s="35" t="s">
        <v>66</v>
      </c>
      <c r="M4" s="76"/>
      <c r="N4" s="15" t="s">
        <v>32</v>
      </c>
      <c r="O4" s="56" t="s">
        <v>66</v>
      </c>
    </row>
    <row r="5" spans="1:15" ht="12.75">
      <c r="A5" s="76"/>
      <c r="B5" s="18" t="s">
        <v>33</v>
      </c>
      <c r="C5" s="19" t="s">
        <v>60</v>
      </c>
      <c r="D5" s="20" t="s">
        <v>33</v>
      </c>
      <c r="E5" s="36" t="s">
        <v>60</v>
      </c>
      <c r="G5" s="83"/>
      <c r="H5" s="18" t="s">
        <v>33</v>
      </c>
      <c r="I5" s="19" t="s">
        <v>60</v>
      </c>
      <c r="J5" s="20" t="s">
        <v>33</v>
      </c>
      <c r="K5" s="36" t="s">
        <v>60</v>
      </c>
      <c r="M5" s="76"/>
      <c r="N5" s="18" t="s">
        <v>33</v>
      </c>
      <c r="O5" s="57" t="s">
        <v>60</v>
      </c>
    </row>
    <row r="6" spans="1:15" ht="13.5" thickBot="1">
      <c r="A6" s="77"/>
      <c r="B6" s="86" t="s">
        <v>155</v>
      </c>
      <c r="C6" s="87"/>
      <c r="D6" s="88" t="s">
        <v>156</v>
      </c>
      <c r="E6" s="81"/>
      <c r="G6" s="84"/>
      <c r="H6" s="86" t="s">
        <v>155</v>
      </c>
      <c r="I6" s="87"/>
      <c r="J6" s="88" t="s">
        <v>156</v>
      </c>
      <c r="K6" s="81"/>
      <c r="M6" s="77"/>
      <c r="N6" s="80" t="s">
        <v>157</v>
      </c>
      <c r="O6" s="81"/>
    </row>
    <row r="7" spans="1:15" ht="12.75">
      <c r="A7" s="27" t="s">
        <v>34</v>
      </c>
      <c r="B7" s="40">
        <f>'m vs o orig data'!B4/5</f>
        <v>15.4</v>
      </c>
      <c r="C7" s="61">
        <f>'m vs o orig data'!H4</f>
        <v>2.8534370947</v>
      </c>
      <c r="D7" s="44">
        <f>'m vs o orig data'!P4/5</f>
        <v>116.2</v>
      </c>
      <c r="E7" s="54">
        <f>'m vs o orig data'!V4</f>
        <v>2.2975687689</v>
      </c>
      <c r="G7" s="28" t="s">
        <v>48</v>
      </c>
      <c r="H7" s="41">
        <f>'m vs o orig data'!B19/5</f>
        <v>3.4</v>
      </c>
      <c r="I7" s="61">
        <f>'m vs o orig data'!H19</f>
        <v>1.9730733519</v>
      </c>
      <c r="J7" s="44">
        <f>'m vs o orig data'!P19/5</f>
        <v>145</v>
      </c>
      <c r="K7" s="54">
        <f>'m vs o orig data'!V19</f>
        <v>2.4478770997</v>
      </c>
      <c r="M7" s="29" t="s">
        <v>158</v>
      </c>
      <c r="N7" s="40">
        <f>'m region orig data'!B4/5</f>
        <v>28</v>
      </c>
      <c r="O7" s="58">
        <f>'m region orig data'!H4</f>
        <v>2.9936278493</v>
      </c>
    </row>
    <row r="8" spans="1:15" ht="12.75">
      <c r="A8" s="29" t="s">
        <v>35</v>
      </c>
      <c r="B8" s="41">
        <f>'m vs o orig data'!B5/5</f>
        <v>17.4</v>
      </c>
      <c r="C8" s="61">
        <f>'m vs o orig data'!H5</f>
        <v>3.9981617647</v>
      </c>
      <c r="D8" s="44">
        <f>'m vs o orig data'!P5/5</f>
        <v>237</v>
      </c>
      <c r="E8" s="54">
        <f>'m vs o orig data'!V5</f>
        <v>2.6705428977</v>
      </c>
      <c r="G8" s="30" t="s">
        <v>49</v>
      </c>
      <c r="H8" s="41">
        <f>'m vs o orig data'!B20/5</f>
        <v>1.8</v>
      </c>
      <c r="I8" s="61">
        <f>'m vs o orig data'!H20</f>
        <v>2.2085889571</v>
      </c>
      <c r="J8" s="44">
        <f>'m vs o orig data'!P20/5</f>
        <v>85.4</v>
      </c>
      <c r="K8" s="54">
        <f>'m vs o orig data'!V20</f>
        <v>2.5569934069</v>
      </c>
      <c r="M8" s="29" t="s">
        <v>38</v>
      </c>
      <c r="N8" s="41">
        <f>'m region orig data'!B5/5</f>
        <v>29.2</v>
      </c>
      <c r="O8" s="58">
        <f>'m region orig data'!H5</f>
        <v>3.7260106166</v>
      </c>
    </row>
    <row r="9" spans="1:15" ht="12.75">
      <c r="A9" s="29" t="s">
        <v>36</v>
      </c>
      <c r="B9" s="41">
        <f>'m vs o orig data'!B6/5</f>
        <v>8.2</v>
      </c>
      <c r="C9" s="61">
        <f>'m vs o orig data'!H6</f>
        <v>4.0294840295</v>
      </c>
      <c r="D9" s="44">
        <f>'m vs o orig data'!P6/5</f>
        <v>221.4</v>
      </c>
      <c r="E9" s="54">
        <f>'m vs o orig data'!V6</f>
        <v>3.7061340368</v>
      </c>
      <c r="G9" s="30" t="s">
        <v>53</v>
      </c>
      <c r="H9" s="41">
        <f>'m vs o orig data'!B21/5</f>
        <v>10.6</v>
      </c>
      <c r="I9" s="61">
        <f>'m vs o orig data'!H21</f>
        <v>3.0889381047</v>
      </c>
      <c r="J9" s="44">
        <f>'m vs o orig data'!P21/5</f>
        <v>125</v>
      </c>
      <c r="K9" s="54">
        <f>'m vs o orig data'!V21</f>
        <v>2.894000852</v>
      </c>
      <c r="M9" s="29" t="s">
        <v>159</v>
      </c>
      <c r="N9" s="41">
        <f>'m region orig data'!B6/5</f>
        <v>12.2</v>
      </c>
      <c r="O9" s="58">
        <f>'m region orig data'!H6</f>
        <v>3.1032202269</v>
      </c>
    </row>
    <row r="10" spans="1:15" ht="12.75">
      <c r="A10" s="29" t="s">
        <v>28</v>
      </c>
      <c r="B10" s="41">
        <f>'m vs o orig data'!B7/5</f>
        <v>5</v>
      </c>
      <c r="C10" s="61">
        <f>'m vs o orig data'!H7</f>
        <v>2.2377372001</v>
      </c>
      <c r="D10" s="44">
        <f>'m vs o orig data'!P7/5</f>
        <v>131.8</v>
      </c>
      <c r="E10" s="54">
        <f>'m vs o orig data'!V7</f>
        <v>3.0880251166</v>
      </c>
      <c r="G10" s="30" t="s">
        <v>51</v>
      </c>
      <c r="H10" s="41">
        <f>'m vs o orig data'!B22/5</f>
        <v>12.4</v>
      </c>
      <c r="I10" s="61">
        <f>'m vs o orig data'!H22</f>
        <v>3.8730634683</v>
      </c>
      <c r="J10" s="44">
        <f>'m vs o orig data'!P22/5</f>
        <v>143</v>
      </c>
      <c r="K10" s="54">
        <f>'m vs o orig data'!V22</f>
        <v>2.6583878644</v>
      </c>
      <c r="M10" s="29" t="s">
        <v>44</v>
      </c>
      <c r="N10" s="41">
        <f>'m region orig data'!B7/5</f>
        <v>103</v>
      </c>
      <c r="O10" s="58">
        <f>'m region orig data'!H7</f>
        <v>3.3904553744</v>
      </c>
    </row>
    <row r="11" spans="1:15" ht="12.75">
      <c r="A11" s="29" t="s">
        <v>44</v>
      </c>
      <c r="B11" s="41">
        <f>'m vs o orig data'!B8/5</f>
        <v>103</v>
      </c>
      <c r="C11" s="61">
        <f>'m vs o orig data'!H8</f>
        <v>3.3904553744</v>
      </c>
      <c r="D11" s="44">
        <f>'m vs o orig data'!P8/5</f>
        <v>1911.8</v>
      </c>
      <c r="E11" s="54">
        <f>'m vs o orig data'!V8</f>
        <v>3.280322219</v>
      </c>
      <c r="G11" s="30" t="s">
        <v>54</v>
      </c>
      <c r="H11" s="41">
        <f>'m vs o orig data'!B23/5</f>
        <v>4.4</v>
      </c>
      <c r="I11" s="61">
        <f>'m vs o orig data'!H23</f>
        <v>2.1137586472</v>
      </c>
      <c r="J11" s="44">
        <f>'m vs o orig data'!P23/5</f>
        <v>84</v>
      </c>
      <c r="K11" s="54">
        <f>'m vs o orig data'!V23</f>
        <v>2.8316388447</v>
      </c>
      <c r="M11" s="29" t="s">
        <v>160</v>
      </c>
      <c r="N11" s="41">
        <f>'m region orig data'!B8/5</f>
        <v>29.6</v>
      </c>
      <c r="O11" s="58">
        <f>'m region orig data'!H8</f>
        <v>3.5184480791</v>
      </c>
    </row>
    <row r="12" spans="1:15" ht="12.75">
      <c r="A12" s="29" t="s">
        <v>38</v>
      </c>
      <c r="B12" s="41">
        <f>'m vs o orig data'!B9/5</f>
        <v>31.6</v>
      </c>
      <c r="C12" s="61">
        <f>'m vs o orig data'!H9</f>
        <v>3.7356661544</v>
      </c>
      <c r="D12" s="44">
        <f>'m vs o orig data'!P9/5</f>
        <v>224</v>
      </c>
      <c r="E12" s="54">
        <f>'m vs o orig data'!V9</f>
        <v>3.5670039396</v>
      </c>
      <c r="G12" s="30" t="s">
        <v>50</v>
      </c>
      <c r="H12" s="41">
        <f>'m vs o orig data'!B24/5</f>
        <v>4</v>
      </c>
      <c r="I12" s="61">
        <f>'m vs o orig data'!H24</f>
        <v>2.5274864148</v>
      </c>
      <c r="J12" s="44">
        <f>'m vs o orig data'!P24/5</f>
        <v>159.4</v>
      </c>
      <c r="K12" s="54">
        <f>'m vs o orig data'!V24</f>
        <v>3.2552535381</v>
      </c>
      <c r="M12" s="29" t="s">
        <v>161</v>
      </c>
      <c r="N12" s="41">
        <f>'m region orig data'!B9/5</f>
        <v>21.8</v>
      </c>
      <c r="O12" s="58">
        <f>'m region orig data'!H9</f>
        <v>3.6571045127</v>
      </c>
    </row>
    <row r="13" spans="1:15" ht="12.75">
      <c r="A13" s="29" t="s">
        <v>39</v>
      </c>
      <c r="B13" s="41">
        <f>'m vs o orig data'!B10/5</f>
        <v>10</v>
      </c>
      <c r="C13" s="61">
        <f>'m vs o orig data'!H10</f>
        <v>3.0131372785</v>
      </c>
      <c r="D13" s="44">
        <f>'m vs o orig data'!P10/5</f>
        <v>131.8</v>
      </c>
      <c r="E13" s="54">
        <f>'m vs o orig data'!V10</f>
        <v>3.8277678711</v>
      </c>
      <c r="G13" s="30" t="s">
        <v>52</v>
      </c>
      <c r="H13" s="41">
        <f>'m vs o orig data'!B25/5</f>
        <v>13.2</v>
      </c>
      <c r="I13" s="61">
        <f>'m vs o orig data'!H25</f>
        <v>3.1238167361</v>
      </c>
      <c r="J13" s="44">
        <f>'m vs o orig data'!P25/5</f>
        <v>257.8</v>
      </c>
      <c r="K13" s="54">
        <f>'m vs o orig data'!V25</f>
        <v>3.1191017761</v>
      </c>
      <c r="M13" s="29" t="s">
        <v>162</v>
      </c>
      <c r="N13" s="41">
        <f>'m region orig data'!B10/5</f>
        <v>14.8</v>
      </c>
      <c r="O13" s="58">
        <f>'m region orig data'!H10</f>
        <v>3.5248166143</v>
      </c>
    </row>
    <row r="14" spans="1:15" ht="12.75">
      <c r="A14" s="29" t="s">
        <v>37</v>
      </c>
      <c r="B14" s="41">
        <f>'m vs o orig data'!B11/5</f>
        <v>17.6</v>
      </c>
      <c r="C14" s="61">
        <f>'m vs o orig data'!H11</f>
        <v>3.1298904538</v>
      </c>
      <c r="D14" s="44">
        <f>'m vs o orig data'!P11/5</f>
        <v>145.2</v>
      </c>
      <c r="E14" s="54">
        <f>'m vs o orig data'!V11</f>
        <v>4.4569955184</v>
      </c>
      <c r="G14" s="30" t="s">
        <v>55</v>
      </c>
      <c r="H14" s="41">
        <f>'m vs o orig data'!B26/5</f>
        <v>6.6</v>
      </c>
      <c r="I14" s="61">
        <f>'m vs o orig data'!H26</f>
        <v>2.9495888452</v>
      </c>
      <c r="J14" s="44">
        <f>'m vs o orig data'!P26/5</f>
        <v>179.2</v>
      </c>
      <c r="K14" s="54">
        <f>'m vs o orig data'!V26</f>
        <v>3.4068311527</v>
      </c>
      <c r="M14" s="31"/>
      <c r="N14" s="42"/>
      <c r="O14" s="60"/>
    </row>
    <row r="15" spans="1:15" ht="13.5" thickBot="1">
      <c r="A15" s="29" t="s">
        <v>40</v>
      </c>
      <c r="B15" s="41">
        <f>'m vs o orig data'!B12/5</f>
        <v>1.2</v>
      </c>
      <c r="C15" s="61">
        <f>'m vs o orig data'!H12</f>
        <v>5.3571428571</v>
      </c>
      <c r="D15" s="44">
        <f>'m vs o orig data'!P12/5</f>
        <v>2.6</v>
      </c>
      <c r="E15" s="54">
        <f>'m vs o orig data'!V12</f>
        <v>3.4768654721</v>
      </c>
      <c r="G15" s="30" t="s">
        <v>56</v>
      </c>
      <c r="H15" s="41">
        <f>'m vs o orig data'!B27/5</f>
        <v>6.2</v>
      </c>
      <c r="I15" s="61">
        <f>'m vs o orig data'!H27</f>
        <v>2.7738010021</v>
      </c>
      <c r="J15" s="44">
        <f>'m vs o orig data'!P27/5</f>
        <v>191.2</v>
      </c>
      <c r="K15" s="54">
        <f>'m vs o orig data'!V27</f>
        <v>3.7359657041</v>
      </c>
      <c r="M15" s="33" t="s">
        <v>45</v>
      </c>
      <c r="N15" s="43">
        <f>'m region orig data'!B11/5</f>
        <v>238.6</v>
      </c>
      <c r="O15" s="59">
        <f>'m region orig data'!H11</f>
        <v>3.4050010418</v>
      </c>
    </row>
    <row r="16" spans="1:15" ht="12.75">
      <c r="A16" s="29" t="s">
        <v>41</v>
      </c>
      <c r="B16" s="41">
        <f>'m vs o orig data'!B13/5</f>
        <v>15.6</v>
      </c>
      <c r="C16" s="61">
        <f>'m vs o orig data'!H13</f>
        <v>3.8190364277</v>
      </c>
      <c r="D16" s="44">
        <f>'m vs o orig data'!P13/5</f>
        <v>71</v>
      </c>
      <c r="E16" s="54">
        <f>'m vs o orig data'!V13</f>
        <v>3.596102028</v>
      </c>
      <c r="G16" s="30" t="s">
        <v>57</v>
      </c>
      <c r="H16" s="41">
        <f>'m vs o orig data'!B28/5</f>
        <v>7.8</v>
      </c>
      <c r="I16" s="61">
        <f>'m vs o orig data'!H28</f>
        <v>3.7655691803</v>
      </c>
      <c r="J16" s="44">
        <f>'m vs o orig data'!P28/5</f>
        <v>78.6</v>
      </c>
      <c r="K16" s="54">
        <f>'m vs o orig data'!V28</f>
        <v>2.7967549103</v>
      </c>
      <c r="M16" s="21" t="s">
        <v>46</v>
      </c>
      <c r="O16" s="34"/>
    </row>
    <row r="17" spans="1:15" ht="12.75">
      <c r="A17" s="29" t="s">
        <v>42</v>
      </c>
      <c r="B17" s="41">
        <f>'m vs o orig data'!B14/5</f>
        <v>13.6</v>
      </c>
      <c r="C17" s="61">
        <f>'m vs o orig data'!H14</f>
        <v>3.4293206919</v>
      </c>
      <c r="D17" s="44">
        <f>'m vs o orig data'!P14/5</f>
        <v>141.4</v>
      </c>
      <c r="E17" s="54">
        <f>'m vs o orig data'!V14</f>
        <v>3.437996917</v>
      </c>
      <c r="G17" s="30" t="s">
        <v>58</v>
      </c>
      <c r="H17" s="41">
        <f>'m vs o orig data'!B29/5</f>
        <v>16.8</v>
      </c>
      <c r="I17" s="61">
        <f>'m vs o orig data'!H29</f>
        <v>5.527043032</v>
      </c>
      <c r="J17" s="44">
        <f>'m vs o orig data'!P29/5</f>
        <v>288</v>
      </c>
      <c r="K17" s="54">
        <f>'m vs o orig data'!V29</f>
        <v>4.4378287923</v>
      </c>
      <c r="M17" s="25" t="s">
        <v>171</v>
      </c>
      <c r="N17" s="25"/>
      <c r="O17" s="25"/>
    </row>
    <row r="18" spans="1:11" ht="12.75">
      <c r="A18" s="31"/>
      <c r="B18" s="42"/>
      <c r="C18" s="52"/>
      <c r="D18" s="45"/>
      <c r="E18" s="62"/>
      <c r="G18" s="30" t="s">
        <v>59</v>
      </c>
      <c r="H18" s="47">
        <f>'m vs o orig data'!B30/5</f>
        <v>15.8</v>
      </c>
      <c r="I18" s="61">
        <f>'m vs o orig data'!H30</f>
        <v>4.2309340189</v>
      </c>
      <c r="J18" s="44">
        <f>'m vs o orig data'!P30/5</f>
        <v>175.2</v>
      </c>
      <c r="K18" s="54">
        <f>'m vs o orig data'!V30</f>
        <v>4.9875595689</v>
      </c>
    </row>
    <row r="19" spans="1:11" ht="12.75">
      <c r="A19" s="29" t="s">
        <v>153</v>
      </c>
      <c r="B19" s="41">
        <f>'m vs o orig data'!B15/5</f>
        <v>41</v>
      </c>
      <c r="C19" s="61">
        <f>'m vs o orig data'!H15</f>
        <v>3.4792939579</v>
      </c>
      <c r="D19" s="44">
        <f>'m vs o orig data'!P15/5</f>
        <v>574.6</v>
      </c>
      <c r="E19" s="54">
        <f>'m vs o orig data'!V15</f>
        <v>2.8865668643</v>
      </c>
      <c r="G19" s="32"/>
      <c r="H19" s="42"/>
      <c r="I19" s="52"/>
      <c r="J19" s="45"/>
      <c r="K19" s="62"/>
    </row>
    <row r="20" spans="1:11" ht="13.5" thickBot="1">
      <c r="A20" s="29" t="s">
        <v>47</v>
      </c>
      <c r="B20" s="41">
        <f>'m vs o orig data'!B16/5</f>
        <v>59.2</v>
      </c>
      <c r="C20" s="61">
        <f>'m vs o orig data'!H16</f>
        <v>3.4021033274</v>
      </c>
      <c r="D20" s="44">
        <f>'m vs o orig data'!P16/5</f>
        <v>501</v>
      </c>
      <c r="E20" s="54">
        <f>'m vs o orig data'!V16</f>
        <v>3.8595345139</v>
      </c>
      <c r="G20" s="33" t="s">
        <v>44</v>
      </c>
      <c r="H20" s="43">
        <f>'m vs o orig data'!B8/5</f>
        <v>103</v>
      </c>
      <c r="I20" s="64">
        <f>'m vs o orig data'!H8</f>
        <v>3.3904553744</v>
      </c>
      <c r="J20" s="46">
        <f>'m vs o orig data'!P8/5</f>
        <v>1911.8</v>
      </c>
      <c r="K20" s="63">
        <f>'m vs o orig data'!V8</f>
        <v>3.280322219</v>
      </c>
    </row>
    <row r="21" spans="1:9" ht="12.75">
      <c r="A21" s="29" t="s">
        <v>43</v>
      </c>
      <c r="B21" s="41">
        <f>'m vs o orig data'!B17/5</f>
        <v>30.4</v>
      </c>
      <c r="C21" s="61">
        <f>'m vs o orig data'!H17</f>
        <v>3.6738936021</v>
      </c>
      <c r="D21" s="44">
        <f>'m vs o orig data'!P17/5</f>
        <v>215</v>
      </c>
      <c r="E21" s="54">
        <f>'m vs o orig data'!V17</f>
        <v>3.4891269068</v>
      </c>
      <c r="G21" s="21" t="s">
        <v>46</v>
      </c>
      <c r="I21" s="34"/>
    </row>
    <row r="22" spans="1:11" ht="12.75">
      <c r="A22" s="31"/>
      <c r="B22" s="42"/>
      <c r="C22" s="52"/>
      <c r="D22" s="45"/>
      <c r="E22" s="62"/>
      <c r="G22" s="74" t="s">
        <v>171</v>
      </c>
      <c r="H22" s="74"/>
      <c r="I22" s="74"/>
      <c r="J22" s="74"/>
      <c r="K22" s="74"/>
    </row>
    <row r="23" spans="1:5" ht="13.5" thickBot="1">
      <c r="A23" s="33" t="s">
        <v>45</v>
      </c>
      <c r="B23" s="43">
        <f>'m vs o orig data'!B18/5</f>
        <v>238.6</v>
      </c>
      <c r="C23" s="53">
        <f>'m vs o orig data'!H18</f>
        <v>3.4050010418</v>
      </c>
      <c r="D23" s="46">
        <f>'m vs o orig data'!P18/5</f>
        <v>3334.2</v>
      </c>
      <c r="E23" s="63">
        <f>'m vs o orig data'!V18</f>
        <v>3.2817639752</v>
      </c>
    </row>
    <row r="24" spans="1:9" ht="12.75">
      <c r="A24" s="21" t="s">
        <v>46</v>
      </c>
      <c r="C24" s="34"/>
      <c r="G24" s="71"/>
      <c r="H24" s="65"/>
      <c r="I24" s="65"/>
    </row>
    <row r="25" spans="1:9" ht="12.75">
      <c r="A25" s="25" t="s">
        <v>171</v>
      </c>
      <c r="B25" s="25"/>
      <c r="C25" s="25"/>
      <c r="D25" s="25"/>
      <c r="E25" s="25"/>
      <c r="G25" s="71"/>
      <c r="H25" s="65"/>
      <c r="I25" s="66"/>
    </row>
    <row r="26" spans="7:9" ht="12.75">
      <c r="G26" s="71"/>
      <c r="H26" s="65"/>
      <c r="I26" s="66"/>
    </row>
    <row r="27" spans="7:9" ht="12.75">
      <c r="G27" s="71"/>
      <c r="H27" s="65"/>
      <c r="I27" s="67"/>
    </row>
    <row r="28" spans="7:9" ht="12.75">
      <c r="G28" s="71"/>
      <c r="H28" s="65"/>
      <c r="I28" s="65"/>
    </row>
    <row r="29" spans="7:9" ht="12.75">
      <c r="G29" s="68"/>
      <c r="H29" s="69"/>
      <c r="I29" s="70"/>
    </row>
    <row r="30" spans="7:9" ht="12.75">
      <c r="G30" s="68"/>
      <c r="H30" s="69"/>
      <c r="I30" s="70"/>
    </row>
    <row r="31" spans="7:9" ht="12.75">
      <c r="G31" s="68"/>
      <c r="H31" s="69"/>
      <c r="I31" s="70"/>
    </row>
    <row r="32" spans="7:9" ht="12.75">
      <c r="G32" s="68"/>
      <c r="H32" s="69"/>
      <c r="I32" s="70"/>
    </row>
    <row r="33" spans="7:9" ht="12.75">
      <c r="G33" s="68"/>
      <c r="H33" s="69"/>
      <c r="I33" s="70"/>
    </row>
    <row r="34" spans="7:9" ht="12.75">
      <c r="G34" s="68"/>
      <c r="H34" s="69"/>
      <c r="I34" s="70"/>
    </row>
    <row r="35" spans="7:9" ht="12.75">
      <c r="G35" s="68"/>
      <c r="H35" s="69"/>
      <c r="I35" s="70"/>
    </row>
    <row r="36" spans="7:9" ht="12.75">
      <c r="G36" s="72"/>
      <c r="H36" s="69"/>
      <c r="I36" s="70"/>
    </row>
    <row r="37" spans="7:9" ht="12.75">
      <c r="G37" s="68"/>
      <c r="H37" s="69"/>
      <c r="I37" s="70"/>
    </row>
  </sheetData>
  <sheetProtection/>
  <mergeCells count="12">
    <mergeCell ref="B6:C6"/>
    <mergeCell ref="D6:E6"/>
    <mergeCell ref="G22:K22"/>
    <mergeCell ref="M2:M6"/>
    <mergeCell ref="N2:O2"/>
    <mergeCell ref="N6:O6"/>
    <mergeCell ref="A2:A6"/>
    <mergeCell ref="G2:G6"/>
    <mergeCell ref="H2:K2"/>
    <mergeCell ref="H6:I6"/>
    <mergeCell ref="J6:K6"/>
    <mergeCell ref="B2:E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6" sqref="B6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1" width="9.140625" style="2" customWidth="1"/>
    <col min="12" max="12" width="10.57421875" style="2" customWidth="1"/>
    <col min="13" max="14" width="9.140625" style="2" customWidth="1"/>
    <col min="15" max="15" width="2.8515625" style="10" customWidth="1"/>
    <col min="16" max="16" width="9.8515625" style="2" customWidth="1"/>
    <col min="17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19" ht="12.75">
      <c r="A1" s="39" t="s">
        <v>166</v>
      </c>
      <c r="B1" s="5" t="s">
        <v>61</v>
      </c>
      <c r="C1" s="89" t="s">
        <v>29</v>
      </c>
      <c r="D1" s="89"/>
      <c r="E1" s="89"/>
      <c r="F1" s="90" t="s">
        <v>142</v>
      </c>
      <c r="G1" s="90"/>
      <c r="H1" s="91" t="s">
        <v>139</v>
      </c>
      <c r="I1" s="91"/>
      <c r="J1" s="91"/>
      <c r="K1" s="91"/>
      <c r="L1" s="91"/>
      <c r="M1" s="91"/>
      <c r="N1" s="91"/>
      <c r="O1" s="7"/>
      <c r="S1" s="7"/>
    </row>
    <row r="2" spans="1:19" ht="12.75">
      <c r="A2" s="39" t="s">
        <v>167</v>
      </c>
      <c r="B2" s="73"/>
      <c r="C2" s="13"/>
      <c r="D2" s="13"/>
      <c r="E2" s="13"/>
      <c r="F2" s="49"/>
      <c r="G2" s="49"/>
      <c r="H2" s="5"/>
      <c r="I2" s="5" t="s">
        <v>154</v>
      </c>
      <c r="J2" s="5" t="s">
        <v>154</v>
      </c>
      <c r="K2" s="5"/>
      <c r="L2" s="5"/>
      <c r="M2" s="5"/>
      <c r="N2" s="5"/>
      <c r="O2" s="7"/>
      <c r="S2" s="7"/>
    </row>
    <row r="3" spans="1:27" ht="12.75">
      <c r="A3" s="5" t="s">
        <v>0</v>
      </c>
      <c r="B3" s="5"/>
      <c r="C3" s="13" t="s">
        <v>130</v>
      </c>
      <c r="D3" s="13" t="s">
        <v>105</v>
      </c>
      <c r="E3" s="13" t="s">
        <v>104</v>
      </c>
      <c r="F3" s="49" t="s">
        <v>140</v>
      </c>
      <c r="G3" s="49" t="s">
        <v>141</v>
      </c>
      <c r="H3" s="6" t="s">
        <v>143</v>
      </c>
      <c r="I3" s="3" t="s">
        <v>155</v>
      </c>
      <c r="J3" s="55" t="s">
        <v>156</v>
      </c>
      <c r="K3" s="6" t="s">
        <v>144</v>
      </c>
      <c r="L3" s="50" t="s">
        <v>145</v>
      </c>
      <c r="M3" s="6" t="s">
        <v>146</v>
      </c>
      <c r="N3" s="6" t="s">
        <v>147</v>
      </c>
      <c r="P3" s="6" t="s">
        <v>148</v>
      </c>
      <c r="Q3" s="6" t="s">
        <v>149</v>
      </c>
      <c r="R3" s="6" t="s">
        <v>150</v>
      </c>
      <c r="T3" s="6" t="s">
        <v>151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(o)</v>
      </c>
      <c r="B4" t="s">
        <v>34</v>
      </c>
      <c r="C4" t="str">
        <f>'m vs o orig data'!AH4</f>
        <v> </v>
      </c>
      <c r="D4" t="str">
        <f>'m vs o orig data'!AI4</f>
        <v>o</v>
      </c>
      <c r="E4">
        <f ca="1">IF(CELL("contents",F4)="s","s",IF(CELL("contents",G4)="s","s",IF(CELL("contents",'m vs o orig data'!AJ4)="d","d","")))</f>
      </c>
      <c r="F4" t="str">
        <f>'m vs o orig data'!AK4</f>
        <v> </v>
      </c>
      <c r="G4" t="str">
        <f>'m vs o orig data'!AL4</f>
        <v> </v>
      </c>
      <c r="H4" s="23">
        <f aca="true" t="shared" si="0" ref="H4:H14">I$19</f>
        <v>4.0219214117</v>
      </c>
      <c r="I4" s="3">
        <f>'m vs o orig data'!D4</f>
        <v>3.1462208606</v>
      </c>
      <c r="J4" s="3">
        <f>'m vs o orig data'!R4</f>
        <v>2.5938986736</v>
      </c>
      <c r="K4" s="23">
        <f aca="true" t="shared" si="1" ref="K4:K14">J$19</f>
        <v>3.2817639752</v>
      </c>
      <c r="L4" s="6">
        <f>'m vs o orig data'!B4</f>
        <v>77</v>
      </c>
      <c r="M4" s="6">
        <f>'m vs o orig data'!C4</f>
        <v>26985</v>
      </c>
      <c r="N4" s="12">
        <f>'m vs o orig data'!G4</f>
        <v>0.0428532153</v>
      </c>
      <c r="O4" s="8"/>
      <c r="P4" s="6">
        <f>'m vs o orig data'!P4</f>
        <v>581</v>
      </c>
      <c r="Q4" s="6">
        <f>'m vs o orig data'!Q4</f>
        <v>252876</v>
      </c>
      <c r="R4" s="12">
        <f>'m vs o orig data'!U4</f>
        <v>3.2478825E-06</v>
      </c>
      <c r="S4" s="8"/>
      <c r="T4" s="12">
        <f>'m vs o orig data'!AD4</f>
        <v>0.1551825886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(o,d)</v>
      </c>
      <c r="B5" t="s">
        <v>35</v>
      </c>
      <c r="C5" t="str">
        <f>'m vs o orig data'!AH5</f>
        <v> </v>
      </c>
      <c r="D5" t="str">
        <f>'m vs o orig data'!AI5</f>
        <v>o</v>
      </c>
      <c r="E5" t="str">
        <f ca="1">IF(CELL("contents",F5)="s","s",IF(CELL("contents",G5)="s","s",IF(CELL("contents",'m vs o orig data'!AJ5)="d","d","")))</f>
        <v>d</v>
      </c>
      <c r="F5" t="str">
        <f>'m vs o orig data'!AK5</f>
        <v> </v>
      </c>
      <c r="G5" t="str">
        <f>'m vs o orig data'!AL5</f>
        <v> </v>
      </c>
      <c r="H5" s="23">
        <f t="shared" si="0"/>
        <v>4.0219214117</v>
      </c>
      <c r="I5" s="3">
        <f>'m vs o orig data'!D5</f>
        <v>4.5612137313</v>
      </c>
      <c r="J5" s="3">
        <f>'m vs o orig data'!R5</f>
        <v>2.7984599182</v>
      </c>
      <c r="K5" s="23">
        <f t="shared" si="1"/>
        <v>3.2817639752</v>
      </c>
      <c r="L5" s="6">
        <f>'m vs o orig data'!B5</f>
        <v>87</v>
      </c>
      <c r="M5" s="6">
        <f>'m vs o orig data'!C5</f>
        <v>21760</v>
      </c>
      <c r="N5" s="12">
        <f>'m vs o orig data'!G5</f>
        <v>0.2739725318</v>
      </c>
      <c r="O5" s="9"/>
      <c r="P5" s="6">
        <f>'m vs o orig data'!P5</f>
        <v>1185</v>
      </c>
      <c r="Q5" s="6">
        <f>'m vs o orig data'!Q5</f>
        <v>443730</v>
      </c>
      <c r="R5" s="12">
        <f>'m vs o orig data'!U5</f>
        <v>9.61056E-05</v>
      </c>
      <c r="S5" s="9"/>
      <c r="T5" s="12">
        <f>'m vs o orig data'!AD5</f>
        <v>3.9916E-05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</v>
      </c>
      <c r="B6" t="s">
        <v>36</v>
      </c>
      <c r="C6" t="str">
        <f>'m vs o orig data'!AH6</f>
        <v> </v>
      </c>
      <c r="D6" t="str">
        <f>'m vs o orig data'!AI6</f>
        <v> </v>
      </c>
      <c r="E6">
        <f ca="1">IF(CELL("contents",F6)="s","s",IF(CELL("contents",G6)="s","s",IF(CELL("contents",'m vs o orig data'!AJ6)="d","d","")))</f>
      </c>
      <c r="F6" t="str">
        <f>'m vs o orig data'!AK6</f>
        <v> </v>
      </c>
      <c r="G6" t="str">
        <f>'m vs o orig data'!AL6</f>
        <v> </v>
      </c>
      <c r="H6" s="23">
        <f t="shared" si="0"/>
        <v>4.0219214117</v>
      </c>
      <c r="I6" s="3">
        <f>'m vs o orig data'!D6</f>
        <v>4.1231259127</v>
      </c>
      <c r="J6" s="3">
        <f>'m vs o orig data'!R6</f>
        <v>3.0971940122</v>
      </c>
      <c r="K6" s="23">
        <f t="shared" si="1"/>
        <v>3.2817639752</v>
      </c>
      <c r="L6" s="6">
        <f>'m vs o orig data'!B6</f>
        <v>41</v>
      </c>
      <c r="M6" s="6">
        <f>'m vs o orig data'!C6</f>
        <v>10175</v>
      </c>
      <c r="N6" s="12">
        <f>'m vs o orig data'!G6</f>
        <v>0.8780430811</v>
      </c>
      <c r="O6" s="9"/>
      <c r="P6" s="6">
        <f>'m vs o orig data'!P6</f>
        <v>1107</v>
      </c>
      <c r="Q6" s="6">
        <f>'m vs o orig data'!Q6</f>
        <v>298694</v>
      </c>
      <c r="R6" s="12">
        <f>'m vs o orig data'!U6</f>
        <v>0.1764035854</v>
      </c>
      <c r="S6" s="9"/>
      <c r="T6" s="12">
        <f>'m vs o orig data'!AD6</f>
        <v>0.095793212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</v>
      </c>
      <c r="B7" t="s">
        <v>28</v>
      </c>
      <c r="C7" t="str">
        <f>'m vs o orig data'!AH7</f>
        <v> </v>
      </c>
      <c r="D7" t="str">
        <f>'m vs o orig data'!AI7</f>
        <v> </v>
      </c>
      <c r="E7">
        <f ca="1">IF(CELL("contents",F7)="s","s",IF(CELL("contents",G7)="s","s",IF(CELL("contents",'m vs o orig data'!AJ7)="d","d","")))</f>
      </c>
      <c r="F7" t="str">
        <f>'m vs o orig data'!AK7</f>
        <v> </v>
      </c>
      <c r="G7" t="str">
        <f>'m vs o orig data'!AL7</f>
        <v> </v>
      </c>
      <c r="H7" s="23">
        <f t="shared" si="0"/>
        <v>4.0219214117</v>
      </c>
      <c r="I7" s="3">
        <f>'m vs o orig data'!D7</f>
        <v>3.4963768159</v>
      </c>
      <c r="J7" s="3">
        <f>'m vs o orig data'!R7</f>
        <v>3.0116836511</v>
      </c>
      <c r="K7" s="23">
        <f t="shared" si="1"/>
        <v>3.2817639752</v>
      </c>
      <c r="L7" s="6">
        <f>'m vs o orig data'!B7</f>
        <v>25</v>
      </c>
      <c r="M7" s="6">
        <f>'m vs o orig data'!C7</f>
        <v>11172</v>
      </c>
      <c r="N7" s="12">
        <f>'m vs o orig data'!G7</f>
        <v>0.4924900216</v>
      </c>
      <c r="O7" s="9"/>
      <c r="P7" s="6">
        <f>'m vs o orig data'!P7</f>
        <v>659</v>
      </c>
      <c r="Q7" s="6">
        <f>'m vs o orig data'!Q7</f>
        <v>213405</v>
      </c>
      <c r="R7" s="12">
        <f>'m vs o orig data'!U7</f>
        <v>0.0809542434</v>
      </c>
      <c r="S7" s="9"/>
      <c r="T7" s="12">
        <f>'m vs o orig data'!AD7</f>
        <v>0.5155581374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(d)</v>
      </c>
      <c r="B8" t="s">
        <v>44</v>
      </c>
      <c r="C8" t="str">
        <f>'m vs o orig data'!AH8</f>
        <v> </v>
      </c>
      <c r="D8" t="str">
        <f>'m vs o orig data'!AI8</f>
        <v> </v>
      </c>
      <c r="E8" t="str">
        <f ca="1">IF(CELL("contents",F8)="s","s",IF(CELL("contents",G8)="s","s",IF(CELL("contents",'m vs o orig data'!AJ8)="d","d","")))</f>
        <v>d</v>
      </c>
      <c r="F8" t="str">
        <f>'m vs o orig data'!AK8</f>
        <v> </v>
      </c>
      <c r="G8" t="str">
        <f>'m vs o orig data'!AL8</f>
        <v> </v>
      </c>
      <c r="H8" s="23">
        <f t="shared" si="0"/>
        <v>4.0219214117</v>
      </c>
      <c r="I8" s="3">
        <f>'m vs o orig data'!D8</f>
        <v>4.1892554694</v>
      </c>
      <c r="J8" s="3">
        <f>'m vs o orig data'!R8</f>
        <v>3.2788898536</v>
      </c>
      <c r="K8" s="23">
        <f t="shared" si="1"/>
        <v>3.2817639752</v>
      </c>
      <c r="L8" s="6">
        <f>'m vs o orig data'!B8</f>
        <v>515</v>
      </c>
      <c r="M8" s="6">
        <f>'m vs o orig data'!C8</f>
        <v>151897</v>
      </c>
      <c r="N8" s="12">
        <f>'m vs o orig data'!G8</f>
        <v>0.4383267466</v>
      </c>
      <c r="O8" s="9"/>
      <c r="P8" s="6">
        <f>'m vs o orig data'!P8</f>
        <v>9559</v>
      </c>
      <c r="Q8" s="6">
        <f>'m vs o orig data'!Q8</f>
        <v>2914043</v>
      </c>
      <c r="R8" s="12">
        <f>'m vs o orig data'!U8</f>
        <v>0.9434376215</v>
      </c>
      <c r="S8" s="9"/>
      <c r="T8" s="12">
        <f>'m vs o orig data'!AD8</f>
        <v>5.5986902E-08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</v>
      </c>
      <c r="B9" t="s">
        <v>38</v>
      </c>
      <c r="C9" t="str">
        <f>'m vs o orig data'!AH9</f>
        <v> </v>
      </c>
      <c r="D9" t="str">
        <f>'m vs o orig data'!AI9</f>
        <v> </v>
      </c>
      <c r="E9">
        <f ca="1">IF(CELL("contents",F9)="s","s",IF(CELL("contents",G9)="s","s",IF(CELL("contents",'m vs o orig data'!AJ9)="d","d","")))</f>
      </c>
      <c r="F9" t="str">
        <f>'m vs o orig data'!AK9</f>
        <v> </v>
      </c>
      <c r="G9" t="str">
        <f>'m vs o orig data'!AL9</f>
        <v> </v>
      </c>
      <c r="H9" s="23">
        <f t="shared" si="0"/>
        <v>4.0219214117</v>
      </c>
      <c r="I9" s="3">
        <f>'m vs o orig data'!D9</f>
        <v>3.6956392811</v>
      </c>
      <c r="J9" s="3">
        <f>'m vs o orig data'!R9</f>
        <v>3.0941602181</v>
      </c>
      <c r="K9" s="23">
        <f t="shared" si="1"/>
        <v>3.2817639752</v>
      </c>
      <c r="L9" s="6">
        <f>'m vs o orig data'!B9</f>
        <v>158</v>
      </c>
      <c r="M9" s="6">
        <f>'m vs o orig data'!C9</f>
        <v>42295</v>
      </c>
      <c r="N9" s="12">
        <f>'m vs o orig data'!G9</f>
        <v>0.3474439892</v>
      </c>
      <c r="O9" s="9"/>
      <c r="P9" s="6">
        <f>'m vs o orig data'!P9</f>
        <v>1120</v>
      </c>
      <c r="Q9" s="6">
        <f>'m vs o orig data'!Q9</f>
        <v>313989</v>
      </c>
      <c r="R9" s="12">
        <f>'m vs o orig data'!U9</f>
        <v>0.16326103</v>
      </c>
      <c r="S9" s="9"/>
      <c r="T9" s="12">
        <f>'m vs o orig data'!AD9</f>
        <v>0.0739674543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</v>
      </c>
      <c r="B10" t="s">
        <v>39</v>
      </c>
      <c r="C10" t="str">
        <f>'m vs o orig data'!AH10</f>
        <v> </v>
      </c>
      <c r="D10" t="str">
        <f>'m vs o orig data'!AI10</f>
        <v> </v>
      </c>
      <c r="E10">
        <f ca="1">IF(CELL("contents",F10)="s","s",IF(CELL("contents",G10)="s","s",IF(CELL("contents",'m vs o orig data'!AJ10)="d","d","")))</f>
      </c>
      <c r="F10" t="str">
        <f>'m vs o orig data'!AK10</f>
        <v> </v>
      </c>
      <c r="G10" t="str">
        <f>'m vs o orig data'!AL10</f>
        <v> </v>
      </c>
      <c r="H10" s="23">
        <f t="shared" si="0"/>
        <v>4.0219214117</v>
      </c>
      <c r="I10" s="3">
        <f>'m vs o orig data'!D10</f>
        <v>3.0747605647</v>
      </c>
      <c r="J10" s="3">
        <f>'m vs o orig data'!R10</f>
        <v>3.516795051</v>
      </c>
      <c r="K10" s="23">
        <f t="shared" si="1"/>
        <v>3.2817639752</v>
      </c>
      <c r="L10" s="6">
        <f>'m vs o orig data'!B10</f>
        <v>50</v>
      </c>
      <c r="M10" s="6">
        <f>'m vs o orig data'!C10</f>
        <v>16594</v>
      </c>
      <c r="N10" s="12">
        <f>'m vs o orig data'!G10</f>
        <v>0.0687699943</v>
      </c>
      <c r="P10" s="6">
        <f>'m vs o orig data'!P10</f>
        <v>659</v>
      </c>
      <c r="Q10" s="6">
        <f>'m vs o orig data'!Q10</f>
        <v>172163</v>
      </c>
      <c r="R10" s="12">
        <f>'m vs o orig data'!U10</f>
        <v>0.1650209884</v>
      </c>
      <c r="T10" s="12">
        <f>'m vs o orig data'!AD10</f>
        <v>0.3198135169</v>
      </c>
    </row>
    <row r="11" spans="1:27" ht="12.75">
      <c r="A11" s="2" t="str">
        <f ca="1" t="shared" si="2"/>
        <v>Parkland</v>
      </c>
      <c r="B11" t="s">
        <v>37</v>
      </c>
      <c r="C11" t="str">
        <f>'m vs o orig data'!AH11</f>
        <v> </v>
      </c>
      <c r="D11" t="str">
        <f>'m vs o orig data'!AI11</f>
        <v> </v>
      </c>
      <c r="E11">
        <f ca="1">IF(CELL("contents",F11)="s","s",IF(CELL("contents",G11)="s","s",IF(CELL("contents",'m vs o orig data'!AJ11)="d","d","")))</f>
      </c>
      <c r="F11" t="str">
        <f>'m vs o orig data'!AK11</f>
        <v> </v>
      </c>
      <c r="G11" t="str">
        <f>'m vs o orig data'!AL11</f>
        <v> </v>
      </c>
      <c r="H11" s="23">
        <f t="shared" si="0"/>
        <v>4.0219214117</v>
      </c>
      <c r="I11" s="3">
        <f>'m vs o orig data'!D11</f>
        <v>3.4723373613</v>
      </c>
      <c r="J11" s="3">
        <f>'m vs o orig data'!R11</f>
        <v>3.6490442294</v>
      </c>
      <c r="K11" s="23">
        <f t="shared" si="1"/>
        <v>3.2817639752</v>
      </c>
      <c r="L11" s="6">
        <f>'m vs o orig data'!B11</f>
        <v>88</v>
      </c>
      <c r="M11" s="6">
        <f>'m vs o orig data'!C11</f>
        <v>28116</v>
      </c>
      <c r="N11" s="12">
        <f>'m vs o orig data'!G11</f>
        <v>0.1995554135</v>
      </c>
      <c r="O11" s="9"/>
      <c r="P11" s="6">
        <f>'m vs o orig data'!P11</f>
        <v>726</v>
      </c>
      <c r="Q11" s="6">
        <f>'m vs o orig data'!Q11</f>
        <v>162890</v>
      </c>
      <c r="R11" s="12">
        <f>'m vs o orig data'!U11</f>
        <v>0.0281363854</v>
      </c>
      <c r="S11" s="9"/>
      <c r="T11" s="12">
        <f>'m vs o orig data'!AD11</f>
        <v>0.5802469685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</v>
      </c>
      <c r="B12" t="s">
        <v>40</v>
      </c>
      <c r="C12" t="str">
        <f>'m vs o orig data'!AH12</f>
        <v> </v>
      </c>
      <c r="D12" t="str">
        <f>'m vs o orig data'!AI12</f>
        <v> </v>
      </c>
      <c r="E12">
        <f ca="1">IF(CELL("contents",F12)="s","s",IF(CELL("contents",G12)="s","s",IF(CELL("contents",'m vs o orig data'!AJ12)="d","d","")))</f>
      </c>
      <c r="F12" t="str">
        <f>'m vs o orig data'!AK12</f>
        <v> </v>
      </c>
      <c r="G12" t="str">
        <f>'m vs o orig data'!AL12</f>
        <v> </v>
      </c>
      <c r="H12" s="23">
        <f t="shared" si="0"/>
        <v>4.0219214117</v>
      </c>
      <c r="I12" s="3">
        <f>'m vs o orig data'!D12</f>
        <v>6.070175382</v>
      </c>
      <c r="J12" s="3">
        <f>'m vs o orig data'!R12</f>
        <v>4.6399083795</v>
      </c>
      <c r="K12" s="23">
        <f t="shared" si="1"/>
        <v>3.2817639752</v>
      </c>
      <c r="L12" s="6">
        <f>'m vs o orig data'!B12</f>
        <v>6</v>
      </c>
      <c r="M12" s="6">
        <f>'m vs o orig data'!C12</f>
        <v>1120</v>
      </c>
      <c r="N12" s="12">
        <f>'m vs o orig data'!G12</f>
        <v>0.3159146323</v>
      </c>
      <c r="O12" s="9"/>
      <c r="P12" s="6">
        <f>'m vs o orig data'!P12</f>
        <v>13</v>
      </c>
      <c r="Q12" s="6">
        <f>'m vs o orig data'!Q12</f>
        <v>3739</v>
      </c>
      <c r="R12" s="12">
        <f>'m vs o orig data'!U12</f>
        <v>0.2140951313</v>
      </c>
      <c r="S12" s="9"/>
      <c r="T12" s="12">
        <f>'m vs o orig data'!AD12</f>
        <v>0.6084346942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(o)</v>
      </c>
      <c r="B13" t="s">
        <v>41</v>
      </c>
      <c r="C13" t="str">
        <f>'m vs o orig data'!AH13</f>
        <v> </v>
      </c>
      <c r="D13" t="str">
        <f>'m vs o orig data'!AI13</f>
        <v>o</v>
      </c>
      <c r="E13">
        <f ca="1">IF(CELL("contents",F13)="s","s",IF(CELL("contents",G13)="s","s",IF(CELL("contents",'m vs o orig data'!AJ13)="d","d","")))</f>
      </c>
      <c r="F13" t="str">
        <f>'m vs o orig data'!AK13</f>
        <v> </v>
      </c>
      <c r="G13" t="str">
        <f>'m vs o orig data'!AL13</f>
        <v> </v>
      </c>
      <c r="H13" s="23">
        <f t="shared" si="0"/>
        <v>4.0219214117</v>
      </c>
      <c r="I13" s="3">
        <f>'m vs o orig data'!D13</f>
        <v>5.0206943349</v>
      </c>
      <c r="J13" s="3">
        <f>'m vs o orig data'!R13</f>
        <v>4.3600188058</v>
      </c>
      <c r="K13" s="23">
        <f t="shared" si="1"/>
        <v>3.2817639752</v>
      </c>
      <c r="L13" s="6">
        <f>'m vs o orig data'!B13</f>
        <v>78</v>
      </c>
      <c r="M13" s="6">
        <f>'m vs o orig data'!C13</f>
        <v>20424</v>
      </c>
      <c r="N13" s="12">
        <f>'m vs o orig data'!G13</f>
        <v>0.0653942371</v>
      </c>
      <c r="O13" s="9"/>
      <c r="P13" s="6">
        <f>'m vs o orig data'!P13</f>
        <v>355</v>
      </c>
      <c r="Q13" s="6">
        <f>'m vs o orig data'!Q13</f>
        <v>98718</v>
      </c>
      <c r="R13" s="12">
        <f>'m vs o orig data'!U13</f>
        <v>2.3507448E-06</v>
      </c>
      <c r="S13" s="9"/>
      <c r="T13" s="12">
        <f>'m vs o orig data'!AD13</f>
        <v>0.3274587168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(o)</v>
      </c>
      <c r="B14" t="s">
        <v>42</v>
      </c>
      <c r="C14" t="str">
        <f>'m vs o orig data'!AH14</f>
        <v> </v>
      </c>
      <c r="D14" t="str">
        <f>'m vs o orig data'!AI14</f>
        <v>o</v>
      </c>
      <c r="E14">
        <f ca="1">IF(CELL("contents",F14)="s","s",IF(CELL("contents",G14)="s","s",IF(CELL("contents",'m vs o orig data'!AJ14)="d","d","")))</f>
      </c>
      <c r="F14" t="str">
        <f>'m vs o orig data'!AK14</f>
        <v> </v>
      </c>
      <c r="G14" t="str">
        <f>'m vs o orig data'!AL14</f>
        <v> </v>
      </c>
      <c r="H14" s="23">
        <f t="shared" si="0"/>
        <v>4.0219214117</v>
      </c>
      <c r="I14" s="3">
        <f>'m vs o orig data'!D14</f>
        <v>5.5807324616</v>
      </c>
      <c r="J14" s="3">
        <f>'m vs o orig data'!R14</f>
        <v>5.9708640175</v>
      </c>
      <c r="K14" s="23">
        <f t="shared" si="1"/>
        <v>3.2817639752</v>
      </c>
      <c r="L14" s="6">
        <f>'m vs o orig data'!B14</f>
        <v>68</v>
      </c>
      <c r="M14" s="6">
        <f>'m vs o orig data'!C14</f>
        <v>19829</v>
      </c>
      <c r="N14" s="12">
        <f>'m vs o orig data'!G14</f>
        <v>0.0103118787</v>
      </c>
      <c r="O14" s="9"/>
      <c r="P14" s="6">
        <f>'m vs o orig data'!P14</f>
        <v>707</v>
      </c>
      <c r="Q14" s="6">
        <f>'m vs o orig data'!Q14</f>
        <v>205643</v>
      </c>
      <c r="R14" s="12">
        <f>'m vs o orig data'!U14</f>
        <v>1.128557E-38</v>
      </c>
      <c r="S14" s="9"/>
      <c r="T14" s="12">
        <f>'m vs o orig data'!AD14</f>
        <v>0.5225235742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3"/>
      <c r="I15" s="3"/>
      <c r="J15" s="3"/>
      <c r="K15" s="23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(o,d)</v>
      </c>
      <c r="B16" t="s">
        <v>153</v>
      </c>
      <c r="C16" t="str">
        <f>'m vs o orig data'!AH15</f>
        <v> </v>
      </c>
      <c r="D16" t="str">
        <f>'m vs o orig data'!AI15</f>
        <v>o</v>
      </c>
      <c r="E16" t="str">
        <f ca="1">IF(CELL("contents",F16)="s","s",IF(CELL("contents",G16)="s","s",IF(CELL("contents",'m vs o orig data'!AJ15)="d","d","")))</f>
        <v>d</v>
      </c>
      <c r="F16" t="str">
        <f>'m vs o orig data'!AK15</f>
        <v> </v>
      </c>
      <c r="G16" t="str">
        <f>'m vs o orig data'!AL15</f>
        <v> </v>
      </c>
      <c r="H16" s="23">
        <f>I$19</f>
        <v>4.0219214117</v>
      </c>
      <c r="I16" s="3">
        <f>'m vs o orig data'!D15</f>
        <v>3.838481224</v>
      </c>
      <c r="J16" s="3">
        <f>'m vs o orig data'!R15</f>
        <v>2.8763475336</v>
      </c>
      <c r="K16" s="23">
        <f>J$19</f>
        <v>3.2817639752</v>
      </c>
      <c r="L16" s="6">
        <f>'m vs o orig data'!B15</f>
        <v>205</v>
      </c>
      <c r="M16" s="6">
        <f>'m vs o orig data'!C15</f>
        <v>58920</v>
      </c>
      <c r="N16" s="12">
        <f>'m vs o orig data'!G15</f>
        <v>0.5364274369</v>
      </c>
      <c r="O16" s="9"/>
      <c r="P16" s="6">
        <f>'m vs o orig data'!P15</f>
        <v>2873</v>
      </c>
      <c r="Q16" s="6">
        <f>'m vs o orig data'!Q15</f>
        <v>995300</v>
      </c>
      <c r="R16" s="12">
        <f>'m vs o orig data'!U15</f>
        <v>2.728563E-11</v>
      </c>
      <c r="S16" s="9"/>
      <c r="T16" s="12">
        <f>'m vs o orig data'!AD15</f>
        <v>6.40742E-05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</v>
      </c>
      <c r="B17" t="s">
        <v>47</v>
      </c>
      <c r="C17" t="str">
        <f>'m vs o orig data'!AH16</f>
        <v> </v>
      </c>
      <c r="D17" t="str">
        <f>'m vs o orig data'!AI16</f>
        <v> </v>
      </c>
      <c r="E17">
        <f ca="1">IF(CELL("contents",F17)="s","s",IF(CELL("contents",G17)="s","s",IF(CELL("contents",'m vs o orig data'!AJ16)="d","d","")))</f>
      </c>
      <c r="F17" t="str">
        <f>'m vs o orig data'!AK16</f>
        <v> </v>
      </c>
      <c r="G17" t="str">
        <f>'m vs o orig data'!AL16</f>
        <v> </v>
      </c>
      <c r="H17" s="23">
        <f>I$19</f>
        <v>4.0219214117</v>
      </c>
      <c r="I17" s="3">
        <f>'m vs o orig data'!D16</f>
        <v>3.5051574991</v>
      </c>
      <c r="J17" s="3">
        <f>'m vs o orig data'!R16</f>
        <v>3.3558824843</v>
      </c>
      <c r="K17" s="23">
        <f>J$19</f>
        <v>3.2817639752</v>
      </c>
      <c r="L17" s="6">
        <f>'m vs o orig data'!B16</f>
        <v>296</v>
      </c>
      <c r="M17" s="6">
        <f>'m vs o orig data'!C16</f>
        <v>87005</v>
      </c>
      <c r="N17" s="12">
        <f>'m vs o orig data'!G16</f>
        <v>0.0338777668</v>
      </c>
      <c r="P17" s="6">
        <f>'m vs o orig data'!P16</f>
        <v>2505</v>
      </c>
      <c r="Q17" s="6">
        <f>'m vs o orig data'!Q16</f>
        <v>649042</v>
      </c>
      <c r="R17" s="12">
        <f>'m vs o orig data'!U16</f>
        <v>0.2883456532</v>
      </c>
      <c r="T17" s="12">
        <f>'m vs o orig data'!AD16</f>
        <v>0.4779724343</v>
      </c>
    </row>
    <row r="18" spans="1:20" ht="12.75">
      <c r="A18" s="2" t="str">
        <f ca="1" t="shared" si="2"/>
        <v>North (m,o)</v>
      </c>
      <c r="B18" t="s">
        <v>43</v>
      </c>
      <c r="C18" t="str">
        <f>'m vs o orig data'!AH17</f>
        <v>m</v>
      </c>
      <c r="D18" t="str">
        <f>'m vs o orig data'!AI17</f>
        <v>o</v>
      </c>
      <c r="E18">
        <f ca="1">IF(CELL("contents",F18)="s","s",IF(CELL("contents",G18)="s","s",IF(CELL("contents",'m vs o orig data'!AJ17)="d","d","")))</f>
      </c>
      <c r="F18" t="str">
        <f>'m vs o orig data'!AK17</f>
        <v> </v>
      </c>
      <c r="G18" t="str">
        <f>'m vs o orig data'!AL17</f>
        <v> </v>
      </c>
      <c r="H18" s="23">
        <f>I$19</f>
        <v>4.0219214117</v>
      </c>
      <c r="I18" s="3">
        <f>'m vs o orig data'!D17</f>
        <v>5.300571801</v>
      </c>
      <c r="J18" s="3">
        <f>'m vs o orig data'!R17</f>
        <v>5.3096116239</v>
      </c>
      <c r="K18" s="23">
        <f>J$19</f>
        <v>3.2817639752</v>
      </c>
      <c r="L18" s="6">
        <f>'m vs o orig data'!B17</f>
        <v>152</v>
      </c>
      <c r="M18" s="6">
        <f>'m vs o orig data'!C17</f>
        <v>41373</v>
      </c>
      <c r="N18" s="12">
        <f>'m vs o orig data'!G17</f>
        <v>0.0013364711</v>
      </c>
      <c r="P18" s="6">
        <f>'m vs o orig data'!P17</f>
        <v>1075</v>
      </c>
      <c r="Q18" s="6">
        <f>'m vs o orig data'!Q17</f>
        <v>308100</v>
      </c>
      <c r="R18" s="12">
        <f>'m vs o orig data'!U17</f>
        <v>3.355418E-53</v>
      </c>
      <c r="T18" s="12">
        <f>'m vs o orig data'!AD17</f>
        <v>0.9842992747</v>
      </c>
    </row>
    <row r="19" spans="1:20" ht="12.75">
      <c r="A19" s="2" t="str">
        <f ca="1" t="shared" si="2"/>
        <v>Manitoba (d)</v>
      </c>
      <c r="B19" t="s">
        <v>45</v>
      </c>
      <c r="C19" t="str">
        <f>'m vs o orig data'!AH18</f>
        <v> </v>
      </c>
      <c r="D19" t="str">
        <f>'m vs o orig data'!AI18</f>
        <v> </v>
      </c>
      <c r="E19" t="str">
        <f ca="1">IF(CELL("contents",F19)="s","s",IF(CELL("contents",G19)="s","s",IF(CELL("contents",'m vs o orig data'!AJ18)="d","d","")))</f>
        <v>d</v>
      </c>
      <c r="F19" t="str">
        <f>'m vs o orig data'!AK18</f>
        <v> </v>
      </c>
      <c r="G19" t="str">
        <f>'m vs o orig data'!AL18</f>
        <v> </v>
      </c>
      <c r="H19" s="23">
        <f>I$19</f>
        <v>4.0219214117</v>
      </c>
      <c r="I19" s="3">
        <f>'m vs o orig data'!D18</f>
        <v>4.0219214117</v>
      </c>
      <c r="J19" s="3">
        <f>'m vs o orig data'!R18</f>
        <v>3.2817639752</v>
      </c>
      <c r="K19" s="23">
        <f>J$19</f>
        <v>3.2817639752</v>
      </c>
      <c r="L19" s="6">
        <f>'m vs o orig data'!B18</f>
        <v>1193</v>
      </c>
      <c r="M19" s="6">
        <f>'m vs o orig data'!C18</f>
        <v>350367</v>
      </c>
      <c r="N19" s="12" t="str">
        <f>'m vs o orig data'!G18</f>
        <v> </v>
      </c>
      <c r="P19" s="6">
        <f>'m vs o orig data'!P18</f>
        <v>16671</v>
      </c>
      <c r="Q19" s="6">
        <f>'m vs o orig data'!Q18</f>
        <v>5079890</v>
      </c>
      <c r="R19" s="12" t="str">
        <f>'m vs o orig data'!U18</f>
        <v> </v>
      </c>
      <c r="T19" s="12">
        <f>'m vs o orig data'!AD18</f>
        <v>8.03578E-12</v>
      </c>
    </row>
    <row r="20" spans="1:20" ht="12.75">
      <c r="A20" s="2" t="str">
        <f ca="1" t="shared" si="2"/>
        <v>Fort Garry (o)</v>
      </c>
      <c r="B20" t="s">
        <v>48</v>
      </c>
      <c r="C20" t="str">
        <f>'m vs o orig data'!AH19</f>
        <v> </v>
      </c>
      <c r="D20" t="str">
        <f>'m vs o orig data'!AI19</f>
        <v>o</v>
      </c>
      <c r="E20">
        <f ca="1">IF(CELL("contents",F20)="s","s",IF(CELL("contents",G20)="s","s",IF(CELL("contents",'m vs o orig data'!AJ19)="d","d","")))</f>
      </c>
      <c r="F20" t="str">
        <f>'m vs o orig data'!AK19</f>
        <v> </v>
      </c>
      <c r="G20" t="str">
        <f>'m vs o orig data'!AL19</f>
        <v> </v>
      </c>
      <c r="H20" s="23">
        <f aca="true" t="shared" si="3" ref="H20:H31">I$19</f>
        <v>4.0219214117</v>
      </c>
      <c r="I20" s="3">
        <f>'m vs o orig data'!D19</f>
        <v>2.4147657505</v>
      </c>
      <c r="J20" s="3">
        <f>'m vs o orig data'!R19</f>
        <v>2.4384450632</v>
      </c>
      <c r="K20" s="23">
        <f aca="true" t="shared" si="4" ref="K20:K31">J$19</f>
        <v>3.2817639752</v>
      </c>
      <c r="L20" s="6">
        <f>'m vs o orig data'!B19</f>
        <v>17</v>
      </c>
      <c r="M20" s="6">
        <f>'m vs o orig data'!C19</f>
        <v>8616</v>
      </c>
      <c r="N20" s="12">
        <f>'m vs o orig data'!G19</f>
        <v>0.0380867361</v>
      </c>
      <c r="P20" s="6">
        <f>'m vs o orig data'!P19</f>
        <v>725</v>
      </c>
      <c r="Q20" s="6">
        <f>'m vs o orig data'!Q19</f>
        <v>296175</v>
      </c>
      <c r="R20" s="12">
        <f>'m vs o orig data'!U19</f>
        <v>3.722908E-10</v>
      </c>
      <c r="T20" s="12">
        <f>'m vs o orig data'!AD19</f>
        <v>0.9190878699</v>
      </c>
    </row>
    <row r="21" spans="1:20" ht="12.75">
      <c r="A21" s="2" t="str">
        <f ca="1" t="shared" si="2"/>
        <v>Assiniboine South (o)</v>
      </c>
      <c r="B21" t="s">
        <v>49</v>
      </c>
      <c r="C21" t="str">
        <f>'m vs o orig data'!AH20</f>
        <v> </v>
      </c>
      <c r="D21" t="str">
        <f>'m vs o orig data'!AI20</f>
        <v>o</v>
      </c>
      <c r="E21">
        <f ca="1">IF(CELL("contents",F21)="s","s",IF(CELL("contents",G21)="s","s",IF(CELL("contents",'m vs o orig data'!AJ20)="d","d","")))</f>
      </c>
      <c r="F21" t="str">
        <f>'m vs o orig data'!AK20</f>
        <v> </v>
      </c>
      <c r="G21" t="str">
        <f>'m vs o orig data'!AL20</f>
        <v> </v>
      </c>
      <c r="H21" s="23">
        <f t="shared" si="3"/>
        <v>4.0219214117</v>
      </c>
      <c r="I21" s="3">
        <f>'m vs o orig data'!D20</f>
        <v>2.4617413451</v>
      </c>
      <c r="J21" s="3">
        <f>'m vs o orig data'!R20</f>
        <v>2.2932879979</v>
      </c>
      <c r="K21" s="23">
        <f t="shared" si="4"/>
        <v>3.2817639752</v>
      </c>
      <c r="L21" s="6">
        <f>'m vs o orig data'!B20</f>
        <v>9</v>
      </c>
      <c r="M21" s="6">
        <f>'m vs o orig data'!C20</f>
        <v>4075</v>
      </c>
      <c r="N21" s="12">
        <f>'m vs o orig data'!G20</f>
        <v>0.143962864</v>
      </c>
      <c r="P21" s="6">
        <f>'m vs o orig data'!P20</f>
        <v>427</v>
      </c>
      <c r="Q21" s="6">
        <f>'m vs o orig data'!Q20</f>
        <v>166993</v>
      </c>
      <c r="R21" s="12">
        <f>'m vs o orig data'!U20</f>
        <v>3.418395E-10</v>
      </c>
      <c r="T21" s="12">
        <f>'m vs o orig data'!AD20</f>
        <v>0.8696286454</v>
      </c>
    </row>
    <row r="22" spans="1:20" ht="12.75">
      <c r="A22" s="2" t="str">
        <f ca="1" t="shared" si="2"/>
        <v>St. Boniface (o)</v>
      </c>
      <c r="B22" t="s">
        <v>53</v>
      </c>
      <c r="C22" t="str">
        <f>'m vs o orig data'!AH21</f>
        <v> </v>
      </c>
      <c r="D22" t="str">
        <f>'m vs o orig data'!AI21</f>
        <v>o</v>
      </c>
      <c r="E22">
        <f ca="1">IF(CELL("contents",F22)="s","s",IF(CELL("contents",G22)="s","s",IF(CELL("contents",'m vs o orig data'!AJ21)="d","d","")))</f>
      </c>
      <c r="F22" t="str">
        <f>'m vs o orig data'!AK21</f>
        <v> </v>
      </c>
      <c r="G22" t="str">
        <f>'m vs o orig data'!AL21</f>
        <v> </v>
      </c>
      <c r="H22" s="23">
        <f t="shared" si="3"/>
        <v>4.0219214117</v>
      </c>
      <c r="I22" s="3">
        <f>'m vs o orig data'!D21</f>
        <v>3.1744884531</v>
      </c>
      <c r="J22" s="3">
        <f>'m vs o orig data'!R21</f>
        <v>2.7109051573</v>
      </c>
      <c r="K22" s="23">
        <f t="shared" si="4"/>
        <v>3.2817639752</v>
      </c>
      <c r="L22" s="6">
        <f>'m vs o orig data'!B21</f>
        <v>53</v>
      </c>
      <c r="M22" s="6">
        <f>'m vs o orig data'!C21</f>
        <v>17158</v>
      </c>
      <c r="N22" s="12">
        <f>'m vs o orig data'!G21</f>
        <v>0.0994296578</v>
      </c>
      <c r="P22" s="6">
        <f>'m vs o orig data'!P21</f>
        <v>625</v>
      </c>
      <c r="Q22" s="6">
        <f>'m vs o orig data'!Q21</f>
        <v>215964</v>
      </c>
      <c r="R22" s="12">
        <f>'m vs o orig data'!U21</f>
        <v>0.0001436202</v>
      </c>
      <c r="T22" s="12">
        <f>'m vs o orig data'!AD21</f>
        <v>0.3308692958</v>
      </c>
    </row>
    <row r="23" spans="1:20" ht="12.75">
      <c r="A23" s="2" t="str">
        <f ca="1" t="shared" si="2"/>
        <v>St. Vital (o,d)</v>
      </c>
      <c r="B23" t="s">
        <v>51</v>
      </c>
      <c r="C23" t="str">
        <f>'m vs o orig data'!AH22</f>
        <v> </v>
      </c>
      <c r="D23" t="str">
        <f>'m vs o orig data'!AI22</f>
        <v>o</v>
      </c>
      <c r="E23" t="str">
        <f ca="1">IF(CELL("contents",F23)="s","s",IF(CELL("contents",G23)="s","s",IF(CELL("contents",'m vs o orig data'!AJ22)="d","d","")))</f>
        <v>d</v>
      </c>
      <c r="F23" t="str">
        <f>'m vs o orig data'!AK22</f>
        <v> </v>
      </c>
      <c r="G23" t="str">
        <f>'m vs o orig data'!AL22</f>
        <v> </v>
      </c>
      <c r="H23" s="23">
        <f t="shared" si="3"/>
        <v>4.0219214117</v>
      </c>
      <c r="I23" s="3">
        <f>'m vs o orig data'!D22</f>
        <v>3.9834164952</v>
      </c>
      <c r="J23" s="3">
        <f>'m vs o orig data'!R22</f>
        <v>2.5888015134</v>
      </c>
      <c r="K23" s="23">
        <f t="shared" si="4"/>
        <v>3.2817639752</v>
      </c>
      <c r="L23" s="6">
        <f>'m vs o orig data'!B22</f>
        <v>62</v>
      </c>
      <c r="M23" s="6">
        <f>'m vs o orig data'!C22</f>
        <v>16008</v>
      </c>
      <c r="N23" s="12">
        <f>'m vs o orig data'!G22</f>
        <v>0.9426484862</v>
      </c>
      <c r="P23" s="6">
        <f>'m vs o orig data'!P22</f>
        <v>715</v>
      </c>
      <c r="Q23" s="6">
        <f>'m vs o orig data'!Q22</f>
        <v>268960</v>
      </c>
      <c r="R23" s="12">
        <f>'m vs o orig data'!U22</f>
        <v>6.1088276E-07</v>
      </c>
      <c r="T23" s="12">
        <f>'m vs o orig data'!AD22</f>
        <v>0.0022413232</v>
      </c>
    </row>
    <row r="24" spans="1:20" ht="12.75">
      <c r="A24" s="2" t="str">
        <f ca="1" t="shared" si="2"/>
        <v>Transcona</v>
      </c>
      <c r="B24" t="s">
        <v>54</v>
      </c>
      <c r="C24" t="str">
        <f>'m vs o orig data'!AH23</f>
        <v> </v>
      </c>
      <c r="D24" t="str">
        <f>'m vs o orig data'!AI23</f>
        <v> </v>
      </c>
      <c r="E24">
        <f ca="1">IF(CELL("contents",F24)="s","s",IF(CELL("contents",G24)="s","s",IF(CELL("contents",'m vs o orig data'!AJ23)="d","d","")))</f>
      </c>
      <c r="F24" t="str">
        <f>'m vs o orig data'!AK23</f>
        <v> </v>
      </c>
      <c r="G24" t="str">
        <f>'m vs o orig data'!AL23</f>
        <v> </v>
      </c>
      <c r="H24" s="23">
        <f t="shared" si="3"/>
        <v>4.0219214117</v>
      </c>
      <c r="I24" s="3">
        <f>'m vs o orig data'!D23</f>
        <v>2.9731330295</v>
      </c>
      <c r="J24" s="3">
        <f>'m vs o orig data'!R23</f>
        <v>2.9400216442</v>
      </c>
      <c r="K24" s="23">
        <f t="shared" si="4"/>
        <v>3.2817639752</v>
      </c>
      <c r="L24" s="6">
        <f>'m vs o orig data'!B23</f>
        <v>22</v>
      </c>
      <c r="M24" s="6">
        <f>'m vs o orig data'!C23</f>
        <v>10408</v>
      </c>
      <c r="N24" s="12">
        <f>'m vs o orig data'!G23</f>
        <v>0.1637964282</v>
      </c>
      <c r="P24" s="6">
        <f>'m vs o orig data'!P23</f>
        <v>420</v>
      </c>
      <c r="Q24" s="6">
        <f>'m vs o orig data'!Q23</f>
        <v>148324</v>
      </c>
      <c r="R24" s="12">
        <f>'m vs o orig data'!U23</f>
        <v>0.0533575708</v>
      </c>
      <c r="T24" s="12">
        <f>'m vs o orig data'!AD23</f>
        <v>0.9849813476</v>
      </c>
    </row>
    <row r="25" spans="1:23" ht="12.75">
      <c r="A25" s="2" t="str">
        <f ca="1" t="shared" si="2"/>
        <v>River Heights</v>
      </c>
      <c r="B25" t="s">
        <v>50</v>
      </c>
      <c r="C25" t="str">
        <f>'m vs o orig data'!AH24</f>
        <v> </v>
      </c>
      <c r="D25" t="str">
        <f>'m vs o orig data'!AI24</f>
        <v> </v>
      </c>
      <c r="E25">
        <f ca="1">IF(CELL("contents",F25)="s","s",IF(CELL("contents",G25)="s","s",IF(CELL("contents",'m vs o orig data'!AJ24)="d","d","")))</f>
      </c>
      <c r="F25" t="str">
        <f>'m vs o orig data'!AK24</f>
        <v> </v>
      </c>
      <c r="G25" t="str">
        <f>'m vs o orig data'!AL24</f>
        <v> </v>
      </c>
      <c r="H25" s="23">
        <f t="shared" si="3"/>
        <v>4.0219214117</v>
      </c>
      <c r="I25" s="3">
        <f>'m vs o orig data'!D24</f>
        <v>3.1932627029</v>
      </c>
      <c r="J25" s="3">
        <f>'m vs o orig data'!R24</f>
        <v>3.0525338934</v>
      </c>
      <c r="K25" s="23">
        <f t="shared" si="4"/>
        <v>3.2817639752</v>
      </c>
      <c r="L25" s="6">
        <f>'m vs o orig data'!B24</f>
        <v>20</v>
      </c>
      <c r="M25" s="6">
        <f>'m vs o orig data'!C24</f>
        <v>7913</v>
      </c>
      <c r="N25" s="12">
        <f>'m vs o orig data'!G24</f>
        <v>0.3101209706</v>
      </c>
      <c r="P25" s="6">
        <f>'m vs o orig data'!P24</f>
        <v>797</v>
      </c>
      <c r="Q25" s="6">
        <f>'m vs o orig data'!Q24</f>
        <v>244835</v>
      </c>
      <c r="R25" s="12">
        <f>'m vs o orig data'!U24</f>
        <v>0.1163852844</v>
      </c>
      <c r="T25" s="12">
        <f>'m vs o orig data'!AD24</f>
        <v>0.8964627817</v>
      </c>
      <c r="U25" s="1"/>
      <c r="V25" s="1"/>
      <c r="W25" s="1"/>
    </row>
    <row r="26" spans="1:23" ht="12.75">
      <c r="A26" s="2" t="str">
        <f ca="1" t="shared" si="2"/>
        <v>River East (o,d)</v>
      </c>
      <c r="B26" t="s">
        <v>52</v>
      </c>
      <c r="C26" t="str">
        <f>'m vs o orig data'!AH25</f>
        <v> </v>
      </c>
      <c r="D26" t="str">
        <f>'m vs o orig data'!AI25</f>
        <v>o</v>
      </c>
      <c r="E26" t="str">
        <f ca="1">IF(CELL("contents",F26)="s","s",IF(CELL("contents",G26)="s","s",IF(CELL("contents",'m vs o orig data'!AJ25)="d","d","")))</f>
        <v>d</v>
      </c>
      <c r="F26" t="str">
        <f>'m vs o orig data'!AK25</f>
        <v> </v>
      </c>
      <c r="G26" t="str">
        <f>'m vs o orig data'!AL25</f>
        <v> </v>
      </c>
      <c r="H26" s="23">
        <f t="shared" si="3"/>
        <v>4.0219214117</v>
      </c>
      <c r="I26" s="3">
        <f>'m vs o orig data'!D25</f>
        <v>4.0230829879</v>
      </c>
      <c r="J26" s="3">
        <f>'m vs o orig data'!R25</f>
        <v>2.9054369134</v>
      </c>
      <c r="K26" s="23">
        <f t="shared" si="4"/>
        <v>3.2817639752</v>
      </c>
      <c r="L26" s="6">
        <f>'m vs o orig data'!B25</f>
        <v>66</v>
      </c>
      <c r="M26" s="6">
        <f>'m vs o orig data'!C25</f>
        <v>21128</v>
      </c>
      <c r="N26" s="12">
        <f>'m vs o orig data'!G25</f>
        <v>0.9982232833</v>
      </c>
      <c r="P26" s="6">
        <f>'m vs o orig data'!P25</f>
        <v>1289</v>
      </c>
      <c r="Q26" s="6">
        <f>'m vs o orig data'!Q25</f>
        <v>413260</v>
      </c>
      <c r="R26" s="12">
        <f>'m vs o orig data'!U25</f>
        <v>0.0026325146</v>
      </c>
      <c r="T26" s="12">
        <f>'m vs o orig data'!AD25</f>
        <v>0.0167584953</v>
      </c>
      <c r="U26" s="1"/>
      <c r="V26" s="1"/>
      <c r="W26" s="1"/>
    </row>
    <row r="27" spans="1:23" ht="12.75">
      <c r="A27" s="2" t="str">
        <f ca="1" t="shared" si="2"/>
        <v>Seven Oaks</v>
      </c>
      <c r="B27" t="s">
        <v>55</v>
      </c>
      <c r="C27" t="str">
        <f>'m vs o orig data'!AH26</f>
        <v> </v>
      </c>
      <c r="D27" t="str">
        <f>'m vs o orig data'!AI26</f>
        <v> </v>
      </c>
      <c r="E27">
        <f ca="1">IF(CELL("contents",F27)="s","s",IF(CELL("contents",G27)="s","s",IF(CELL("contents",'m vs o orig data'!AJ26)="d","d","")))</f>
      </c>
      <c r="F27" t="str">
        <f>'m vs o orig data'!AK26</f>
        <v> </v>
      </c>
      <c r="G27" t="str">
        <f>'m vs o orig data'!AL26</f>
        <v> </v>
      </c>
      <c r="H27" s="23">
        <f t="shared" si="3"/>
        <v>4.0219214117</v>
      </c>
      <c r="I27" s="3">
        <f>'m vs o orig data'!D26</f>
        <v>3.7880923497</v>
      </c>
      <c r="J27" s="3">
        <f>'m vs o orig data'!R26</f>
        <v>3.1686347688</v>
      </c>
      <c r="K27" s="23">
        <f t="shared" si="4"/>
        <v>3.2817639752</v>
      </c>
      <c r="L27" s="6">
        <f>'m vs o orig data'!B26</f>
        <v>33</v>
      </c>
      <c r="M27" s="6">
        <f>'m vs o orig data'!C26</f>
        <v>11188</v>
      </c>
      <c r="N27" s="12">
        <f>'m vs o orig data'!G26</f>
        <v>0.7376254198</v>
      </c>
      <c r="P27" s="6">
        <f>'m vs o orig data'!P26</f>
        <v>896</v>
      </c>
      <c r="Q27" s="6">
        <f>'m vs o orig data'!Q26</f>
        <v>263001</v>
      </c>
      <c r="R27" s="12">
        <f>'m vs o orig data'!U26</f>
        <v>0.4342798079</v>
      </c>
      <c r="T27" s="12">
        <f>'m vs o orig data'!AD26</f>
        <v>0.3640148214</v>
      </c>
      <c r="U27" s="1"/>
      <c r="V27" s="1"/>
      <c r="W27" s="1"/>
    </row>
    <row r="28" spans="1:23" ht="12.75">
      <c r="A28" s="2" t="str">
        <f ca="1" t="shared" si="2"/>
        <v>St. James - Assiniboia</v>
      </c>
      <c r="B28" t="s">
        <v>56</v>
      </c>
      <c r="C28" t="str">
        <f>'m vs o orig data'!AH27</f>
        <v> </v>
      </c>
      <c r="D28" t="str">
        <f>'m vs o orig data'!AI27</f>
        <v> </v>
      </c>
      <c r="E28">
        <f ca="1">IF(CELL("contents",F28)="s","s",IF(CELL("contents",G28)="s","s",IF(CELL("contents",'m vs o orig data'!AJ27)="d","d","")))</f>
      </c>
      <c r="F28" t="str">
        <f>'m vs o orig data'!AK27</f>
        <v> </v>
      </c>
      <c r="G28" t="str">
        <f>'m vs o orig data'!AL27</f>
        <v> </v>
      </c>
      <c r="H28" s="23">
        <f t="shared" si="3"/>
        <v>4.0219214117</v>
      </c>
      <c r="I28" s="3">
        <f>'m vs o orig data'!D27</f>
        <v>3.2188155225</v>
      </c>
      <c r="J28" s="3">
        <f>'m vs o orig data'!R27</f>
        <v>2.9710307772</v>
      </c>
      <c r="K28" s="23">
        <f t="shared" si="4"/>
        <v>3.2817639752</v>
      </c>
      <c r="L28" s="6">
        <f>'m vs o orig data'!B27</f>
        <v>31</v>
      </c>
      <c r="M28" s="6">
        <f>'m vs o orig data'!C27</f>
        <v>11176</v>
      </c>
      <c r="N28" s="12">
        <f>'m vs o orig data'!G27</f>
        <v>0.2270327791</v>
      </c>
      <c r="O28" s="9"/>
      <c r="P28" s="6">
        <f>'m vs o orig data'!P27</f>
        <v>956</v>
      </c>
      <c r="Q28" s="6">
        <f>'m vs o orig data'!Q27</f>
        <v>255891</v>
      </c>
      <c r="R28" s="12">
        <f>'m vs o orig data'!U27</f>
        <v>0.0268458481</v>
      </c>
      <c r="T28" s="12">
        <f>'m vs o orig data'!AD27</f>
        <v>0.7268109506</v>
      </c>
      <c r="U28" s="1"/>
      <c r="V28" s="1"/>
      <c r="W28" s="1"/>
    </row>
    <row r="29" spans="1:23" ht="12.75">
      <c r="A29" s="2" t="str">
        <f ca="1" t="shared" si="2"/>
        <v>Inkster (d)</v>
      </c>
      <c r="B29" t="s">
        <v>57</v>
      </c>
      <c r="C29" t="str">
        <f>'m vs o orig data'!AH28</f>
        <v> </v>
      </c>
      <c r="D29" t="str">
        <f>'m vs o orig data'!AI28</f>
        <v> </v>
      </c>
      <c r="E29" t="str">
        <f ca="1">IF(CELL("contents",F29)="s","s",IF(CELL("contents",G29)="s","s",IF(CELL("contents",'m vs o orig data'!AJ28)="d","d","")))</f>
        <v>d</v>
      </c>
      <c r="F29" t="str">
        <f>'m vs o orig data'!AK28</f>
        <v> </v>
      </c>
      <c r="G29" t="str">
        <f>'m vs o orig data'!AL28</f>
        <v> </v>
      </c>
      <c r="H29" s="23">
        <f t="shared" si="3"/>
        <v>4.0219214117</v>
      </c>
      <c r="I29" s="3">
        <f>'m vs o orig data'!D28</f>
        <v>4.9992886182</v>
      </c>
      <c r="J29" s="3">
        <f>'m vs o orig data'!R28</f>
        <v>3.3642373986</v>
      </c>
      <c r="K29" s="23">
        <f t="shared" si="4"/>
        <v>3.2817639752</v>
      </c>
      <c r="L29" s="6">
        <f>'m vs o orig data'!B28</f>
        <v>39</v>
      </c>
      <c r="M29" s="6">
        <f>'m vs o orig data'!C28</f>
        <v>10357</v>
      </c>
      <c r="N29" s="12">
        <f>'m vs o orig data'!G28</f>
        <v>0.1879782127</v>
      </c>
      <c r="O29" s="9"/>
      <c r="P29" s="6">
        <f>'m vs o orig data'!P28</f>
        <v>393</v>
      </c>
      <c r="Q29" s="6">
        <f>'m vs o orig data'!Q28</f>
        <v>140520</v>
      </c>
      <c r="R29" s="12">
        <f>'m vs o orig data'!U28</f>
        <v>0.6681037466</v>
      </c>
      <c r="T29" s="12">
        <f>'m vs o orig data'!AD28</f>
        <v>0.0253865509</v>
      </c>
      <c r="U29" s="1"/>
      <c r="V29" s="1"/>
      <c r="W29" s="1"/>
    </row>
    <row r="30" spans="1:23" ht="12.75">
      <c r="A30" s="2" t="str">
        <f ca="1" t="shared" si="2"/>
        <v>Downtown (m,o,d)</v>
      </c>
      <c r="B30" t="s">
        <v>58</v>
      </c>
      <c r="C30" t="str">
        <f>'m vs o orig data'!AH29</f>
        <v>m</v>
      </c>
      <c r="D30" t="str">
        <f>'m vs o orig data'!AI29</f>
        <v>o</v>
      </c>
      <c r="E30" t="str">
        <f ca="1">IF(CELL("contents",F30)="s","s",IF(CELL("contents",G30)="s","s",IF(CELL("contents",'m vs o orig data'!AJ29)="d","d","")))</f>
        <v>d</v>
      </c>
      <c r="F30" t="str">
        <f>'m vs o orig data'!AK29</f>
        <v> </v>
      </c>
      <c r="G30" t="str">
        <f>'m vs o orig data'!AL29</f>
        <v> </v>
      </c>
      <c r="H30" s="23">
        <f t="shared" si="3"/>
        <v>4.0219214117</v>
      </c>
      <c r="I30" s="3">
        <f>'m vs o orig data'!D29</f>
        <v>7.5641390564</v>
      </c>
      <c r="J30" s="3">
        <f>'m vs o orig data'!R29</f>
        <v>5.2244661941</v>
      </c>
      <c r="K30" s="23">
        <f t="shared" si="4"/>
        <v>3.2817639752</v>
      </c>
      <c r="L30" s="6">
        <f>'m vs o orig data'!B29</f>
        <v>84</v>
      </c>
      <c r="M30" s="6">
        <f>'m vs o orig data'!C29</f>
        <v>15198</v>
      </c>
      <c r="N30" s="12">
        <f>'m vs o orig data'!G29</f>
        <v>5.7379332E-08</v>
      </c>
      <c r="O30" s="9"/>
      <c r="P30" s="6">
        <f>'m vs o orig data'!P29</f>
        <v>1440</v>
      </c>
      <c r="Q30" s="6">
        <f>'m vs o orig data'!Q29</f>
        <v>324483</v>
      </c>
      <c r="R30" s="12">
        <f>'m vs o orig data'!U29</f>
        <v>4.566831E-34</v>
      </c>
      <c r="T30" s="12">
        <f>'m vs o orig data'!AD29</f>
        <v>0.0021820522</v>
      </c>
      <c r="U30" s="1"/>
      <c r="V30" s="1"/>
      <c r="W30" s="1"/>
    </row>
    <row r="31" spans="1:23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(m,o)</v>
      </c>
      <c r="B31" t="s">
        <v>59</v>
      </c>
      <c r="C31" t="str">
        <f>'m vs o orig data'!AH30</f>
        <v>m</v>
      </c>
      <c r="D31" t="str">
        <f>'m vs o orig data'!AI30</f>
        <v>o</v>
      </c>
      <c r="E31">
        <f ca="1">IF(CELL("contents",F31)="s","s",IF(CELL("contents",G31)="s","s",IF(CELL("contents",'m vs o orig data'!AJ30)="d","d","")))</f>
      </c>
      <c r="F31" t="str">
        <f>'m vs o orig data'!AK30</f>
        <v> </v>
      </c>
      <c r="G31" t="str">
        <f>'m vs o orig data'!AL30</f>
        <v> </v>
      </c>
      <c r="H31" s="23">
        <f t="shared" si="3"/>
        <v>4.0219214117</v>
      </c>
      <c r="I31" s="3">
        <f>'m vs o orig data'!D30</f>
        <v>6.165393655</v>
      </c>
      <c r="J31" s="3">
        <f>'m vs o orig data'!R30</f>
        <v>5.7813597781</v>
      </c>
      <c r="K31" s="23">
        <f t="shared" si="4"/>
        <v>3.2817639752</v>
      </c>
      <c r="L31" s="6">
        <f>'m vs o orig data'!B30</f>
        <v>79</v>
      </c>
      <c r="M31" s="6">
        <f>'m vs o orig data'!C30</f>
        <v>18672</v>
      </c>
      <c r="N31" s="12">
        <f>'m vs o orig data'!G30</f>
        <v>0.0003517247</v>
      </c>
      <c r="O31" s="9"/>
      <c r="P31" s="6">
        <f>'m vs o orig data'!P30</f>
        <v>876</v>
      </c>
      <c r="Q31" s="6">
        <f>'m vs o orig data'!Q30</f>
        <v>175637</v>
      </c>
      <c r="R31" s="12">
        <f>'m vs o orig data'!U30</f>
        <v>2.748831E-37</v>
      </c>
      <c r="T31" s="12">
        <f>'m vs o orig data'!AD30</f>
        <v>0.6856782159</v>
      </c>
      <c r="U31" s="1"/>
      <c r="V31" s="1"/>
      <c r="W31" s="1"/>
    </row>
    <row r="32" spans="1:23" ht="12.75">
      <c r="B32"/>
      <c r="C32"/>
      <c r="D32"/>
      <c r="E32"/>
      <c r="F32"/>
      <c r="G32"/>
      <c r="H32" s="23"/>
      <c r="I32" s="3"/>
      <c r="J32" s="3"/>
      <c r="K32" s="23"/>
      <c r="L32" s="6"/>
      <c r="M32" s="6"/>
      <c r="N32" s="12"/>
      <c r="O32" s="9"/>
      <c r="P32" s="6"/>
      <c r="Q32" s="6"/>
      <c r="R32" s="12"/>
      <c r="T32" s="12"/>
      <c r="U32" s="1"/>
      <c r="V32" s="1"/>
      <c r="W32" s="1"/>
    </row>
    <row r="33" spans="2:8" ht="12.75">
      <c r="B33"/>
      <c r="C33"/>
      <c r="D33"/>
      <c r="E33"/>
      <c r="F33"/>
      <c r="G33"/>
      <c r="H33" s="24"/>
    </row>
    <row r="34" spans="2:8" ht="12.75">
      <c r="B34"/>
      <c r="C34"/>
      <c r="D34"/>
      <c r="E34"/>
      <c r="F34"/>
      <c r="G34"/>
      <c r="H34" s="24"/>
    </row>
    <row r="35" spans="2:8" ht="12.75">
      <c r="B35"/>
      <c r="C35"/>
      <c r="D35"/>
      <c r="E35"/>
      <c r="F35"/>
      <c r="G35"/>
      <c r="H35" s="24"/>
    </row>
    <row r="36" spans="2:8" ht="12.75">
      <c r="B36"/>
      <c r="C36"/>
      <c r="D36"/>
      <c r="E36"/>
      <c r="F36"/>
      <c r="G36"/>
      <c r="H36" s="24"/>
    </row>
    <row r="37" spans="2:8" ht="12.75">
      <c r="B37"/>
      <c r="C37"/>
      <c r="D37"/>
      <c r="E37"/>
      <c r="F37"/>
      <c r="G37"/>
      <c r="H37" s="24"/>
    </row>
    <row r="38" spans="2:8" ht="12.75">
      <c r="B38"/>
      <c r="C38"/>
      <c r="D38"/>
      <c r="E38"/>
      <c r="F38"/>
      <c r="G38"/>
      <c r="H38" s="24"/>
    </row>
    <row r="39" spans="2:8" ht="12.75">
      <c r="B39"/>
      <c r="C39"/>
      <c r="D39"/>
      <c r="E39"/>
      <c r="F39"/>
      <c r="G39"/>
      <c r="H39" s="24"/>
    </row>
    <row r="40" ht="12.75">
      <c r="H40" s="24"/>
    </row>
    <row r="41" ht="12.75">
      <c r="H41" s="24"/>
    </row>
    <row r="42" ht="12.75">
      <c r="H42" s="24"/>
    </row>
    <row r="43" ht="12.75">
      <c r="H43" s="24"/>
    </row>
    <row r="44" ht="12.75">
      <c r="H44" s="24"/>
    </row>
    <row r="45" ht="12.75">
      <c r="H45" s="24"/>
    </row>
  </sheetData>
  <sheetProtection/>
  <mergeCells count="3">
    <mergeCell ref="C1:E1"/>
    <mergeCell ref="F1:G1"/>
    <mergeCell ref="H1:N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47" sqref="H47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9" t="s">
        <v>152</v>
      </c>
      <c r="B1" s="5" t="s">
        <v>62</v>
      </c>
      <c r="C1" s="13" t="s">
        <v>29</v>
      </c>
      <c r="D1" s="13" t="s">
        <v>30</v>
      </c>
      <c r="E1" s="92" t="s">
        <v>139</v>
      </c>
      <c r="F1" s="92"/>
      <c r="G1" s="92"/>
      <c r="H1" s="92"/>
      <c r="I1" s="92"/>
    </row>
    <row r="2" spans="1:9" ht="12.75">
      <c r="A2" s="39"/>
      <c r="B2" s="5"/>
      <c r="C2" s="13"/>
      <c r="D2" s="13"/>
      <c r="E2" s="3"/>
      <c r="F2" s="3" t="s">
        <v>154</v>
      </c>
      <c r="G2" s="3"/>
      <c r="H2" s="3"/>
      <c r="I2" s="3"/>
    </row>
    <row r="3" spans="1:9" ht="12.75">
      <c r="A3" s="38" t="s">
        <v>0</v>
      </c>
      <c r="B3" s="5"/>
      <c r="C3" s="13" t="s">
        <v>130</v>
      </c>
      <c r="D3" s="13" t="s">
        <v>64</v>
      </c>
      <c r="E3" s="6" t="s">
        <v>138</v>
      </c>
      <c r="F3" s="3" t="s">
        <v>155</v>
      </c>
      <c r="G3" s="6" t="s">
        <v>107</v>
      </c>
      <c r="H3" s="6" t="s">
        <v>108</v>
      </c>
      <c r="I3" s="6" t="s">
        <v>112</v>
      </c>
    </row>
    <row r="4" spans="1:9" ht="12.75">
      <c r="A4" s="37" t="str">
        <f ca="1">CONCATENATE(B4)&amp;(IF((CELL("contents",D4)="s")," (s)",(IF((CELL("contents",C4)="m")," (m)",""))))</f>
        <v>Southeast Region (m)</v>
      </c>
      <c r="B4" t="s">
        <v>131</v>
      </c>
      <c r="C4" t="str">
        <f>'m region orig data'!P4</f>
        <v>m</v>
      </c>
      <c r="D4" t="str">
        <f>'m region orig data'!Q4</f>
        <v> </v>
      </c>
      <c r="E4" s="23">
        <f>F$12</f>
        <v>4.0228292213</v>
      </c>
      <c r="F4" s="48">
        <f>'m region orig data'!D4</f>
        <v>3.1483416806</v>
      </c>
      <c r="G4" s="6">
        <f>'m region orig data'!B4</f>
        <v>140</v>
      </c>
      <c r="H4" s="6">
        <f>'m region orig data'!C4</f>
        <v>46766</v>
      </c>
      <c r="I4" s="12">
        <f>'m region orig data'!G4</f>
        <v>0.006030062</v>
      </c>
    </row>
    <row r="5" spans="1:9" ht="12.75">
      <c r="A5" s="37" t="str">
        <f ca="1">CONCATENATE(B5)&amp;(IF((CELL("contents",D5)="s")," (s)",(IF((CELL("contents",C5)="m")," (m)",""))))</f>
        <v>Interlake Region</v>
      </c>
      <c r="B5" t="s">
        <v>132</v>
      </c>
      <c r="C5" t="str">
        <f>'m region orig data'!P5</f>
        <v> </v>
      </c>
      <c r="D5" t="str">
        <f>'m region orig data'!Q5</f>
        <v> </v>
      </c>
      <c r="E5" s="23">
        <f aca="true" t="shared" si="0" ref="E5:E12">F$12</f>
        <v>4.0228292213</v>
      </c>
      <c r="F5" s="48">
        <f>'m region orig data'!D5</f>
        <v>3.7344109999</v>
      </c>
      <c r="G5" s="6">
        <f>'m region orig data'!B5</f>
        <v>146</v>
      </c>
      <c r="H5" s="6">
        <f>'m region orig data'!C5</f>
        <v>39184</v>
      </c>
      <c r="I5" s="12">
        <f>'m region orig data'!G5</f>
        <v>0.3957049271</v>
      </c>
    </row>
    <row r="6" spans="1:9" ht="12.75">
      <c r="A6" s="37" t="str">
        <f aca="true" ca="1" t="shared" si="1" ref="A6:A12">CONCATENATE(B6)&amp;(IF((CELL("contents",D6)="s")," (s)",(IF((CELL("contents",C6)="m")," (m)",""))))</f>
        <v>Northwest Region</v>
      </c>
      <c r="B6" t="s">
        <v>133</v>
      </c>
      <c r="C6" t="str">
        <f>'m region orig data'!P6</f>
        <v> </v>
      </c>
      <c r="D6" t="str">
        <f>'m region orig data'!Q6</f>
        <v> </v>
      </c>
      <c r="E6" s="23">
        <f t="shared" si="0"/>
        <v>4.0228292213</v>
      </c>
      <c r="F6" s="48">
        <f>'m region orig data'!D6</f>
        <v>3.3324079962</v>
      </c>
      <c r="G6" s="6">
        <f>'m region orig data'!B6</f>
        <v>61</v>
      </c>
      <c r="H6" s="6">
        <f>'m region orig data'!C6</f>
        <v>19657</v>
      </c>
      <c r="I6" s="12">
        <f>'m region orig data'!G6</f>
        <v>0.1512856033</v>
      </c>
    </row>
    <row r="7" spans="1:9" ht="12.75">
      <c r="A7" s="37" t="str">
        <f ca="1" t="shared" si="1"/>
        <v>Winnipeg Region</v>
      </c>
      <c r="B7" t="s">
        <v>134</v>
      </c>
      <c r="C7" t="str">
        <f>'m region orig data'!P7</f>
        <v> </v>
      </c>
      <c r="D7" t="str">
        <f>'m region orig data'!Q7</f>
        <v> </v>
      </c>
      <c r="E7" s="23">
        <f t="shared" si="0"/>
        <v>4.0228292213</v>
      </c>
      <c r="F7" s="48">
        <f>'m region orig data'!D7</f>
        <v>4.1904446555</v>
      </c>
      <c r="G7" s="6">
        <f>'m region orig data'!B7</f>
        <v>515</v>
      </c>
      <c r="H7" s="6">
        <f>'m region orig data'!C7</f>
        <v>151897</v>
      </c>
      <c r="I7" s="12">
        <f>'m region orig data'!G7</f>
        <v>0.4376485246</v>
      </c>
    </row>
    <row r="8" spans="1:9" ht="12.75">
      <c r="A8" s="37" t="str">
        <f ca="1" t="shared" si="1"/>
        <v>Southwest Region</v>
      </c>
      <c r="B8" t="s">
        <v>135</v>
      </c>
      <c r="C8" t="str">
        <f>'m region orig data'!P8</f>
        <v> </v>
      </c>
      <c r="D8" t="str">
        <f>'m region orig data'!Q8</f>
        <v> </v>
      </c>
      <c r="E8" s="23">
        <f t="shared" si="0"/>
        <v>4.0228292213</v>
      </c>
      <c r="F8" s="48">
        <f>'m region orig data'!D8</f>
        <v>4.2130229365</v>
      </c>
      <c r="G8" s="6">
        <f>'m region orig data'!B8</f>
        <v>148</v>
      </c>
      <c r="H8" s="6">
        <f>'m region orig data'!C8</f>
        <v>42064</v>
      </c>
      <c r="I8" s="12">
        <f>'m region orig data'!G8</f>
        <v>0.5957113493</v>
      </c>
    </row>
    <row r="9" spans="1:9" ht="12.75">
      <c r="A9" s="37" t="str">
        <f ca="1" t="shared" si="1"/>
        <v>The Pas Region</v>
      </c>
      <c r="B9" t="s">
        <v>136</v>
      </c>
      <c r="C9" t="str">
        <f>'m region orig data'!P9</f>
        <v> </v>
      </c>
      <c r="D9" t="str">
        <f>'m region orig data'!Q9</f>
        <v> </v>
      </c>
      <c r="E9" s="23">
        <f t="shared" si="0"/>
        <v>4.0228292213</v>
      </c>
      <c r="F9" s="48">
        <f>'m region orig data'!D9</f>
        <v>4.6486807965</v>
      </c>
      <c r="G9" s="6">
        <f>'m region orig data'!B9</f>
        <v>109</v>
      </c>
      <c r="H9" s="6">
        <f>'m region orig data'!C9</f>
        <v>29805</v>
      </c>
      <c r="I9" s="12">
        <f>'m region orig data'!G9</f>
        <v>0.1481543658</v>
      </c>
    </row>
    <row r="10" spans="1:9" ht="12.75">
      <c r="A10" s="37" t="str">
        <f ca="1" t="shared" si="1"/>
        <v>Thompson Region (m)</v>
      </c>
      <c r="B10" t="s">
        <v>137</v>
      </c>
      <c r="C10" t="str">
        <f>'m region orig data'!P10</f>
        <v>m</v>
      </c>
      <c r="D10" t="str">
        <f>'m region orig data'!Q10</f>
        <v> </v>
      </c>
      <c r="E10" s="23">
        <f t="shared" si="0"/>
        <v>4.0228292213</v>
      </c>
      <c r="F10" s="48">
        <f>'m region orig data'!D10</f>
        <v>5.6019484391</v>
      </c>
      <c r="G10" s="6">
        <f>'m region orig data'!B10</f>
        <v>74</v>
      </c>
      <c r="H10" s="6">
        <f>'m region orig data'!C10</f>
        <v>20994</v>
      </c>
      <c r="I10" s="12">
        <f>'m region orig data'!G10</f>
        <v>0.0056900037</v>
      </c>
    </row>
    <row r="11" spans="1:9" ht="12.75">
      <c r="A11" s="37"/>
      <c r="E11" s="23"/>
      <c r="F11" s="48"/>
      <c r="G11" s="6"/>
      <c r="H11" s="6"/>
      <c r="I11" s="12"/>
    </row>
    <row r="12" spans="1:9" ht="12.75">
      <c r="A12" s="37" t="str">
        <f ca="1" t="shared" si="1"/>
        <v>Manitoba</v>
      </c>
      <c r="B12" t="s">
        <v>45</v>
      </c>
      <c r="C12" t="str">
        <f>'m region orig data'!P11</f>
        <v> </v>
      </c>
      <c r="D12" t="str">
        <f>'m region orig data'!Q11</f>
        <v> </v>
      </c>
      <c r="E12" s="23">
        <f t="shared" si="0"/>
        <v>4.0228292213</v>
      </c>
      <c r="F12" s="48">
        <f>'m region orig data'!D11</f>
        <v>4.0228292213</v>
      </c>
      <c r="G12" s="6">
        <f>'m region orig data'!B11</f>
        <v>1193</v>
      </c>
      <c r="H12" s="6">
        <f>'m region orig data'!C11</f>
        <v>350367</v>
      </c>
      <c r="I12" s="12" t="str">
        <f>'m region orig data'!G11</f>
        <v> </v>
      </c>
    </row>
    <row r="13" spans="5:9" ht="12.75">
      <c r="E13" s="23"/>
      <c r="F13" s="11"/>
      <c r="G13" s="6"/>
      <c r="H13" s="6"/>
      <c r="I13" s="12"/>
    </row>
    <row r="16" ht="12.75">
      <c r="B16" s="51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168</v>
      </c>
    </row>
    <row r="3" spans="1:38" ht="12.75">
      <c r="A3" t="s">
        <v>0</v>
      </c>
      <c r="B3" t="s">
        <v>67</v>
      </c>
      <c r="C3" t="s">
        <v>68</v>
      </c>
      <c r="D3" t="s">
        <v>69</v>
      </c>
      <c r="E3" t="s">
        <v>70</v>
      </c>
      <c r="F3" t="s">
        <v>71</v>
      </c>
      <c r="G3" t="s">
        <v>72</v>
      </c>
      <c r="H3" t="s">
        <v>73</v>
      </c>
      <c r="I3" t="s">
        <v>74</v>
      </c>
      <c r="J3" t="s">
        <v>75</v>
      </c>
      <c r="K3" t="s">
        <v>76</v>
      </c>
      <c r="L3" t="s">
        <v>77</v>
      </c>
      <c r="M3" t="s">
        <v>78</v>
      </c>
      <c r="N3" t="s">
        <v>79</v>
      </c>
      <c r="O3" t="s">
        <v>80</v>
      </c>
      <c r="P3" t="s">
        <v>81</v>
      </c>
      <c r="Q3" t="s">
        <v>82</v>
      </c>
      <c r="R3" t="s">
        <v>83</v>
      </c>
      <c r="S3" t="s">
        <v>84</v>
      </c>
      <c r="T3" t="s">
        <v>85</v>
      </c>
      <c r="U3" t="s">
        <v>86</v>
      </c>
      <c r="V3" t="s">
        <v>87</v>
      </c>
      <c r="W3" t="s">
        <v>88</v>
      </c>
      <c r="X3" t="s">
        <v>89</v>
      </c>
      <c r="Y3" t="s">
        <v>90</v>
      </c>
      <c r="Z3" t="s">
        <v>91</v>
      </c>
      <c r="AA3" t="s">
        <v>92</v>
      </c>
      <c r="AB3" t="s">
        <v>93</v>
      </c>
      <c r="AC3" t="s">
        <v>94</v>
      </c>
      <c r="AD3" t="s">
        <v>95</v>
      </c>
      <c r="AE3" t="s">
        <v>96</v>
      </c>
      <c r="AF3" t="s">
        <v>97</v>
      </c>
      <c r="AG3" t="s">
        <v>98</v>
      </c>
      <c r="AH3" t="s">
        <v>99</v>
      </c>
      <c r="AI3" t="s">
        <v>100</v>
      </c>
      <c r="AJ3" t="s">
        <v>101</v>
      </c>
      <c r="AK3" t="s">
        <v>102</v>
      </c>
      <c r="AL3" t="s">
        <v>103</v>
      </c>
    </row>
    <row r="4" spans="1:38" ht="12.75">
      <c r="A4" t="s">
        <v>3</v>
      </c>
      <c r="B4">
        <v>77</v>
      </c>
      <c r="C4">
        <v>26985</v>
      </c>
      <c r="D4">
        <v>3.1462208606</v>
      </c>
      <c r="E4">
        <v>2.4807151895</v>
      </c>
      <c r="F4">
        <v>3.9902628669</v>
      </c>
      <c r="G4">
        <v>0.0428532153</v>
      </c>
      <c r="H4">
        <v>2.8534370947</v>
      </c>
      <c r="I4">
        <v>0.3251793362</v>
      </c>
      <c r="J4">
        <v>-0.2456</v>
      </c>
      <c r="K4">
        <v>-0.4832</v>
      </c>
      <c r="L4">
        <v>-0.0079</v>
      </c>
      <c r="M4">
        <v>0.7822681098</v>
      </c>
      <c r="N4">
        <v>0.6167985238</v>
      </c>
      <c r="O4">
        <v>0.9921285024</v>
      </c>
      <c r="P4">
        <v>581</v>
      </c>
      <c r="Q4">
        <v>252876</v>
      </c>
      <c r="R4">
        <v>2.5938986736</v>
      </c>
      <c r="S4">
        <v>2.3492904063</v>
      </c>
      <c r="T4">
        <v>2.8639755693</v>
      </c>
      <c r="U4" s="4">
        <v>3.2478825E-06</v>
      </c>
      <c r="V4">
        <v>2.2975687689</v>
      </c>
      <c r="W4">
        <v>0.0953192141</v>
      </c>
      <c r="X4">
        <v>-0.2352</v>
      </c>
      <c r="Y4">
        <v>-0.3343</v>
      </c>
      <c r="Z4">
        <v>-0.1362</v>
      </c>
      <c r="AA4">
        <v>0.7903976926</v>
      </c>
      <c r="AB4">
        <v>0.7158620864</v>
      </c>
      <c r="AC4">
        <v>0.8726939509</v>
      </c>
      <c r="AD4">
        <v>0.1551825886</v>
      </c>
      <c r="AE4">
        <v>-0.1777</v>
      </c>
      <c r="AF4">
        <v>-0.4227</v>
      </c>
      <c r="AG4">
        <v>0.0673</v>
      </c>
      <c r="AH4" t="s">
        <v>63</v>
      </c>
      <c r="AI4" t="s">
        <v>105</v>
      </c>
      <c r="AJ4" t="s">
        <v>63</v>
      </c>
      <c r="AK4" t="s">
        <v>63</v>
      </c>
      <c r="AL4" t="s">
        <v>63</v>
      </c>
    </row>
    <row r="5" spans="1:38" ht="12.75">
      <c r="A5" t="s">
        <v>1</v>
      </c>
      <c r="B5">
        <v>87</v>
      </c>
      <c r="C5">
        <v>21760</v>
      </c>
      <c r="D5">
        <v>4.5612137313</v>
      </c>
      <c r="E5">
        <v>3.6406076402</v>
      </c>
      <c r="F5">
        <v>5.7146149103</v>
      </c>
      <c r="G5">
        <v>0.2739725318</v>
      </c>
      <c r="H5">
        <v>3.9981617647</v>
      </c>
      <c r="I5">
        <v>0.4286479344</v>
      </c>
      <c r="J5">
        <v>0.1258</v>
      </c>
      <c r="K5">
        <v>-0.0996</v>
      </c>
      <c r="L5">
        <v>0.3513</v>
      </c>
      <c r="M5">
        <v>1.1340882291</v>
      </c>
      <c r="N5">
        <v>0.9051911431</v>
      </c>
      <c r="O5">
        <v>1.4208668756</v>
      </c>
      <c r="P5">
        <v>1185</v>
      </c>
      <c r="Q5">
        <v>443730</v>
      </c>
      <c r="R5">
        <v>2.7984599182</v>
      </c>
      <c r="S5">
        <v>2.5831531343</v>
      </c>
      <c r="T5">
        <v>3.0317126034</v>
      </c>
      <c r="U5">
        <v>9.61056E-05</v>
      </c>
      <c r="V5">
        <v>2.6705428977</v>
      </c>
      <c r="W5">
        <v>0.0775783223</v>
      </c>
      <c r="X5">
        <v>-0.1593</v>
      </c>
      <c r="Y5">
        <v>-0.2394</v>
      </c>
      <c r="Z5">
        <v>-0.0793</v>
      </c>
      <c r="AA5">
        <v>0.8527304033</v>
      </c>
      <c r="AB5">
        <v>0.7871233744</v>
      </c>
      <c r="AC5">
        <v>0.9238058027</v>
      </c>
      <c r="AD5">
        <v>3.9916E-05</v>
      </c>
      <c r="AE5">
        <v>-0.4732</v>
      </c>
      <c r="AF5">
        <v>-0.6989</v>
      </c>
      <c r="AG5">
        <v>-0.2474</v>
      </c>
      <c r="AH5" t="s">
        <v>63</v>
      </c>
      <c r="AI5" t="s">
        <v>105</v>
      </c>
      <c r="AJ5" t="s">
        <v>104</v>
      </c>
      <c r="AK5" t="s">
        <v>63</v>
      </c>
      <c r="AL5" t="s">
        <v>63</v>
      </c>
    </row>
    <row r="6" spans="1:38" ht="12.75">
      <c r="A6" t="s">
        <v>10</v>
      </c>
      <c r="B6">
        <v>41</v>
      </c>
      <c r="C6">
        <v>10175</v>
      </c>
      <c r="D6">
        <v>4.1231259127</v>
      </c>
      <c r="E6">
        <v>3.0017290535</v>
      </c>
      <c r="F6">
        <v>5.66345829</v>
      </c>
      <c r="G6">
        <v>0.8780430811</v>
      </c>
      <c r="H6">
        <v>4.0294840295</v>
      </c>
      <c r="I6">
        <v>0.6292996794</v>
      </c>
      <c r="J6">
        <v>0.0249</v>
      </c>
      <c r="K6">
        <v>-0.2926</v>
      </c>
      <c r="L6">
        <v>0.3423</v>
      </c>
      <c r="M6">
        <v>1.0251632219</v>
      </c>
      <c r="N6">
        <v>0.7463420456</v>
      </c>
      <c r="O6">
        <v>1.4081474276</v>
      </c>
      <c r="P6">
        <v>1107</v>
      </c>
      <c r="Q6">
        <v>298694</v>
      </c>
      <c r="R6">
        <v>3.0971940122</v>
      </c>
      <c r="S6">
        <v>2.8478865479</v>
      </c>
      <c r="T6">
        <v>3.3683261562</v>
      </c>
      <c r="U6">
        <v>0.1764035854</v>
      </c>
      <c r="V6">
        <v>3.7061340368</v>
      </c>
      <c r="W6">
        <v>0.1113902841</v>
      </c>
      <c r="X6">
        <v>-0.0579</v>
      </c>
      <c r="Y6">
        <v>-0.1418</v>
      </c>
      <c r="Z6">
        <v>0.026</v>
      </c>
      <c r="AA6">
        <v>0.9437589161</v>
      </c>
      <c r="AB6">
        <v>0.867791398</v>
      </c>
      <c r="AC6">
        <v>1.0263767235</v>
      </c>
      <c r="AD6">
        <v>0.095793212</v>
      </c>
      <c r="AE6">
        <v>-0.2708</v>
      </c>
      <c r="AF6">
        <v>-0.5894</v>
      </c>
      <c r="AG6">
        <v>0.0479</v>
      </c>
      <c r="AH6" t="s">
        <v>63</v>
      </c>
      <c r="AI6" t="s">
        <v>63</v>
      </c>
      <c r="AJ6" t="s">
        <v>63</v>
      </c>
      <c r="AK6" t="s">
        <v>63</v>
      </c>
      <c r="AL6" t="s">
        <v>63</v>
      </c>
    </row>
    <row r="7" spans="1:38" ht="12.75">
      <c r="A7" t="s">
        <v>9</v>
      </c>
      <c r="B7">
        <v>25</v>
      </c>
      <c r="C7">
        <v>11172</v>
      </c>
      <c r="D7">
        <v>3.4963768159</v>
      </c>
      <c r="E7">
        <v>2.3439743596</v>
      </c>
      <c r="F7">
        <v>5.2153517759</v>
      </c>
      <c r="G7">
        <v>0.4924900216</v>
      </c>
      <c r="H7">
        <v>2.2377372001</v>
      </c>
      <c r="I7">
        <v>0.44754744</v>
      </c>
      <c r="J7">
        <v>-0.14</v>
      </c>
      <c r="K7">
        <v>-0.5399</v>
      </c>
      <c r="L7">
        <v>0.2598</v>
      </c>
      <c r="M7">
        <v>0.8693299689</v>
      </c>
      <c r="N7">
        <v>0.5827996422</v>
      </c>
      <c r="O7">
        <v>1.2967313983</v>
      </c>
      <c r="P7">
        <v>659</v>
      </c>
      <c r="Q7">
        <v>213405</v>
      </c>
      <c r="R7">
        <v>3.0116836511</v>
      </c>
      <c r="S7">
        <v>2.7347705767</v>
      </c>
      <c r="T7">
        <v>3.3166359517</v>
      </c>
      <c r="U7">
        <v>0.0809542434</v>
      </c>
      <c r="V7">
        <v>3.0880251166</v>
      </c>
      <c r="W7">
        <v>0.1202923798</v>
      </c>
      <c r="X7">
        <v>-0.0859</v>
      </c>
      <c r="Y7">
        <v>-0.1823</v>
      </c>
      <c r="Z7">
        <v>0.0106</v>
      </c>
      <c r="AA7">
        <v>0.917702697</v>
      </c>
      <c r="AB7">
        <v>0.8333233582</v>
      </c>
      <c r="AC7">
        <v>1.0106259855</v>
      </c>
      <c r="AD7">
        <v>0.5155581374</v>
      </c>
      <c r="AE7">
        <v>-0.1339</v>
      </c>
      <c r="AF7">
        <v>-0.5374</v>
      </c>
      <c r="AG7">
        <v>0.2697</v>
      </c>
      <c r="AH7" t="s">
        <v>63</v>
      </c>
      <c r="AI7" t="s">
        <v>63</v>
      </c>
      <c r="AJ7" t="s">
        <v>63</v>
      </c>
      <c r="AK7" t="s">
        <v>63</v>
      </c>
      <c r="AL7" t="s">
        <v>63</v>
      </c>
    </row>
    <row r="8" spans="1:38" ht="12.75">
      <c r="A8" t="s">
        <v>11</v>
      </c>
      <c r="B8">
        <v>515</v>
      </c>
      <c r="C8">
        <v>151897</v>
      </c>
      <c r="D8">
        <v>4.1892554694</v>
      </c>
      <c r="E8">
        <v>3.7789122032</v>
      </c>
      <c r="F8">
        <v>4.6441569543</v>
      </c>
      <c r="G8">
        <v>0.4383267466</v>
      </c>
      <c r="H8">
        <v>3.3904553744</v>
      </c>
      <c r="I8">
        <v>0.1494013143</v>
      </c>
      <c r="J8">
        <v>0.0408</v>
      </c>
      <c r="K8">
        <v>-0.0623</v>
      </c>
      <c r="L8">
        <v>0.1439</v>
      </c>
      <c r="M8">
        <v>1.0416055016</v>
      </c>
      <c r="N8">
        <v>0.9395788272</v>
      </c>
      <c r="O8">
        <v>1.1547110147</v>
      </c>
      <c r="P8">
        <v>9559</v>
      </c>
      <c r="Q8">
        <v>2914043</v>
      </c>
      <c r="R8">
        <v>3.2788898536</v>
      </c>
      <c r="S8">
        <v>3.2004808523</v>
      </c>
      <c r="T8">
        <v>3.3592198073</v>
      </c>
      <c r="U8">
        <v>0.9434376215</v>
      </c>
      <c r="V8">
        <v>3.280322219</v>
      </c>
      <c r="W8">
        <v>0.0335513713</v>
      </c>
      <c r="X8">
        <v>-0.0009</v>
      </c>
      <c r="Y8">
        <v>-0.0251</v>
      </c>
      <c r="Z8">
        <v>0.0233</v>
      </c>
      <c r="AA8">
        <v>0.9991242144</v>
      </c>
      <c r="AB8">
        <v>0.9752318803</v>
      </c>
      <c r="AC8">
        <v>1.0236018899</v>
      </c>
      <c r="AD8" s="4">
        <v>5.5986902E-08</v>
      </c>
      <c r="AE8">
        <v>-0.245</v>
      </c>
      <c r="AF8">
        <v>-0.3334</v>
      </c>
      <c r="AG8">
        <v>-0.1566</v>
      </c>
      <c r="AH8" t="s">
        <v>63</v>
      </c>
      <c r="AI8" t="s">
        <v>63</v>
      </c>
      <c r="AJ8" t="s">
        <v>104</v>
      </c>
      <c r="AK8" t="s">
        <v>63</v>
      </c>
      <c r="AL8" t="s">
        <v>63</v>
      </c>
    </row>
    <row r="9" spans="1:38" ht="12.75">
      <c r="A9" t="s">
        <v>4</v>
      </c>
      <c r="B9">
        <v>158</v>
      </c>
      <c r="C9">
        <v>42295</v>
      </c>
      <c r="D9">
        <v>3.6956392811</v>
      </c>
      <c r="E9">
        <v>3.0977034109</v>
      </c>
      <c r="F9">
        <v>4.408992045</v>
      </c>
      <c r="G9">
        <v>0.3474439892</v>
      </c>
      <c r="H9">
        <v>3.7356661544</v>
      </c>
      <c r="I9">
        <v>0.297193642</v>
      </c>
      <c r="J9">
        <v>-0.0846</v>
      </c>
      <c r="K9">
        <v>-0.2611</v>
      </c>
      <c r="L9">
        <v>0.0919</v>
      </c>
      <c r="M9">
        <v>0.9188740661</v>
      </c>
      <c r="N9">
        <v>0.7702048583</v>
      </c>
      <c r="O9">
        <v>1.0962402279</v>
      </c>
      <c r="P9">
        <v>1120</v>
      </c>
      <c r="Q9">
        <v>313989</v>
      </c>
      <c r="R9">
        <v>3.0941602181</v>
      </c>
      <c r="S9">
        <v>2.8484190286</v>
      </c>
      <c r="T9">
        <v>3.3611021971</v>
      </c>
      <c r="U9">
        <v>0.16326103</v>
      </c>
      <c r="V9">
        <v>3.5670039396</v>
      </c>
      <c r="W9">
        <v>0.106584629</v>
      </c>
      <c r="X9">
        <v>-0.0589</v>
      </c>
      <c r="Y9">
        <v>-0.1416</v>
      </c>
      <c r="Z9">
        <v>0.0239</v>
      </c>
      <c r="AA9">
        <v>0.9428344761</v>
      </c>
      <c r="AB9">
        <v>0.8679536524</v>
      </c>
      <c r="AC9">
        <v>1.0241754808</v>
      </c>
      <c r="AD9">
        <v>0.0739674543</v>
      </c>
      <c r="AE9">
        <v>-0.1623</v>
      </c>
      <c r="AF9">
        <v>-0.3403</v>
      </c>
      <c r="AG9">
        <v>0.0157</v>
      </c>
      <c r="AH9" t="s">
        <v>63</v>
      </c>
      <c r="AI9" t="s">
        <v>63</v>
      </c>
      <c r="AJ9" t="s">
        <v>63</v>
      </c>
      <c r="AK9" t="s">
        <v>63</v>
      </c>
      <c r="AL9" t="s">
        <v>63</v>
      </c>
    </row>
    <row r="10" spans="1:38" ht="12.75">
      <c r="A10" t="s">
        <v>2</v>
      </c>
      <c r="B10">
        <v>50</v>
      </c>
      <c r="C10">
        <v>16594</v>
      </c>
      <c r="D10">
        <v>3.0747605647</v>
      </c>
      <c r="E10">
        <v>2.3025836067</v>
      </c>
      <c r="F10">
        <v>4.1058889253</v>
      </c>
      <c r="G10">
        <v>0.0687699943</v>
      </c>
      <c r="H10">
        <v>3.0131372785</v>
      </c>
      <c r="I10">
        <v>0.4261219605</v>
      </c>
      <c r="J10">
        <v>-0.2685</v>
      </c>
      <c r="K10">
        <v>-0.5577</v>
      </c>
      <c r="L10">
        <v>0.0207</v>
      </c>
      <c r="M10">
        <v>0.7645004091</v>
      </c>
      <c r="N10">
        <v>0.5725083538</v>
      </c>
      <c r="O10">
        <v>1.0208774625</v>
      </c>
      <c r="P10">
        <v>659</v>
      </c>
      <c r="Q10">
        <v>172163</v>
      </c>
      <c r="R10">
        <v>3.516795051</v>
      </c>
      <c r="S10">
        <v>3.1896298775</v>
      </c>
      <c r="T10">
        <v>3.8775180524</v>
      </c>
      <c r="U10">
        <v>0.1650209884</v>
      </c>
      <c r="V10">
        <v>3.8277678711</v>
      </c>
      <c r="W10">
        <v>0.1491086662</v>
      </c>
      <c r="X10">
        <v>0.0692</v>
      </c>
      <c r="Y10">
        <v>-0.0285</v>
      </c>
      <c r="Z10">
        <v>0.1668</v>
      </c>
      <c r="AA10">
        <v>1.0716173002</v>
      </c>
      <c r="AB10">
        <v>0.9719254345</v>
      </c>
      <c r="AC10">
        <v>1.1815347117</v>
      </c>
      <c r="AD10">
        <v>0.3198135169</v>
      </c>
      <c r="AE10">
        <v>0.1497</v>
      </c>
      <c r="AF10">
        <v>-0.1452</v>
      </c>
      <c r="AG10">
        <v>0.4446</v>
      </c>
      <c r="AH10" t="s">
        <v>63</v>
      </c>
      <c r="AI10" t="s">
        <v>63</v>
      </c>
      <c r="AJ10" t="s">
        <v>63</v>
      </c>
      <c r="AK10" t="s">
        <v>63</v>
      </c>
      <c r="AL10" t="s">
        <v>63</v>
      </c>
    </row>
    <row r="11" spans="1:38" ht="12.75">
      <c r="A11" t="s">
        <v>6</v>
      </c>
      <c r="B11">
        <v>88</v>
      </c>
      <c r="C11">
        <v>28116</v>
      </c>
      <c r="D11">
        <v>3.4723373613</v>
      </c>
      <c r="E11">
        <v>2.7741301295</v>
      </c>
      <c r="F11">
        <v>4.3462729532</v>
      </c>
      <c r="G11">
        <v>0.1995554135</v>
      </c>
      <c r="H11">
        <v>3.1298904538</v>
      </c>
      <c r="I11">
        <v>0.3336474434</v>
      </c>
      <c r="J11">
        <v>-0.1469</v>
      </c>
      <c r="K11">
        <v>-0.3714</v>
      </c>
      <c r="L11">
        <v>0.0776</v>
      </c>
      <c r="M11">
        <v>0.8633528619</v>
      </c>
      <c r="N11">
        <v>0.6897524455</v>
      </c>
      <c r="O11">
        <v>1.0806459173</v>
      </c>
      <c r="P11">
        <v>726</v>
      </c>
      <c r="Q11">
        <v>162890</v>
      </c>
      <c r="R11">
        <v>3.6490442294</v>
      </c>
      <c r="S11">
        <v>3.3193093199</v>
      </c>
      <c r="T11">
        <v>4.0115344805</v>
      </c>
      <c r="U11">
        <v>0.0281363854</v>
      </c>
      <c r="V11">
        <v>4.4569955184</v>
      </c>
      <c r="W11">
        <v>0.1654146183</v>
      </c>
      <c r="X11">
        <v>0.1061</v>
      </c>
      <c r="Y11">
        <v>0.0114</v>
      </c>
      <c r="Z11">
        <v>0.2008</v>
      </c>
      <c r="AA11">
        <v>1.1119154994</v>
      </c>
      <c r="AB11">
        <v>1.0114405987</v>
      </c>
      <c r="AC11">
        <v>1.222371417</v>
      </c>
      <c r="AD11">
        <v>0.5802469685</v>
      </c>
      <c r="AE11">
        <v>0.065</v>
      </c>
      <c r="AF11">
        <v>-0.1653</v>
      </c>
      <c r="AG11">
        <v>0.2953</v>
      </c>
      <c r="AH11" t="s">
        <v>63</v>
      </c>
      <c r="AI11" t="s">
        <v>63</v>
      </c>
      <c r="AJ11" t="s">
        <v>63</v>
      </c>
      <c r="AK11" t="s">
        <v>63</v>
      </c>
      <c r="AL11" t="s">
        <v>63</v>
      </c>
    </row>
    <row r="12" spans="1:38" ht="12.75">
      <c r="A12" t="s">
        <v>8</v>
      </c>
      <c r="B12">
        <v>6</v>
      </c>
      <c r="C12">
        <v>1120</v>
      </c>
      <c r="D12">
        <v>6.070175382</v>
      </c>
      <c r="E12">
        <v>2.71539016</v>
      </c>
      <c r="F12">
        <v>13.569699747</v>
      </c>
      <c r="G12">
        <v>0.3159146323</v>
      </c>
      <c r="H12">
        <v>5.3571428571</v>
      </c>
      <c r="I12">
        <v>2.1870444132</v>
      </c>
      <c r="J12">
        <v>0.4116</v>
      </c>
      <c r="K12">
        <v>-0.3928</v>
      </c>
      <c r="L12">
        <v>1.2161</v>
      </c>
      <c r="M12">
        <v>1.5092724996</v>
      </c>
      <c r="N12">
        <v>0.6751474935</v>
      </c>
      <c r="O12">
        <v>3.3739345845</v>
      </c>
      <c r="P12">
        <v>13</v>
      </c>
      <c r="Q12">
        <v>3739</v>
      </c>
      <c r="R12">
        <v>4.6399083795</v>
      </c>
      <c r="S12">
        <v>2.6868136439</v>
      </c>
      <c r="T12">
        <v>8.0127439499</v>
      </c>
      <c r="U12">
        <v>0.2140951313</v>
      </c>
      <c r="V12">
        <v>3.4768654721</v>
      </c>
      <c r="W12">
        <v>0.9643089798</v>
      </c>
      <c r="X12">
        <v>0.3463</v>
      </c>
      <c r="Y12">
        <v>-0.2</v>
      </c>
      <c r="Z12">
        <v>0.8927</v>
      </c>
      <c r="AA12">
        <v>1.4138458507</v>
      </c>
      <c r="AB12">
        <v>0.818710201</v>
      </c>
      <c r="AC12">
        <v>2.4415966567</v>
      </c>
      <c r="AD12">
        <v>0.6084346942</v>
      </c>
      <c r="AE12">
        <v>-0.2533</v>
      </c>
      <c r="AF12">
        <v>-1.2226</v>
      </c>
      <c r="AG12">
        <v>0.7159</v>
      </c>
      <c r="AH12" t="s">
        <v>63</v>
      </c>
      <c r="AI12" t="s">
        <v>63</v>
      </c>
      <c r="AJ12" t="s">
        <v>63</v>
      </c>
      <c r="AK12" t="s">
        <v>63</v>
      </c>
      <c r="AL12" t="s">
        <v>63</v>
      </c>
    </row>
    <row r="13" spans="1:38" ht="12.75">
      <c r="A13" t="s">
        <v>5</v>
      </c>
      <c r="B13">
        <v>78</v>
      </c>
      <c r="C13">
        <v>20424</v>
      </c>
      <c r="D13">
        <v>5.0206943349</v>
      </c>
      <c r="E13">
        <v>3.965475408</v>
      </c>
      <c r="F13">
        <v>6.3567085939</v>
      </c>
      <c r="G13">
        <v>0.0653942371</v>
      </c>
      <c r="H13">
        <v>3.8190364277</v>
      </c>
      <c r="I13">
        <v>0.432420724</v>
      </c>
      <c r="J13">
        <v>0.2218</v>
      </c>
      <c r="K13">
        <v>-0.0141</v>
      </c>
      <c r="L13">
        <v>0.4578</v>
      </c>
      <c r="M13">
        <v>1.2483322823</v>
      </c>
      <c r="N13">
        <v>0.9859654136</v>
      </c>
      <c r="O13">
        <v>1.5805153665</v>
      </c>
      <c r="P13">
        <v>355</v>
      </c>
      <c r="Q13">
        <v>98718</v>
      </c>
      <c r="R13">
        <v>4.3600188058</v>
      </c>
      <c r="S13">
        <v>3.8749136904</v>
      </c>
      <c r="T13">
        <v>4.9058548154</v>
      </c>
      <c r="U13" s="4">
        <v>2.3507448E-06</v>
      </c>
      <c r="V13">
        <v>3.596102028</v>
      </c>
      <c r="W13">
        <v>0.1908612784</v>
      </c>
      <c r="X13">
        <v>0.2841</v>
      </c>
      <c r="Y13">
        <v>0.1661</v>
      </c>
      <c r="Z13">
        <v>0.402</v>
      </c>
      <c r="AA13">
        <v>1.3285595304</v>
      </c>
      <c r="AB13">
        <v>1.1807411257</v>
      </c>
      <c r="AC13">
        <v>1.4948834994</v>
      </c>
      <c r="AD13">
        <v>0.3274587168</v>
      </c>
      <c r="AE13">
        <v>-0.1257</v>
      </c>
      <c r="AF13">
        <v>-0.3774</v>
      </c>
      <c r="AG13">
        <v>0.1259</v>
      </c>
      <c r="AH13" t="s">
        <v>63</v>
      </c>
      <c r="AI13" t="s">
        <v>105</v>
      </c>
      <c r="AJ13" t="s">
        <v>63</v>
      </c>
      <c r="AK13" t="s">
        <v>63</v>
      </c>
      <c r="AL13" t="s">
        <v>63</v>
      </c>
    </row>
    <row r="14" spans="1:38" ht="12.75">
      <c r="A14" t="s">
        <v>7</v>
      </c>
      <c r="B14">
        <v>68</v>
      </c>
      <c r="C14">
        <v>19829</v>
      </c>
      <c r="D14">
        <v>5.5807324616</v>
      </c>
      <c r="E14">
        <v>4.3450787035</v>
      </c>
      <c r="F14">
        <v>7.1677815142</v>
      </c>
      <c r="G14">
        <v>0.0103118787</v>
      </c>
      <c r="H14">
        <v>3.4293206919</v>
      </c>
      <c r="I14">
        <v>0.4158662187</v>
      </c>
      <c r="J14">
        <v>0.3276</v>
      </c>
      <c r="K14">
        <v>0.0773</v>
      </c>
      <c r="L14">
        <v>0.5778</v>
      </c>
      <c r="M14">
        <v>1.3875786945</v>
      </c>
      <c r="N14">
        <v>1.0803489822</v>
      </c>
      <c r="O14">
        <v>1.7821784119</v>
      </c>
      <c r="P14">
        <v>707</v>
      </c>
      <c r="Q14">
        <v>205643</v>
      </c>
      <c r="R14">
        <v>5.9708640175</v>
      </c>
      <c r="S14">
        <v>5.4559084604</v>
      </c>
      <c r="T14">
        <v>6.5344236206</v>
      </c>
      <c r="U14" s="4">
        <v>1.128557E-38</v>
      </c>
      <c r="V14">
        <v>3.437996917</v>
      </c>
      <c r="W14">
        <v>0.1292991816</v>
      </c>
      <c r="X14">
        <v>0.5985</v>
      </c>
      <c r="Y14">
        <v>0.5083</v>
      </c>
      <c r="Z14">
        <v>0.6887</v>
      </c>
      <c r="AA14">
        <v>1.819406899</v>
      </c>
      <c r="AB14">
        <v>1.6624926416</v>
      </c>
      <c r="AC14">
        <v>1.9911314982</v>
      </c>
      <c r="AD14">
        <v>0.5225235742</v>
      </c>
      <c r="AE14">
        <v>0.0829</v>
      </c>
      <c r="AF14">
        <v>-0.1712</v>
      </c>
      <c r="AG14">
        <v>0.3371</v>
      </c>
      <c r="AH14" t="s">
        <v>63</v>
      </c>
      <c r="AI14" t="s">
        <v>105</v>
      </c>
      <c r="AJ14" t="s">
        <v>63</v>
      </c>
      <c r="AK14" t="s">
        <v>63</v>
      </c>
      <c r="AL14" t="s">
        <v>63</v>
      </c>
    </row>
    <row r="15" spans="1:38" ht="12.75">
      <c r="A15" t="s">
        <v>14</v>
      </c>
      <c r="B15">
        <v>205</v>
      </c>
      <c r="C15">
        <v>58920</v>
      </c>
      <c r="D15">
        <v>3.838481224</v>
      </c>
      <c r="E15">
        <v>3.3104270024</v>
      </c>
      <c r="F15">
        <v>4.4507666523</v>
      </c>
      <c r="G15">
        <v>0.5364274369</v>
      </c>
      <c r="H15">
        <v>3.4792939579</v>
      </c>
      <c r="I15">
        <v>0.2430044308</v>
      </c>
      <c r="J15">
        <v>-0.0467</v>
      </c>
      <c r="K15">
        <v>-0.1947</v>
      </c>
      <c r="L15">
        <v>0.1013</v>
      </c>
      <c r="M15">
        <v>0.9543899125</v>
      </c>
      <c r="N15">
        <v>0.8230958946</v>
      </c>
      <c r="O15">
        <v>1.1066269568</v>
      </c>
      <c r="P15">
        <v>2873</v>
      </c>
      <c r="Q15">
        <v>995300</v>
      </c>
      <c r="R15">
        <v>2.8763475336</v>
      </c>
      <c r="S15">
        <v>2.766877532</v>
      </c>
      <c r="T15">
        <v>2.990148656</v>
      </c>
      <c r="U15" s="4">
        <v>2.728563E-11</v>
      </c>
      <c r="V15">
        <v>2.8865668643</v>
      </c>
      <c r="W15">
        <v>0.0538534845</v>
      </c>
      <c r="X15">
        <v>-0.1319</v>
      </c>
      <c r="Y15">
        <v>-0.1707</v>
      </c>
      <c r="Z15">
        <v>-0.0931</v>
      </c>
      <c r="AA15">
        <v>0.8764638637</v>
      </c>
      <c r="AB15">
        <v>0.8431068026</v>
      </c>
      <c r="AC15">
        <v>0.9111406788</v>
      </c>
      <c r="AD15">
        <v>6.40742E-05</v>
      </c>
      <c r="AE15">
        <v>-0.2886</v>
      </c>
      <c r="AF15">
        <v>-0.43</v>
      </c>
      <c r="AG15">
        <v>-0.1471</v>
      </c>
      <c r="AH15" t="s">
        <v>63</v>
      </c>
      <c r="AI15" t="s">
        <v>105</v>
      </c>
      <c r="AJ15" t="s">
        <v>104</v>
      </c>
      <c r="AK15" t="s">
        <v>63</v>
      </c>
      <c r="AL15" t="s">
        <v>63</v>
      </c>
    </row>
    <row r="16" spans="1:38" ht="12.75">
      <c r="A16" t="s">
        <v>12</v>
      </c>
      <c r="B16">
        <v>296</v>
      </c>
      <c r="C16">
        <v>87005</v>
      </c>
      <c r="D16">
        <v>3.5051574991</v>
      </c>
      <c r="E16">
        <v>3.0869513765</v>
      </c>
      <c r="F16">
        <v>3.9800202839</v>
      </c>
      <c r="G16">
        <v>0.0338777668</v>
      </c>
      <c r="H16">
        <v>3.4021033274</v>
      </c>
      <c r="I16">
        <v>0.1977432393</v>
      </c>
      <c r="J16">
        <v>-0.1375</v>
      </c>
      <c r="K16">
        <v>-0.2646</v>
      </c>
      <c r="L16">
        <v>-0.0105</v>
      </c>
      <c r="M16">
        <v>0.871513175</v>
      </c>
      <c r="N16">
        <v>0.7675315006</v>
      </c>
      <c r="O16">
        <v>0.9895818134</v>
      </c>
      <c r="P16">
        <v>2505</v>
      </c>
      <c r="Q16">
        <v>649042</v>
      </c>
      <c r="R16">
        <v>3.3558824843</v>
      </c>
      <c r="S16">
        <v>3.2203422047</v>
      </c>
      <c r="T16">
        <v>3.4971274891</v>
      </c>
      <c r="U16">
        <v>0.2883456532</v>
      </c>
      <c r="V16">
        <v>3.8595345139</v>
      </c>
      <c r="W16">
        <v>0.0771136152</v>
      </c>
      <c r="X16">
        <v>0.0223</v>
      </c>
      <c r="Y16">
        <v>-0.0189</v>
      </c>
      <c r="Z16">
        <v>0.0636</v>
      </c>
      <c r="AA16">
        <v>1.0225849603</v>
      </c>
      <c r="AB16">
        <v>0.9812839159</v>
      </c>
      <c r="AC16">
        <v>1.0656243153</v>
      </c>
      <c r="AD16">
        <v>0.4779724343</v>
      </c>
      <c r="AE16">
        <v>-0.0435</v>
      </c>
      <c r="AF16">
        <v>-0.1637</v>
      </c>
      <c r="AG16">
        <v>0.0767</v>
      </c>
      <c r="AH16" t="s">
        <v>63</v>
      </c>
      <c r="AI16" t="s">
        <v>63</v>
      </c>
      <c r="AJ16" t="s">
        <v>63</v>
      </c>
      <c r="AK16" t="s">
        <v>63</v>
      </c>
      <c r="AL16" t="s">
        <v>63</v>
      </c>
    </row>
    <row r="17" spans="1:38" ht="12.75">
      <c r="A17" t="s">
        <v>13</v>
      </c>
      <c r="B17">
        <v>152</v>
      </c>
      <c r="C17">
        <v>41373</v>
      </c>
      <c r="D17">
        <v>5.300571801</v>
      </c>
      <c r="E17">
        <v>4.477914511</v>
      </c>
      <c r="F17">
        <v>6.2743630654</v>
      </c>
      <c r="G17">
        <v>0.0013364711</v>
      </c>
      <c r="H17">
        <v>3.6738936021</v>
      </c>
      <c r="I17">
        <v>0.2979921206</v>
      </c>
      <c r="J17">
        <v>0.2761</v>
      </c>
      <c r="K17">
        <v>0.1074</v>
      </c>
      <c r="L17">
        <v>0.4447</v>
      </c>
      <c r="M17">
        <v>1.317920282</v>
      </c>
      <c r="N17">
        <v>1.1133769292</v>
      </c>
      <c r="O17">
        <v>1.5600411901</v>
      </c>
      <c r="P17">
        <v>1075</v>
      </c>
      <c r="Q17">
        <v>308100</v>
      </c>
      <c r="R17">
        <v>5.3096116239</v>
      </c>
      <c r="S17">
        <v>4.9933083948</v>
      </c>
      <c r="T17">
        <v>5.6459512146</v>
      </c>
      <c r="U17" s="4">
        <v>3.355418E-53</v>
      </c>
      <c r="V17">
        <v>3.4891269068</v>
      </c>
      <c r="W17">
        <v>0.106417373</v>
      </c>
      <c r="X17">
        <v>0.4811</v>
      </c>
      <c r="Y17">
        <v>0.4197</v>
      </c>
      <c r="Z17">
        <v>0.5426</v>
      </c>
      <c r="AA17">
        <v>1.6179139219</v>
      </c>
      <c r="AB17">
        <v>1.5215318446</v>
      </c>
      <c r="AC17">
        <v>1.7204013626</v>
      </c>
      <c r="AD17">
        <v>0.9842992747</v>
      </c>
      <c r="AE17">
        <v>0.0017</v>
      </c>
      <c r="AF17">
        <v>-0.168</v>
      </c>
      <c r="AG17">
        <v>0.1714</v>
      </c>
      <c r="AH17" t="s">
        <v>130</v>
      </c>
      <c r="AI17" t="s">
        <v>105</v>
      </c>
      <c r="AJ17" t="s">
        <v>63</v>
      </c>
      <c r="AK17" t="s">
        <v>63</v>
      </c>
      <c r="AL17" t="s">
        <v>63</v>
      </c>
    </row>
    <row r="18" spans="1:38" ht="12.75">
      <c r="A18" t="s">
        <v>15</v>
      </c>
      <c r="B18">
        <v>1193</v>
      </c>
      <c r="C18">
        <v>350367</v>
      </c>
      <c r="D18">
        <v>4.0219214117</v>
      </c>
      <c r="E18" t="s">
        <v>63</v>
      </c>
      <c r="F18" t="s">
        <v>63</v>
      </c>
      <c r="G18" t="s">
        <v>63</v>
      </c>
      <c r="H18">
        <v>3.4050010418</v>
      </c>
      <c r="I18">
        <v>0.0985818644</v>
      </c>
      <c r="J18" t="s">
        <v>63</v>
      </c>
      <c r="K18" t="s">
        <v>63</v>
      </c>
      <c r="L18" t="s">
        <v>63</v>
      </c>
      <c r="M18" t="s">
        <v>63</v>
      </c>
      <c r="N18" t="s">
        <v>63</v>
      </c>
      <c r="O18" t="s">
        <v>63</v>
      </c>
      <c r="P18">
        <v>16671</v>
      </c>
      <c r="Q18">
        <v>5079890</v>
      </c>
      <c r="R18">
        <v>3.2817639752</v>
      </c>
      <c r="S18" t="s">
        <v>63</v>
      </c>
      <c r="T18" t="s">
        <v>63</v>
      </c>
      <c r="U18" t="s">
        <v>63</v>
      </c>
      <c r="V18">
        <v>3.2817639752</v>
      </c>
      <c r="W18">
        <v>0.0254171304</v>
      </c>
      <c r="X18" t="s">
        <v>63</v>
      </c>
      <c r="Y18" t="s">
        <v>63</v>
      </c>
      <c r="Z18" t="s">
        <v>63</v>
      </c>
      <c r="AA18" t="s">
        <v>63</v>
      </c>
      <c r="AB18" t="s">
        <v>63</v>
      </c>
      <c r="AC18" t="s">
        <v>63</v>
      </c>
      <c r="AD18" s="4">
        <v>8.03578E-12</v>
      </c>
      <c r="AE18">
        <v>-0.2034</v>
      </c>
      <c r="AF18">
        <v>-0.2617</v>
      </c>
      <c r="AG18">
        <v>-0.1451</v>
      </c>
      <c r="AH18" t="s">
        <v>63</v>
      </c>
      <c r="AI18" t="s">
        <v>63</v>
      </c>
      <c r="AJ18" t="s">
        <v>104</v>
      </c>
      <c r="AK18" t="s">
        <v>63</v>
      </c>
      <c r="AL18" t="s">
        <v>63</v>
      </c>
    </row>
    <row r="19" spans="1:38" ht="12.75">
      <c r="A19" t="s">
        <v>18</v>
      </c>
      <c r="B19">
        <v>17</v>
      </c>
      <c r="C19">
        <v>8616</v>
      </c>
      <c r="D19">
        <v>2.4147657505</v>
      </c>
      <c r="E19">
        <v>1.491043984</v>
      </c>
      <c r="F19">
        <v>3.910745553</v>
      </c>
      <c r="G19">
        <v>0.0380867361</v>
      </c>
      <c r="H19">
        <v>1.9730733519</v>
      </c>
      <c r="I19">
        <v>0.4785405786</v>
      </c>
      <c r="J19">
        <v>-0.5102</v>
      </c>
      <c r="K19">
        <v>-0.9923</v>
      </c>
      <c r="L19">
        <v>-0.028</v>
      </c>
      <c r="M19">
        <v>0.6004010281</v>
      </c>
      <c r="N19">
        <v>0.3707292688</v>
      </c>
      <c r="O19">
        <v>0.9723575258</v>
      </c>
      <c r="P19">
        <v>725</v>
      </c>
      <c r="Q19">
        <v>296175</v>
      </c>
      <c r="R19">
        <v>2.4384450632</v>
      </c>
      <c r="S19">
        <v>2.2220783985</v>
      </c>
      <c r="T19">
        <v>2.6758796316</v>
      </c>
      <c r="U19" s="4">
        <v>3.722908E-10</v>
      </c>
      <c r="V19">
        <v>2.4478770997</v>
      </c>
      <c r="W19">
        <v>0.0909118732</v>
      </c>
      <c r="X19">
        <v>-0.297</v>
      </c>
      <c r="Y19">
        <v>-0.3899</v>
      </c>
      <c r="Z19">
        <v>-0.2041</v>
      </c>
      <c r="AA19">
        <v>0.743028774</v>
      </c>
      <c r="AB19">
        <v>0.6770987845</v>
      </c>
      <c r="AC19">
        <v>0.8153784525</v>
      </c>
      <c r="AD19">
        <v>0.9190878699</v>
      </c>
      <c r="AE19">
        <v>0.0251</v>
      </c>
      <c r="AF19">
        <v>-0.4594</v>
      </c>
      <c r="AG19">
        <v>0.5096</v>
      </c>
      <c r="AH19" t="s">
        <v>63</v>
      </c>
      <c r="AI19" t="s">
        <v>105</v>
      </c>
      <c r="AJ19" t="s">
        <v>63</v>
      </c>
      <c r="AK19" t="s">
        <v>63</v>
      </c>
      <c r="AL19" t="s">
        <v>63</v>
      </c>
    </row>
    <row r="20" spans="1:38" ht="12.75">
      <c r="A20" t="s">
        <v>17</v>
      </c>
      <c r="B20">
        <v>9</v>
      </c>
      <c r="C20">
        <v>4075</v>
      </c>
      <c r="D20">
        <v>2.4617413451</v>
      </c>
      <c r="E20">
        <v>1.2743221803</v>
      </c>
      <c r="F20">
        <v>4.7556030521</v>
      </c>
      <c r="G20">
        <v>0.143962864</v>
      </c>
      <c r="H20">
        <v>2.2085889571</v>
      </c>
      <c r="I20">
        <v>0.736196319</v>
      </c>
      <c r="J20">
        <v>-0.4909</v>
      </c>
      <c r="K20">
        <v>-1.1493</v>
      </c>
      <c r="L20">
        <v>0.1676</v>
      </c>
      <c r="M20">
        <v>0.6120809168</v>
      </c>
      <c r="N20">
        <v>0.3168441274</v>
      </c>
      <c r="O20">
        <v>1.1824206804</v>
      </c>
      <c r="P20">
        <v>427</v>
      </c>
      <c r="Q20">
        <v>166993</v>
      </c>
      <c r="R20">
        <v>2.2932879979</v>
      </c>
      <c r="S20">
        <v>2.0505467208</v>
      </c>
      <c r="T20">
        <v>2.5647646982</v>
      </c>
      <c r="U20" s="4">
        <v>3.418395E-10</v>
      </c>
      <c r="V20">
        <v>2.5569934069</v>
      </c>
      <c r="W20">
        <v>0.1237415839</v>
      </c>
      <c r="X20">
        <v>-0.3584</v>
      </c>
      <c r="Y20">
        <v>-0.4703</v>
      </c>
      <c r="Z20">
        <v>-0.2465</v>
      </c>
      <c r="AA20">
        <v>0.6987973588</v>
      </c>
      <c r="AB20">
        <v>0.6248306509</v>
      </c>
      <c r="AC20">
        <v>0.7815201573</v>
      </c>
      <c r="AD20">
        <v>0.8696286454</v>
      </c>
      <c r="AE20">
        <v>-0.0555</v>
      </c>
      <c r="AF20">
        <v>-0.7186</v>
      </c>
      <c r="AG20">
        <v>0.6076</v>
      </c>
      <c r="AH20" t="s">
        <v>63</v>
      </c>
      <c r="AI20" t="s">
        <v>105</v>
      </c>
      <c r="AJ20" t="s">
        <v>63</v>
      </c>
      <c r="AK20" t="s">
        <v>63</v>
      </c>
      <c r="AL20" t="s">
        <v>63</v>
      </c>
    </row>
    <row r="21" spans="1:38" ht="12.75">
      <c r="A21" t="s">
        <v>20</v>
      </c>
      <c r="B21">
        <v>53</v>
      </c>
      <c r="C21">
        <v>17158</v>
      </c>
      <c r="D21">
        <v>3.1744884531</v>
      </c>
      <c r="E21">
        <v>2.3957076455</v>
      </c>
      <c r="F21">
        <v>4.2064301785</v>
      </c>
      <c r="G21">
        <v>0.0994296578</v>
      </c>
      <c r="H21">
        <v>3.0889381047</v>
      </c>
      <c r="I21">
        <v>0.4242982801</v>
      </c>
      <c r="J21">
        <v>-0.2366</v>
      </c>
      <c r="K21">
        <v>-0.5181</v>
      </c>
      <c r="L21">
        <v>0.0449</v>
      </c>
      <c r="M21">
        <v>0.78929649</v>
      </c>
      <c r="N21">
        <v>0.5956624708</v>
      </c>
      <c r="O21">
        <v>1.0458757763</v>
      </c>
      <c r="P21">
        <v>625</v>
      </c>
      <c r="Q21">
        <v>215964</v>
      </c>
      <c r="R21">
        <v>2.7109051573</v>
      </c>
      <c r="S21">
        <v>2.4565692065</v>
      </c>
      <c r="T21">
        <v>2.991573269</v>
      </c>
      <c r="U21">
        <v>0.0001436202</v>
      </c>
      <c r="V21">
        <v>2.894000852</v>
      </c>
      <c r="W21">
        <v>0.1157600341</v>
      </c>
      <c r="X21">
        <v>-0.1911</v>
      </c>
      <c r="Y21">
        <v>-0.2896</v>
      </c>
      <c r="Z21">
        <v>-0.0926</v>
      </c>
      <c r="AA21">
        <v>0.8260512266</v>
      </c>
      <c r="AB21">
        <v>0.7485514574</v>
      </c>
      <c r="AC21">
        <v>0.9115747786</v>
      </c>
      <c r="AD21">
        <v>0.3308692958</v>
      </c>
      <c r="AE21">
        <v>-0.1425</v>
      </c>
      <c r="AF21">
        <v>-0.4298</v>
      </c>
      <c r="AG21">
        <v>0.1447</v>
      </c>
      <c r="AH21" t="s">
        <v>63</v>
      </c>
      <c r="AI21" t="s">
        <v>105</v>
      </c>
      <c r="AJ21" t="s">
        <v>63</v>
      </c>
      <c r="AK21" t="s">
        <v>63</v>
      </c>
      <c r="AL21" t="s">
        <v>63</v>
      </c>
    </row>
    <row r="22" spans="1:38" ht="12.75">
      <c r="A22" t="s">
        <v>19</v>
      </c>
      <c r="B22">
        <v>62</v>
      </c>
      <c r="C22">
        <v>16008</v>
      </c>
      <c r="D22">
        <v>3.9834164952</v>
      </c>
      <c r="E22">
        <v>3.065028892</v>
      </c>
      <c r="F22">
        <v>5.1769844702</v>
      </c>
      <c r="G22">
        <v>0.9426484862</v>
      </c>
      <c r="H22">
        <v>3.8730634683</v>
      </c>
      <c r="I22">
        <v>0.4918795523</v>
      </c>
      <c r="J22">
        <v>-0.0096</v>
      </c>
      <c r="K22">
        <v>-0.2717</v>
      </c>
      <c r="L22">
        <v>0.2525</v>
      </c>
      <c r="M22">
        <v>0.9904262385</v>
      </c>
      <c r="N22">
        <v>0.7620807515</v>
      </c>
      <c r="O22">
        <v>1.2871918519</v>
      </c>
      <c r="P22">
        <v>715</v>
      </c>
      <c r="Q22">
        <v>268960</v>
      </c>
      <c r="R22">
        <v>2.5888015134</v>
      </c>
      <c r="S22">
        <v>2.3584187214</v>
      </c>
      <c r="T22">
        <v>2.8416893129</v>
      </c>
      <c r="U22" s="4">
        <v>6.1088276E-07</v>
      </c>
      <c r="V22">
        <v>2.6583878644</v>
      </c>
      <c r="W22">
        <v>0.0994180693</v>
      </c>
      <c r="X22">
        <v>-0.2372</v>
      </c>
      <c r="Y22">
        <v>-0.3304</v>
      </c>
      <c r="Z22">
        <v>-0.144</v>
      </c>
      <c r="AA22">
        <v>0.7888445156</v>
      </c>
      <c r="AB22">
        <v>0.7186436134</v>
      </c>
      <c r="AC22">
        <v>0.8659030126</v>
      </c>
      <c r="AD22">
        <v>0.0022413232</v>
      </c>
      <c r="AE22">
        <v>-0.4156</v>
      </c>
      <c r="AF22">
        <v>-0.6821</v>
      </c>
      <c r="AG22">
        <v>-0.1491</v>
      </c>
      <c r="AH22" t="s">
        <v>63</v>
      </c>
      <c r="AI22" t="s">
        <v>105</v>
      </c>
      <c r="AJ22" t="s">
        <v>104</v>
      </c>
      <c r="AK22" t="s">
        <v>63</v>
      </c>
      <c r="AL22" t="s">
        <v>63</v>
      </c>
    </row>
    <row r="23" spans="1:38" ht="12.75">
      <c r="A23" t="s">
        <v>21</v>
      </c>
      <c r="B23">
        <v>22</v>
      </c>
      <c r="C23">
        <v>10408</v>
      </c>
      <c r="D23">
        <v>2.9731330295</v>
      </c>
      <c r="E23">
        <v>1.9431674613</v>
      </c>
      <c r="F23">
        <v>4.5490263639</v>
      </c>
      <c r="G23">
        <v>0.1637964282</v>
      </c>
      <c r="H23">
        <v>2.1137586472</v>
      </c>
      <c r="I23">
        <v>0.4506548578</v>
      </c>
      <c r="J23">
        <v>-0.3021</v>
      </c>
      <c r="K23">
        <v>-0.7274</v>
      </c>
      <c r="L23">
        <v>0.1232</v>
      </c>
      <c r="M23">
        <v>0.7392320051</v>
      </c>
      <c r="N23">
        <v>0.4831440653</v>
      </c>
      <c r="O23">
        <v>1.131057994</v>
      </c>
      <c r="P23">
        <v>420</v>
      </c>
      <c r="Q23">
        <v>148324</v>
      </c>
      <c r="R23">
        <v>2.9400216442</v>
      </c>
      <c r="S23">
        <v>2.6296797837</v>
      </c>
      <c r="T23">
        <v>3.286988523</v>
      </c>
      <c r="U23">
        <v>0.0533575708</v>
      </c>
      <c r="V23">
        <v>2.8316388447</v>
      </c>
      <c r="W23">
        <v>0.1381698278</v>
      </c>
      <c r="X23">
        <v>-0.11</v>
      </c>
      <c r="Y23">
        <v>-0.2215</v>
      </c>
      <c r="Z23">
        <v>0.0016</v>
      </c>
      <c r="AA23">
        <v>0.8958662678</v>
      </c>
      <c r="AB23">
        <v>0.801300704</v>
      </c>
      <c r="AC23">
        <v>1.0015919938</v>
      </c>
      <c r="AD23">
        <v>0.9849813476</v>
      </c>
      <c r="AE23">
        <v>0.0042</v>
      </c>
      <c r="AF23">
        <v>-0.4283</v>
      </c>
      <c r="AG23">
        <v>0.4366</v>
      </c>
      <c r="AH23" t="s">
        <v>63</v>
      </c>
      <c r="AI23" t="s">
        <v>63</v>
      </c>
      <c r="AJ23" t="s">
        <v>63</v>
      </c>
      <c r="AK23" t="s">
        <v>63</v>
      </c>
      <c r="AL23" t="s">
        <v>63</v>
      </c>
    </row>
    <row r="24" spans="1:38" ht="12.75">
      <c r="A24" t="s">
        <v>27</v>
      </c>
      <c r="B24">
        <v>20</v>
      </c>
      <c r="C24">
        <v>7913</v>
      </c>
      <c r="D24">
        <v>3.1932627029</v>
      </c>
      <c r="E24">
        <v>2.0452413084</v>
      </c>
      <c r="F24">
        <v>4.9856839131</v>
      </c>
      <c r="G24">
        <v>0.3101209706</v>
      </c>
      <c r="H24">
        <v>2.5274864148</v>
      </c>
      <c r="I24">
        <v>0.5651631436</v>
      </c>
      <c r="J24">
        <v>-0.2307</v>
      </c>
      <c r="K24">
        <v>-0.6762</v>
      </c>
      <c r="L24">
        <v>0.2148</v>
      </c>
      <c r="M24">
        <v>0.7939644702</v>
      </c>
      <c r="N24">
        <v>0.5085234392</v>
      </c>
      <c r="O24">
        <v>1.2396273827</v>
      </c>
      <c r="P24">
        <v>797</v>
      </c>
      <c r="Q24">
        <v>244835</v>
      </c>
      <c r="R24">
        <v>3.0525338934</v>
      </c>
      <c r="S24">
        <v>2.7887265793</v>
      </c>
      <c r="T24">
        <v>3.3412967911</v>
      </c>
      <c r="U24">
        <v>0.1163852844</v>
      </c>
      <c r="V24">
        <v>3.2552535381</v>
      </c>
      <c r="W24">
        <v>0.1153069963</v>
      </c>
      <c r="X24">
        <v>-0.0724</v>
      </c>
      <c r="Y24">
        <v>-0.1628</v>
      </c>
      <c r="Z24">
        <v>0.018</v>
      </c>
      <c r="AA24">
        <v>0.9301503449</v>
      </c>
      <c r="AB24">
        <v>0.849764517</v>
      </c>
      <c r="AC24">
        <v>1.0181404928</v>
      </c>
      <c r="AD24">
        <v>0.8964627817</v>
      </c>
      <c r="AE24">
        <v>-0.0297</v>
      </c>
      <c r="AF24">
        <v>-0.4773</v>
      </c>
      <c r="AG24">
        <v>0.4179</v>
      </c>
      <c r="AH24" t="s">
        <v>63</v>
      </c>
      <c r="AI24" t="s">
        <v>63</v>
      </c>
      <c r="AJ24" t="s">
        <v>63</v>
      </c>
      <c r="AK24" t="s">
        <v>63</v>
      </c>
      <c r="AL24" t="s">
        <v>63</v>
      </c>
    </row>
    <row r="25" spans="1:38" ht="12.75">
      <c r="A25" t="s">
        <v>22</v>
      </c>
      <c r="B25">
        <v>66</v>
      </c>
      <c r="C25">
        <v>21128</v>
      </c>
      <c r="D25">
        <v>4.0230829879</v>
      </c>
      <c r="E25">
        <v>3.120148001</v>
      </c>
      <c r="F25">
        <v>5.187316987</v>
      </c>
      <c r="G25">
        <v>0.9982232833</v>
      </c>
      <c r="H25">
        <v>3.1238167361</v>
      </c>
      <c r="I25">
        <v>0.3845152596</v>
      </c>
      <c r="J25">
        <v>0.0003</v>
      </c>
      <c r="K25">
        <v>-0.2539</v>
      </c>
      <c r="L25">
        <v>0.2545</v>
      </c>
      <c r="M25">
        <v>1.0002888113</v>
      </c>
      <c r="N25">
        <v>0.7757854223</v>
      </c>
      <c r="O25">
        <v>1.2897609018</v>
      </c>
      <c r="P25">
        <v>1289</v>
      </c>
      <c r="Q25">
        <v>413260</v>
      </c>
      <c r="R25">
        <v>2.9054369134</v>
      </c>
      <c r="S25">
        <v>2.6837475455</v>
      </c>
      <c r="T25">
        <v>3.1454387997</v>
      </c>
      <c r="U25">
        <v>0.0026325146</v>
      </c>
      <c r="V25">
        <v>3.1191017761</v>
      </c>
      <c r="W25">
        <v>0.0868766543</v>
      </c>
      <c r="X25">
        <v>-0.1218</v>
      </c>
      <c r="Y25">
        <v>-0.2012</v>
      </c>
      <c r="Z25">
        <v>-0.0424</v>
      </c>
      <c r="AA25">
        <v>0.8853278101</v>
      </c>
      <c r="AB25">
        <v>0.8177759174</v>
      </c>
      <c r="AC25">
        <v>0.9584597867</v>
      </c>
      <c r="AD25">
        <v>0.0167584953</v>
      </c>
      <c r="AE25">
        <v>-0.3101</v>
      </c>
      <c r="AF25">
        <v>-0.5642</v>
      </c>
      <c r="AG25">
        <v>-0.056</v>
      </c>
      <c r="AH25" t="s">
        <v>63</v>
      </c>
      <c r="AI25" t="s">
        <v>105</v>
      </c>
      <c r="AJ25" t="s">
        <v>104</v>
      </c>
      <c r="AK25" t="s">
        <v>63</v>
      </c>
      <c r="AL25" t="s">
        <v>63</v>
      </c>
    </row>
    <row r="26" spans="1:38" ht="12.75">
      <c r="A26" t="s">
        <v>23</v>
      </c>
      <c r="B26">
        <v>33</v>
      </c>
      <c r="C26">
        <v>11188</v>
      </c>
      <c r="D26">
        <v>3.7880923497</v>
      </c>
      <c r="E26">
        <v>2.6682564115</v>
      </c>
      <c r="F26">
        <v>5.3779103042</v>
      </c>
      <c r="G26">
        <v>0.7376254198</v>
      </c>
      <c r="H26">
        <v>2.9495888452</v>
      </c>
      <c r="I26">
        <v>0.5134575122</v>
      </c>
      <c r="J26">
        <v>-0.0599</v>
      </c>
      <c r="K26">
        <v>-0.4103</v>
      </c>
      <c r="L26">
        <v>0.2905</v>
      </c>
      <c r="M26">
        <v>0.9418613548</v>
      </c>
      <c r="N26">
        <v>0.6634282818</v>
      </c>
      <c r="O26">
        <v>1.3371495247</v>
      </c>
      <c r="P26">
        <v>896</v>
      </c>
      <c r="Q26">
        <v>263001</v>
      </c>
      <c r="R26">
        <v>3.1686347688</v>
      </c>
      <c r="S26">
        <v>2.9018980642</v>
      </c>
      <c r="T26">
        <v>3.4598893812</v>
      </c>
      <c r="U26">
        <v>0.4342798079</v>
      </c>
      <c r="V26">
        <v>3.4068311527</v>
      </c>
      <c r="W26">
        <v>0.1138142406</v>
      </c>
      <c r="X26">
        <v>-0.0351</v>
      </c>
      <c r="Y26">
        <v>-0.123</v>
      </c>
      <c r="Z26">
        <v>0.0529</v>
      </c>
      <c r="AA26">
        <v>0.9655279273</v>
      </c>
      <c r="AB26">
        <v>0.8842494726</v>
      </c>
      <c r="AC26">
        <v>1.054277336</v>
      </c>
      <c r="AD26">
        <v>0.3640148214</v>
      </c>
      <c r="AE26">
        <v>-0.1632</v>
      </c>
      <c r="AF26">
        <v>-0.5156</v>
      </c>
      <c r="AG26">
        <v>0.1892</v>
      </c>
      <c r="AH26" t="s">
        <v>63</v>
      </c>
      <c r="AI26" t="s">
        <v>63</v>
      </c>
      <c r="AJ26" t="s">
        <v>63</v>
      </c>
      <c r="AK26" t="s">
        <v>63</v>
      </c>
      <c r="AL26" t="s">
        <v>63</v>
      </c>
    </row>
    <row r="27" spans="1:38" ht="12.75">
      <c r="A27" t="s">
        <v>16</v>
      </c>
      <c r="B27">
        <v>31</v>
      </c>
      <c r="C27">
        <v>11176</v>
      </c>
      <c r="D27">
        <v>3.2188155225</v>
      </c>
      <c r="E27">
        <v>2.2425683008</v>
      </c>
      <c r="F27">
        <v>4.620048078</v>
      </c>
      <c r="G27">
        <v>0.2270327791</v>
      </c>
      <c r="H27">
        <v>2.7738010021</v>
      </c>
      <c r="I27">
        <v>0.4981893668</v>
      </c>
      <c r="J27">
        <v>-0.2227</v>
      </c>
      <c r="K27">
        <v>-0.5841</v>
      </c>
      <c r="L27">
        <v>0.1386</v>
      </c>
      <c r="M27">
        <v>0.8003178563</v>
      </c>
      <c r="N27">
        <v>0.5575863055</v>
      </c>
      <c r="O27">
        <v>1.1487166469</v>
      </c>
      <c r="P27">
        <v>956</v>
      </c>
      <c r="Q27">
        <v>255891</v>
      </c>
      <c r="R27">
        <v>2.9710307772</v>
      </c>
      <c r="S27">
        <v>2.7205674341</v>
      </c>
      <c r="T27">
        <v>3.2445525035</v>
      </c>
      <c r="U27">
        <v>0.0268458481</v>
      </c>
      <c r="V27">
        <v>3.7359657041</v>
      </c>
      <c r="W27">
        <v>0.1208297661</v>
      </c>
      <c r="X27">
        <v>-0.0995</v>
      </c>
      <c r="Y27">
        <v>-0.1875</v>
      </c>
      <c r="Z27">
        <v>-0.0114</v>
      </c>
      <c r="AA27">
        <v>0.9053151901</v>
      </c>
      <c r="AB27">
        <v>0.8289954593</v>
      </c>
      <c r="AC27">
        <v>0.9886611371</v>
      </c>
      <c r="AD27">
        <v>0.7268109506</v>
      </c>
      <c r="AE27">
        <v>-0.0648</v>
      </c>
      <c r="AF27">
        <v>-0.428</v>
      </c>
      <c r="AG27">
        <v>0.2985</v>
      </c>
      <c r="AH27" t="s">
        <v>63</v>
      </c>
      <c r="AI27" t="s">
        <v>63</v>
      </c>
      <c r="AJ27" t="s">
        <v>63</v>
      </c>
      <c r="AK27" t="s">
        <v>63</v>
      </c>
      <c r="AL27" t="s">
        <v>63</v>
      </c>
    </row>
    <row r="28" spans="1:38" ht="12.75">
      <c r="A28" t="s">
        <v>24</v>
      </c>
      <c r="B28">
        <v>39</v>
      </c>
      <c r="C28">
        <v>10357</v>
      </c>
      <c r="D28">
        <v>4.9992886182</v>
      </c>
      <c r="E28">
        <v>3.6163152119</v>
      </c>
      <c r="F28">
        <v>6.9111471827</v>
      </c>
      <c r="G28">
        <v>0.1879782127</v>
      </c>
      <c r="H28">
        <v>3.7655691803</v>
      </c>
      <c r="I28">
        <v>0.6029736409</v>
      </c>
      <c r="J28">
        <v>0.2175</v>
      </c>
      <c r="K28">
        <v>-0.1063</v>
      </c>
      <c r="L28">
        <v>0.5414</v>
      </c>
      <c r="M28">
        <v>1.243010021</v>
      </c>
      <c r="N28">
        <v>0.8991511374</v>
      </c>
      <c r="O28">
        <v>1.7183695242</v>
      </c>
      <c r="P28">
        <v>393</v>
      </c>
      <c r="Q28">
        <v>140520</v>
      </c>
      <c r="R28">
        <v>3.3642373986</v>
      </c>
      <c r="S28">
        <v>3.0033849872</v>
      </c>
      <c r="T28">
        <v>3.7684457113</v>
      </c>
      <c r="U28">
        <v>0.6681037466</v>
      </c>
      <c r="V28">
        <v>2.7967549103</v>
      </c>
      <c r="W28">
        <v>0.1410776231</v>
      </c>
      <c r="X28">
        <v>0.0248</v>
      </c>
      <c r="Y28">
        <v>-0.0886</v>
      </c>
      <c r="Z28">
        <v>0.1383</v>
      </c>
      <c r="AA28">
        <v>1.0251308211</v>
      </c>
      <c r="AB28">
        <v>0.9151739765</v>
      </c>
      <c r="AC28">
        <v>1.1482988234</v>
      </c>
      <c r="AD28">
        <v>0.0253865509</v>
      </c>
      <c r="AE28">
        <v>-0.3807</v>
      </c>
      <c r="AF28">
        <v>-0.7146</v>
      </c>
      <c r="AG28">
        <v>-0.0469</v>
      </c>
      <c r="AH28" t="s">
        <v>63</v>
      </c>
      <c r="AI28" t="s">
        <v>63</v>
      </c>
      <c r="AJ28" t="s">
        <v>104</v>
      </c>
      <c r="AK28" t="s">
        <v>63</v>
      </c>
      <c r="AL28" t="s">
        <v>63</v>
      </c>
    </row>
    <row r="29" spans="1:38" ht="12.75">
      <c r="A29" t="s">
        <v>26</v>
      </c>
      <c r="B29">
        <v>84</v>
      </c>
      <c r="C29">
        <v>15198</v>
      </c>
      <c r="D29">
        <v>7.5641390564</v>
      </c>
      <c r="E29">
        <v>6.0211931316</v>
      </c>
      <c r="F29">
        <v>9.5024687656</v>
      </c>
      <c r="G29" s="4">
        <v>5.7379332E-08</v>
      </c>
      <c r="H29">
        <v>5.527043032</v>
      </c>
      <c r="I29">
        <v>0.6030498348</v>
      </c>
      <c r="J29">
        <v>0.6317</v>
      </c>
      <c r="K29">
        <v>0.4035</v>
      </c>
      <c r="L29">
        <v>0.8598</v>
      </c>
      <c r="M29">
        <v>1.8807277125</v>
      </c>
      <c r="N29">
        <v>1.4970936812</v>
      </c>
      <c r="O29">
        <v>2.3626689318</v>
      </c>
      <c r="P29">
        <v>1440</v>
      </c>
      <c r="Q29">
        <v>324483</v>
      </c>
      <c r="R29">
        <v>5.2244661941</v>
      </c>
      <c r="S29">
        <v>4.8474901882</v>
      </c>
      <c r="T29">
        <v>5.6307585891</v>
      </c>
      <c r="U29" s="4">
        <v>4.566831E-34</v>
      </c>
      <c r="V29">
        <v>4.4378287923</v>
      </c>
      <c r="W29">
        <v>0.1169470571</v>
      </c>
      <c r="X29">
        <v>0.465</v>
      </c>
      <c r="Y29">
        <v>0.3901</v>
      </c>
      <c r="Z29">
        <v>0.5399</v>
      </c>
      <c r="AA29">
        <v>1.5919689026</v>
      </c>
      <c r="AB29">
        <v>1.4770989702</v>
      </c>
      <c r="AC29">
        <v>1.7157719543</v>
      </c>
      <c r="AD29">
        <v>0.0021820522</v>
      </c>
      <c r="AE29">
        <v>-0.3547</v>
      </c>
      <c r="AF29">
        <v>-0.5816</v>
      </c>
      <c r="AG29">
        <v>-0.1278</v>
      </c>
      <c r="AH29" t="s">
        <v>130</v>
      </c>
      <c r="AI29" t="s">
        <v>105</v>
      </c>
      <c r="AJ29" t="s">
        <v>104</v>
      </c>
      <c r="AK29" t="s">
        <v>63</v>
      </c>
      <c r="AL29" t="s">
        <v>63</v>
      </c>
    </row>
    <row r="30" spans="1:38" ht="12.75">
      <c r="A30" t="s">
        <v>25</v>
      </c>
      <c r="B30">
        <v>79</v>
      </c>
      <c r="C30">
        <v>18672</v>
      </c>
      <c r="D30">
        <v>6.165393655</v>
      </c>
      <c r="E30">
        <v>4.8777023122</v>
      </c>
      <c r="F30">
        <v>7.7930296866</v>
      </c>
      <c r="G30">
        <v>0.0003517247</v>
      </c>
      <c r="H30">
        <v>4.2309340189</v>
      </c>
      <c r="I30">
        <v>0.4760172674</v>
      </c>
      <c r="J30">
        <v>0.4272</v>
      </c>
      <c r="K30">
        <v>0.1929</v>
      </c>
      <c r="L30">
        <v>0.6615</v>
      </c>
      <c r="M30">
        <v>1.5329473214</v>
      </c>
      <c r="N30">
        <v>1.2127791205</v>
      </c>
      <c r="O30">
        <v>1.937638479</v>
      </c>
      <c r="P30">
        <v>876</v>
      </c>
      <c r="Q30">
        <v>175637</v>
      </c>
      <c r="R30">
        <v>5.7813597781</v>
      </c>
      <c r="S30">
        <v>5.299747332</v>
      </c>
      <c r="T30">
        <v>6.306738565</v>
      </c>
      <c r="U30" s="4">
        <v>2.748831E-37</v>
      </c>
      <c r="V30">
        <v>4.9875595689</v>
      </c>
      <c r="W30">
        <v>0.1685140214</v>
      </c>
      <c r="X30">
        <v>0.5663</v>
      </c>
      <c r="Y30">
        <v>0.4793</v>
      </c>
      <c r="Z30">
        <v>0.6532</v>
      </c>
      <c r="AA30">
        <v>1.7616622712</v>
      </c>
      <c r="AB30">
        <v>1.6149081324</v>
      </c>
      <c r="AC30">
        <v>1.9217526344</v>
      </c>
      <c r="AD30">
        <v>0.6856782159</v>
      </c>
      <c r="AE30">
        <v>-0.049</v>
      </c>
      <c r="AF30">
        <v>-0.2861</v>
      </c>
      <c r="AG30">
        <v>0.1881</v>
      </c>
      <c r="AH30" t="s">
        <v>130</v>
      </c>
      <c r="AI30" t="s">
        <v>105</v>
      </c>
      <c r="AJ30" t="s">
        <v>63</v>
      </c>
      <c r="AK30" t="s">
        <v>63</v>
      </c>
      <c r="AL30" t="s">
        <v>63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169</v>
      </c>
    </row>
    <row r="3" spans="1:17" ht="12.75">
      <c r="A3" t="s">
        <v>106</v>
      </c>
      <c r="B3" t="s">
        <v>107</v>
      </c>
      <c r="C3" t="s">
        <v>108</v>
      </c>
      <c r="D3" t="s">
        <v>109</v>
      </c>
      <c r="E3" t="s">
        <v>110</v>
      </c>
      <c r="F3" t="s">
        <v>111</v>
      </c>
      <c r="G3" t="s">
        <v>112</v>
      </c>
      <c r="H3" t="s">
        <v>113</v>
      </c>
      <c r="I3" t="s">
        <v>114</v>
      </c>
      <c r="J3" t="s">
        <v>115</v>
      </c>
      <c r="K3" t="s">
        <v>116</v>
      </c>
      <c r="L3" t="s">
        <v>117</v>
      </c>
      <c r="M3" t="s">
        <v>118</v>
      </c>
      <c r="N3" t="s">
        <v>119</v>
      </c>
      <c r="O3" t="s">
        <v>120</v>
      </c>
      <c r="P3" t="s">
        <v>121</v>
      </c>
      <c r="Q3" t="s">
        <v>122</v>
      </c>
    </row>
    <row r="4" spans="1:17" ht="12.75">
      <c r="A4" t="s">
        <v>123</v>
      </c>
      <c r="B4">
        <v>140</v>
      </c>
      <c r="C4">
        <v>46766</v>
      </c>
      <c r="D4">
        <v>3.1483416806</v>
      </c>
      <c r="E4">
        <v>2.6430601218</v>
      </c>
      <c r="F4">
        <v>3.7502193977</v>
      </c>
      <c r="G4">
        <v>0.006030062</v>
      </c>
      <c r="H4">
        <v>2.9936278493</v>
      </c>
      <c r="I4">
        <v>0.2530077314</v>
      </c>
      <c r="J4">
        <v>-0.2451</v>
      </c>
      <c r="K4">
        <v>-0.42</v>
      </c>
      <c r="L4">
        <v>-0.0702</v>
      </c>
      <c r="M4">
        <v>0.7826187759</v>
      </c>
      <c r="N4">
        <v>0.6570152439</v>
      </c>
      <c r="O4">
        <v>0.9322343036</v>
      </c>
      <c r="P4" t="s">
        <v>130</v>
      </c>
      <c r="Q4" t="s">
        <v>63</v>
      </c>
    </row>
    <row r="5" spans="1:17" ht="12.75">
      <c r="A5" t="s">
        <v>124</v>
      </c>
      <c r="B5">
        <v>146</v>
      </c>
      <c r="C5">
        <v>39184</v>
      </c>
      <c r="D5">
        <v>3.7344109999</v>
      </c>
      <c r="E5">
        <v>3.145297321</v>
      </c>
      <c r="F5">
        <v>4.4338655756</v>
      </c>
      <c r="G5">
        <v>0.3957049271</v>
      </c>
      <c r="H5">
        <v>3.7260106166</v>
      </c>
      <c r="I5">
        <v>0.3083668327</v>
      </c>
      <c r="J5">
        <v>-0.0744</v>
      </c>
      <c r="K5">
        <v>-0.2461</v>
      </c>
      <c r="L5">
        <v>0.0973</v>
      </c>
      <c r="M5">
        <v>0.928304632</v>
      </c>
      <c r="N5">
        <v>0.7818620051</v>
      </c>
      <c r="O5">
        <v>1.1021759393</v>
      </c>
      <c r="P5" t="s">
        <v>63</v>
      </c>
      <c r="Q5" t="s">
        <v>63</v>
      </c>
    </row>
    <row r="6" spans="1:17" ht="12.75">
      <c r="A6" t="s">
        <v>125</v>
      </c>
      <c r="B6">
        <v>61</v>
      </c>
      <c r="C6">
        <v>19657</v>
      </c>
      <c r="D6">
        <v>3.3324079962</v>
      </c>
      <c r="E6">
        <v>2.576736992</v>
      </c>
      <c r="F6">
        <v>4.3096920982</v>
      </c>
      <c r="G6">
        <v>0.1512856033</v>
      </c>
      <c r="H6">
        <v>3.1032202269</v>
      </c>
      <c r="I6">
        <v>0.3973266356</v>
      </c>
      <c r="J6">
        <v>-0.1883</v>
      </c>
      <c r="K6">
        <v>-0.4455</v>
      </c>
      <c r="L6">
        <v>0.0689</v>
      </c>
      <c r="M6">
        <v>0.8283742145</v>
      </c>
      <c r="N6">
        <v>0.640528556</v>
      </c>
      <c r="O6">
        <v>1.0713087385</v>
      </c>
      <c r="P6" t="s">
        <v>63</v>
      </c>
      <c r="Q6" t="s">
        <v>63</v>
      </c>
    </row>
    <row r="7" spans="1:17" ht="12.75">
      <c r="A7" t="s">
        <v>126</v>
      </c>
      <c r="B7">
        <v>515</v>
      </c>
      <c r="C7">
        <v>151897</v>
      </c>
      <c r="D7">
        <v>4.1904446555</v>
      </c>
      <c r="E7">
        <v>3.780006488</v>
      </c>
      <c r="F7">
        <v>4.6454487491</v>
      </c>
      <c r="G7">
        <v>0.4376485246</v>
      </c>
      <c r="H7">
        <v>3.3904553744</v>
      </c>
      <c r="I7">
        <v>0.1494013143</v>
      </c>
      <c r="J7">
        <v>0.0408</v>
      </c>
      <c r="K7">
        <v>-0.0623</v>
      </c>
      <c r="L7">
        <v>0.1439</v>
      </c>
      <c r="M7">
        <v>1.0416660577</v>
      </c>
      <c r="N7">
        <v>0.9396388164</v>
      </c>
      <c r="O7">
        <v>1.1547715535</v>
      </c>
      <c r="P7" t="s">
        <v>63</v>
      </c>
      <c r="Q7" t="s">
        <v>63</v>
      </c>
    </row>
    <row r="8" spans="1:17" ht="12.75">
      <c r="A8" t="s">
        <v>127</v>
      </c>
      <c r="B8">
        <v>148</v>
      </c>
      <c r="C8">
        <v>42064</v>
      </c>
      <c r="D8">
        <v>4.2130229365</v>
      </c>
      <c r="E8">
        <v>3.552087044</v>
      </c>
      <c r="F8">
        <v>4.9969389949</v>
      </c>
      <c r="G8">
        <v>0.5957113493</v>
      </c>
      <c r="H8">
        <v>3.5184480791</v>
      </c>
      <c r="I8">
        <v>0.2892146505</v>
      </c>
      <c r="J8">
        <v>0.0462</v>
      </c>
      <c r="K8">
        <v>-0.1245</v>
      </c>
      <c r="L8">
        <v>0.2168</v>
      </c>
      <c r="M8">
        <v>1.0472785954</v>
      </c>
      <c r="N8">
        <v>0.8829823114</v>
      </c>
      <c r="O8">
        <v>1.2421454454</v>
      </c>
      <c r="P8" t="s">
        <v>63</v>
      </c>
      <c r="Q8" t="s">
        <v>63</v>
      </c>
    </row>
    <row r="9" spans="1:17" ht="12.75">
      <c r="A9" t="s">
        <v>128</v>
      </c>
      <c r="B9">
        <v>109</v>
      </c>
      <c r="C9">
        <v>29805</v>
      </c>
      <c r="D9">
        <v>4.6486807965</v>
      </c>
      <c r="E9">
        <v>3.8213385836</v>
      </c>
      <c r="F9">
        <v>5.6551474503</v>
      </c>
      <c r="G9">
        <v>0.1481543658</v>
      </c>
      <c r="H9">
        <v>3.6571045127</v>
      </c>
      <c r="I9">
        <v>0.350287083</v>
      </c>
      <c r="J9">
        <v>0.1446</v>
      </c>
      <c r="K9">
        <v>-0.0514</v>
      </c>
      <c r="L9">
        <v>0.3406</v>
      </c>
      <c r="M9">
        <v>1.1555749799</v>
      </c>
      <c r="N9">
        <v>0.9499132012</v>
      </c>
      <c r="O9">
        <v>1.4057637397</v>
      </c>
      <c r="P9" t="s">
        <v>63</v>
      </c>
      <c r="Q9" t="s">
        <v>63</v>
      </c>
    </row>
    <row r="10" spans="1:17" ht="12.75">
      <c r="A10" t="s">
        <v>129</v>
      </c>
      <c r="B10">
        <v>74</v>
      </c>
      <c r="C10">
        <v>20994</v>
      </c>
      <c r="D10">
        <v>5.6019484391</v>
      </c>
      <c r="E10">
        <v>4.4300261279</v>
      </c>
      <c r="F10">
        <v>7.0838919249</v>
      </c>
      <c r="G10">
        <v>0.0056900037</v>
      </c>
      <c r="H10">
        <v>3.5248166143</v>
      </c>
      <c r="I10">
        <v>0.4097516084</v>
      </c>
      <c r="J10">
        <v>0.3311</v>
      </c>
      <c r="K10">
        <v>0.0964</v>
      </c>
      <c r="L10">
        <v>0.5658</v>
      </c>
      <c r="M10">
        <v>1.3925394619</v>
      </c>
      <c r="N10">
        <v>1.1012215245</v>
      </c>
      <c r="O10">
        <v>1.7609228568</v>
      </c>
      <c r="P10" t="s">
        <v>130</v>
      </c>
      <c r="Q10" t="s">
        <v>63</v>
      </c>
    </row>
    <row r="11" spans="1:17" ht="12.75">
      <c r="A11" t="s">
        <v>15</v>
      </c>
      <c r="B11">
        <v>1193</v>
      </c>
      <c r="C11">
        <v>350367</v>
      </c>
      <c r="D11">
        <v>4.0228292213</v>
      </c>
      <c r="E11" t="s">
        <v>63</v>
      </c>
      <c r="F11" t="s">
        <v>63</v>
      </c>
      <c r="G11" t="s">
        <v>63</v>
      </c>
      <c r="H11">
        <v>3.4050010418</v>
      </c>
      <c r="I11">
        <v>0.0985818644</v>
      </c>
      <c r="J11" t="s">
        <v>63</v>
      </c>
      <c r="K11" t="s">
        <v>63</v>
      </c>
      <c r="L11" t="s">
        <v>63</v>
      </c>
      <c r="M11" t="s">
        <v>63</v>
      </c>
      <c r="N11" t="s">
        <v>63</v>
      </c>
      <c r="O11" t="s">
        <v>63</v>
      </c>
      <c r="P11" t="s">
        <v>63</v>
      </c>
      <c r="Q11" t="s">
        <v>63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Jack Rach</cp:lastModifiedBy>
  <cp:lastPrinted>2009-12-04T15:36:22Z</cp:lastPrinted>
  <dcterms:created xsi:type="dcterms:W3CDTF">2006-01-23T20:42:54Z</dcterms:created>
  <dcterms:modified xsi:type="dcterms:W3CDTF">2010-06-23T19:21:46Z</dcterms:modified>
  <cp:category/>
  <cp:version/>
  <cp:contentType/>
  <cp:contentStatus/>
</cp:coreProperties>
</file>