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<sst xmlns="http://schemas.openxmlformats.org/spreadsheetml/2006/main" count="430" uniqueCount="164">
  <si>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</si>
  <si>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</si>
  <si>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</si>
  <si>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</si>
  <si>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</si>
  <si>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</si>
  <si>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</si>
  <si>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</si>
  <si>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</si>
  <si>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</si>
  <si>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</si>
  <si>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</si>
  <si>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</si>
  <si>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</si>
  <si>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</si>
  <si>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</si>
  <si>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</si>
  <si>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</si>
  <si>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</si>
  <si>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</si>
  <si>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</si>
  <si>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</si>
  <si>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</si>
  <si>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</si>
  <si>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</si>
  <si>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</si>
  <si>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</si>
  <si>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</si>
  <si>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</si>
  <si>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</si>
  <si>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</si>
  <si>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</si>
  <si>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</si>
  <si>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</si>
  <si>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</si>
  <si>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</si>
  <si>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</si>
  <si>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</si>
  <si>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</si>
  <si>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</si>
  <si>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</si>
  <si>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</si>
  <si>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</si>
  <si>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</si>
  <si>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</si>
  <si>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</si>
  <si>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</si>
  <si>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</si>
  <si>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</si>
  <si>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</si>
  <si>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</si>
  <si>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</si>
  <si>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</si>
  <si>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</si>
  <si>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</si>
  <si>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</si>
  <si>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</si>
  <si>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</si>
  <si>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</si>
  <si>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</si>
  <si>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</si>
  <si>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</si>
  <si>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</si>
  <si>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</si>
  <si>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</si>
  <si>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</si>
  <si>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</si>
  <si>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</si>
  <si>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</si>
  <si>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</si>
  <si>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</si>
  <si>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</si>
  <si>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</si>
  <si>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</si>
  <si>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</si>
  <si>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</si>
  <si>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</si>
  <si>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</si>
  <si>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</si>
  <si>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</si>
  <si>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</si>
  <si>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</si>
  <si>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</si>
  <si>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</si>
  <si>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</si>
  <si>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</si>
  <si>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</si>
  <si>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</si>
  <si>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</si>
  <si>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</si>
  <si>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</si>
  <si>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</si>
  <si>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</si>
  <si>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</si>
  <si>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</si>
  <si>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</si>
  <si>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</si>
  <si>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</si>
  <si>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</si>
  <si>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</si>
  <si>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</si>
  <si>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</si>
  <si>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</si>
  <si>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</si>
  <si>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</si>
  <si>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</si>
  <si>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</si>
  <si>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</si>
  <si>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</si>
  <si>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</si>
  <si>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</si>
  <si>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</si>
  <si>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</si>
  <si>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</si>
  <si>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</si>
  <si>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</si>
  <si>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</si>
  <si>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</si>
  <si>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</si>
  <si>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</si>
  <si>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</si>
  <si>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</si>
  <si>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</si>
  <si>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</si>
  <si>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</si>
  <si>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</si>
  <si>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</si>
  <si>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</si>
  <si>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</si>
  <si>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</si>
  <si>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</si>
  <si>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</si>
  <si>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</si>
  <si>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</si>
  <si>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</si>
  <si>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</si>
  <si>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</si>
  <si>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</si>
  <si>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</si>
  <si>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</si>
  <si>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</si>
  <si>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</si>
  <si>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</si>
  <si>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</si>
  <si>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</si>
  <si>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</si>
  <si>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</si>
  <si>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</si>
  <si>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</si>
  <si>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</si>
  <si>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</si>
  <si>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</si>
  <si>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Mortality Rates for Individuals with Cumulative Mental Illness by Metis Region, 2002/03-2006/07, Metis age 19+</t>
  </si>
  <si>
    <t>Crude and Adjusted Mortality Rates for Individuals with Cumulative Mental Illness by RHA, 2002/03-2006/07, age 19+</t>
  </si>
  <si>
    <t>Mental Illness Mortality, 2002/03-2006/07</t>
  </si>
  <si>
    <t xml:space="preserve">Mortality Rates for Individuals with Cumulative Mental Illness </t>
  </si>
  <si>
    <t>Crude Percent</t>
  </si>
  <si>
    <t>M. I. Mortality, 2002/03-2006/07</t>
  </si>
  <si>
    <t>Metis_rate_ratio</t>
  </si>
  <si>
    <t>Other_rate_ratio</t>
  </si>
  <si>
    <t>N= 636</t>
  </si>
  <si>
    <t>N=14,427</t>
  </si>
  <si>
    <t>Source: MCHP/MMF, 2010</t>
  </si>
  <si>
    <t xml:space="preserve">Appendix Table 2.9: All Cause 5-Year Mortality Rates for Individuals with Cumulative Mental Illness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</si>
</sst>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5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2" fontId="10" fillId="0" borderId="14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1325"/>
          <c:w val="0.963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0.0823308406</c:v>
                </c:pt>
                <c:pt idx="1">
                  <c:v>0.0823308406</c:v>
                </c:pt>
                <c:pt idx="2">
                  <c:v>0.0823308406</c:v>
                </c:pt>
                <c:pt idx="3">
                  <c:v>0.0823308406</c:v>
                </c:pt>
                <c:pt idx="4">
                  <c:v>0.0823308406</c:v>
                </c:pt>
                <c:pt idx="5">
                  <c:v>0.0823308406</c:v>
                </c:pt>
                <c:pt idx="6">
                  <c:v>0.0823308406</c:v>
                </c:pt>
                <c:pt idx="7">
                  <c:v>0.0823308406</c:v>
                </c:pt>
                <c:pt idx="8">
                  <c:v>0.0823308406</c:v>
                </c:pt>
                <c:pt idx="9">
                  <c:v>0.0823308406</c:v>
                </c:pt>
                <c:pt idx="10">
                  <c:v>0.0823308406</c:v>
                </c:pt>
                <c:pt idx="12">
                  <c:v>0.0823308406</c:v>
                </c:pt>
                <c:pt idx="13">
                  <c:v>0.0823308406</c:v>
                </c:pt>
                <c:pt idx="14">
                  <c:v>0.0823308406</c:v>
                </c:pt>
                <c:pt idx="15">
                  <c:v>0.0823308406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0.0661462715</c:v>
                </c:pt>
                <c:pt idx="1">
                  <c:v>0.0851494552</c:v>
                </c:pt>
                <c:pt idx="2">
                  <c:v>0.1025921037</c:v>
                </c:pt>
                <c:pt idx="3">
                  <c:v>0.0787630674</c:v>
                </c:pt>
                <c:pt idx="4">
                  <c:v>0.0888159007</c:v>
                </c:pt>
                <c:pt idx="5">
                  <c:v>0.0703663914</c:v>
                </c:pt>
                <c:pt idx="6">
                  <c:v>0.054049025</c:v>
                </c:pt>
                <c:pt idx="7">
                  <c:v>0.0680280592</c:v>
                </c:pt>
                <c:pt idx="8">
                  <c:v>0</c:v>
                </c:pt>
                <c:pt idx="9">
                  <c:v>0.0853188814</c:v>
                </c:pt>
                <c:pt idx="10">
                  <c:v>0.1212355053</c:v>
                </c:pt>
                <c:pt idx="12">
                  <c:v>0.0807399697</c:v>
                </c:pt>
                <c:pt idx="13">
                  <c:v>0.0666512132</c:v>
                </c:pt>
                <c:pt idx="14">
                  <c:v>0.1027810302</c:v>
                </c:pt>
                <c:pt idx="15">
                  <c:v>0.0823308406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0.0717572956</c:v>
                </c:pt>
                <c:pt idx="1">
                  <c:v>0.0758941211</c:v>
                </c:pt>
                <c:pt idx="2">
                  <c:v>0.0811459382</c:v>
                </c:pt>
                <c:pt idx="3">
                  <c:v>0.0824079873</c:v>
                </c:pt>
                <c:pt idx="4">
                  <c:v>0.0773175631</c:v>
                </c:pt>
                <c:pt idx="5">
                  <c:v>0.0803488626</c:v>
                </c:pt>
                <c:pt idx="6">
                  <c:v>0.0845959676</c:v>
                </c:pt>
                <c:pt idx="7">
                  <c:v>0.084978564</c:v>
                </c:pt>
                <c:pt idx="8">
                  <c:v>0</c:v>
                </c:pt>
                <c:pt idx="9">
                  <c:v>0.0954541462</c:v>
                </c:pt>
                <c:pt idx="10">
                  <c:v>0.1257616374</c:v>
                </c:pt>
                <c:pt idx="12">
                  <c:v>0.0765603172</c:v>
                </c:pt>
                <c:pt idx="13">
                  <c:v>0.0829755727</c:v>
                </c:pt>
                <c:pt idx="14">
                  <c:v>0.1114846219</c:v>
                </c:pt>
                <c:pt idx="15">
                  <c:v>0.0792426714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(d)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0.0792426714</c:v>
                </c:pt>
                <c:pt idx="1">
                  <c:v>0.0792426714</c:v>
                </c:pt>
                <c:pt idx="2">
                  <c:v>0.0792426714</c:v>
                </c:pt>
                <c:pt idx="3">
                  <c:v>0.0792426714</c:v>
                </c:pt>
                <c:pt idx="4">
                  <c:v>0.0792426714</c:v>
                </c:pt>
                <c:pt idx="5">
                  <c:v>0.0792426714</c:v>
                </c:pt>
                <c:pt idx="6">
                  <c:v>0.0792426714</c:v>
                </c:pt>
                <c:pt idx="7">
                  <c:v>0.0792426714</c:v>
                </c:pt>
                <c:pt idx="8">
                  <c:v>0.0792426714</c:v>
                </c:pt>
                <c:pt idx="9">
                  <c:v>0.0792426714</c:v>
                </c:pt>
                <c:pt idx="10">
                  <c:v>0.0792426714</c:v>
                </c:pt>
                <c:pt idx="12">
                  <c:v>0.0792426714</c:v>
                </c:pt>
                <c:pt idx="13">
                  <c:v>0.0792426714</c:v>
                </c:pt>
                <c:pt idx="14">
                  <c:v>0.0792426714</c:v>
                </c:pt>
                <c:pt idx="15">
                  <c:v>0.0792426714</c:v>
                </c:pt>
              </c:numCache>
            </c:numRef>
          </c:val>
        </c:ser>
        <c:gapWidth val="0"/>
        <c:axId val="30793484"/>
        <c:axId val="8705901"/>
      </c:barChart>
      <c:catAx>
        <c:axId val="3079348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3079348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55"/>
          <c:y val="0.27625"/>
          <c:w val="0.3322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1525"/>
          <c:w val="0.969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(m,o,d)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0.0823308406</c:v>
                </c:pt>
                <c:pt idx="1">
                  <c:v>0.0823308406</c:v>
                </c:pt>
                <c:pt idx="2">
                  <c:v>0.0823308406</c:v>
                </c:pt>
                <c:pt idx="3">
                  <c:v>0.0823308406</c:v>
                </c:pt>
                <c:pt idx="4">
                  <c:v>0.0823308406</c:v>
                </c:pt>
                <c:pt idx="5">
                  <c:v>0.0823308406</c:v>
                </c:pt>
                <c:pt idx="6">
                  <c:v>0.0823308406</c:v>
                </c:pt>
                <c:pt idx="7">
                  <c:v>0.0823308406</c:v>
                </c:pt>
                <c:pt idx="8">
                  <c:v>0.0823308406</c:v>
                </c:pt>
                <c:pt idx="9">
                  <c:v>0.0823308406</c:v>
                </c:pt>
                <c:pt idx="10">
                  <c:v>0.0823308406</c:v>
                </c:pt>
                <c:pt idx="11">
                  <c:v>0.0823308406</c:v>
                </c:pt>
                <c:pt idx="13">
                  <c:v>0.0823308406</c:v>
                </c:pt>
                <c:pt idx="14">
                  <c:v>0.0823308406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(m,o,d)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0.0847353521</c:v>
                </c:pt>
                <c:pt idx="1">
                  <c:v>0.0591850523</c:v>
                </c:pt>
                <c:pt idx="2">
                  <c:v>0.0931413748</c:v>
                </c:pt>
                <c:pt idx="3">
                  <c:v>0.0644112849</c:v>
                </c:pt>
                <c:pt idx="4">
                  <c:v>0.0770695246</c:v>
                </c:pt>
                <c:pt idx="5">
                  <c:v>0.0676524403</c:v>
                </c:pt>
                <c:pt idx="6">
                  <c:v>0.1037112407</c:v>
                </c:pt>
                <c:pt idx="7">
                  <c:v>0.0635682864</c:v>
                </c:pt>
                <c:pt idx="8">
                  <c:v>0.080120106</c:v>
                </c:pt>
                <c:pt idx="9">
                  <c:v>0.0738787485</c:v>
                </c:pt>
                <c:pt idx="10">
                  <c:v>0.1463208917</c:v>
                </c:pt>
                <c:pt idx="11">
                  <c:v>0.1093029724</c:v>
                </c:pt>
                <c:pt idx="13">
                  <c:v>0.0888159007</c:v>
                </c:pt>
                <c:pt idx="14">
                  <c:v>0.0823308406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(m,o,d)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0.0701320206</c:v>
                </c:pt>
                <c:pt idx="1">
                  <c:v>0.0673984162</c:v>
                </c:pt>
                <c:pt idx="2">
                  <c:v>0.06763474</c:v>
                </c:pt>
                <c:pt idx="3">
                  <c:v>0.0714900055</c:v>
                </c:pt>
                <c:pt idx="4">
                  <c:v>0.0699884123</c:v>
                </c:pt>
                <c:pt idx="5">
                  <c:v>0.0784079451</c:v>
                </c:pt>
                <c:pt idx="6">
                  <c:v>0.0736634915</c:v>
                </c:pt>
                <c:pt idx="7">
                  <c:v>0.0787336328</c:v>
                </c:pt>
                <c:pt idx="8">
                  <c:v>0.0741727948</c:v>
                </c:pt>
                <c:pt idx="9">
                  <c:v>0.080358021</c:v>
                </c:pt>
                <c:pt idx="10">
                  <c:v>0.1053629003</c:v>
                </c:pt>
                <c:pt idx="11">
                  <c:v>0.101381362</c:v>
                </c:pt>
                <c:pt idx="13">
                  <c:v>0.0773175631</c:v>
                </c:pt>
                <c:pt idx="14">
                  <c:v>0.0792426714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</c:v>
                </c:pt>
                <c:pt idx="1">
                  <c:v>Assiniboine South (o)</c:v>
                </c:pt>
                <c:pt idx="2">
                  <c:v>St. Boniface (o,d)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 (d)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(m,o,d)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0.0792426714</c:v>
                </c:pt>
                <c:pt idx="1">
                  <c:v>0.0792426714</c:v>
                </c:pt>
                <c:pt idx="2">
                  <c:v>0.0792426714</c:v>
                </c:pt>
                <c:pt idx="3">
                  <c:v>0.0792426714</c:v>
                </c:pt>
                <c:pt idx="4">
                  <c:v>0.0792426714</c:v>
                </c:pt>
                <c:pt idx="5">
                  <c:v>0.0792426714</c:v>
                </c:pt>
                <c:pt idx="6">
                  <c:v>0.0792426714</c:v>
                </c:pt>
                <c:pt idx="7">
                  <c:v>0.0792426714</c:v>
                </c:pt>
                <c:pt idx="8">
                  <c:v>0.0792426714</c:v>
                </c:pt>
                <c:pt idx="9">
                  <c:v>0.0792426714</c:v>
                </c:pt>
                <c:pt idx="10">
                  <c:v>0.0792426714</c:v>
                </c:pt>
                <c:pt idx="11">
                  <c:v>0.0792426714</c:v>
                </c:pt>
                <c:pt idx="13">
                  <c:v>0.0792426714</c:v>
                </c:pt>
                <c:pt idx="14">
                  <c:v>0.0792426714</c:v>
                </c:pt>
              </c:numCache>
            </c:numRef>
          </c:val>
        </c:ser>
        <c:gapWidth val="0"/>
        <c:axId val="11244246"/>
        <c:axId val="34089351"/>
      </c:barChart>
      <c:catAx>
        <c:axId val="112442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  <c:max val="0.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1244246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375"/>
          <c:y val="0.2575"/>
          <c:w val="0.330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6"/>
          <c:w val="0.93525"/>
          <c:h val="0.7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0.0824550715</c:v>
                </c:pt>
                <c:pt idx="1">
                  <c:v>0.0824550715</c:v>
                </c:pt>
                <c:pt idx="2">
                  <c:v>0.0824550715</c:v>
                </c:pt>
                <c:pt idx="3">
                  <c:v>0.0824550715</c:v>
                </c:pt>
                <c:pt idx="4">
                  <c:v>0.0824550715</c:v>
                </c:pt>
                <c:pt idx="5">
                  <c:v>0.0824550715</c:v>
                </c:pt>
                <c:pt idx="6">
                  <c:v>0.0824550715</c:v>
                </c:pt>
                <c:pt idx="8">
                  <c:v>0.0824550715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0.0618265957</c:v>
                </c:pt>
                <c:pt idx="1">
                  <c:v>0.0718182033</c:v>
                </c:pt>
                <c:pt idx="2">
                  <c:v>0.0632017769</c:v>
                </c:pt>
                <c:pt idx="3">
                  <c:v>0.0888839496</c:v>
                </c:pt>
                <c:pt idx="4">
                  <c:v>0.0911784757</c:v>
                </c:pt>
                <c:pt idx="5">
                  <c:v>0.081706949</c:v>
                </c:pt>
                <c:pt idx="6">
                  <c:v>0.1238507738</c:v>
                </c:pt>
                <c:pt idx="8">
                  <c:v>0.0824550715</c:v>
                </c:pt>
              </c:numCache>
            </c:numRef>
          </c:val>
        </c:ser>
        <c:axId val="38368704"/>
        <c:axId val="9774017"/>
      </c:barChart>
      <c:catAx>
        <c:axId val="38368704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774017"/>
        <c:crosses val="autoZero"/>
        <c:auto val="1"/>
        <c:lblOffset val="100"/>
        <c:tickLblSkip val="1"/>
        <c:noMultiLvlLbl val="0"/>
      </c:catAx>
      <c:valAx>
        <c:axId val="9774017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36870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675"/>
          <c:y val="0.1605"/>
          <c:w val="0.20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275"/>
          <c:w val="0.9765"/>
          <c:h val="0.73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(d)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0.0823308406</c:v>
                </c:pt>
                <c:pt idx="1">
                  <c:v>0.0823308406</c:v>
                </c:pt>
                <c:pt idx="2">
                  <c:v>0.0823308406</c:v>
                </c:pt>
                <c:pt idx="3">
                  <c:v>0.0823308406</c:v>
                </c:pt>
                <c:pt idx="4">
                  <c:v>0.0823308406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(d)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0.0807399697</c:v>
                </c:pt>
                <c:pt idx="1">
                  <c:v>0.0666512132</c:v>
                </c:pt>
                <c:pt idx="2">
                  <c:v>0.1027810302</c:v>
                </c:pt>
                <c:pt idx="3">
                  <c:v>0.0888159007</c:v>
                </c:pt>
                <c:pt idx="4">
                  <c:v>0.0823308406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(d)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0.0765603172</c:v>
                </c:pt>
                <c:pt idx="1">
                  <c:v>0.0829755727</c:v>
                </c:pt>
                <c:pt idx="2">
                  <c:v>0.1114846219</c:v>
                </c:pt>
                <c:pt idx="3">
                  <c:v>0.0773175631</c:v>
                </c:pt>
                <c:pt idx="4">
                  <c:v>0.0792426714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(d)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0.0792426714</c:v>
                </c:pt>
                <c:pt idx="1">
                  <c:v>0.0792426714</c:v>
                </c:pt>
                <c:pt idx="2">
                  <c:v>0.0792426714</c:v>
                </c:pt>
                <c:pt idx="3">
                  <c:v>0.0792426714</c:v>
                </c:pt>
                <c:pt idx="4">
                  <c:v>0.0792426714</c:v>
                </c:pt>
              </c:numCache>
            </c:numRef>
          </c:val>
        </c:ser>
        <c:axId val="20857290"/>
        <c:axId val="53497883"/>
      </c:barChart>
      <c:catAx>
        <c:axId val="20857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497883"/>
        <c:crosses val="autoZero"/>
        <c:auto val="1"/>
        <c:lblOffset val="100"/>
        <c:tickLblSkip val="1"/>
        <c:noMultiLvlLbl val="0"/>
      </c:catAx>
      <c:valAx>
        <c:axId val="53497883"/>
        <c:scaling>
          <c:orientation val="minMax"/>
          <c:max val="0.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0857290"/>
        <c:crosses val="max"/>
        <c:crossBetween val="between"/>
        <c:dispUnits/>
        <c:majorUnit val="0.020000000000000007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225"/>
          <c:y val="0.16275"/>
          <c:w val="0.361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0.88425</cdr:y>
    </cdr:from>
    <cdr:to>
      <cdr:x>0.97975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7175" y="4010025"/>
          <a:ext cx="5334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0.78875</cdr:x>
      <cdr:y>0.96575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505325" y="4381500"/>
          <a:ext cx="1190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0.99625</cdr:x>
      <cdr:y>0.1285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4.10.1: All Cause Five-Year Mortality Rates for Individuals with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0.99875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054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4.10.3: All Cause Five-Year Mortality Rates for Individuals with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by Winnipeg Community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0.0965</cdr:x>
      <cdr:y>0.8935</cdr:y>
    </cdr:from>
    <cdr:to>
      <cdr:x>0.99825</cdr:x>
      <cdr:y>0.98525</cdr:y>
    </cdr:to>
    <cdr:sp>
      <cdr:nvSpPr>
        <cdr:cNvPr id="2" name="Text Box 9"/>
        <cdr:cNvSpPr txBox="1">
          <a:spLocks noChangeArrowheads="1"/>
        </cdr:cNvSpPr>
      </cdr:nvSpPr>
      <cdr:spPr>
        <a:xfrm>
          <a:off x="542925" y="4867275"/>
          <a:ext cx="51530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0.94275</cdr:x>
      <cdr:y>0.66</cdr:y>
    </cdr:from>
    <cdr:to>
      <cdr:x>0.998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81625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0.78925</cdr:x>
      <cdr:y>0.968</cdr:y>
    </cdr:from>
    <cdr:to>
      <cdr:x>0.998</cdr:x>
      <cdr:y>0.99625</cdr:y>
    </cdr:to>
    <cdr:sp>
      <cdr:nvSpPr>
        <cdr:cNvPr id="4" name="mchp"/>
        <cdr:cNvSpPr txBox="1">
          <a:spLocks noChangeArrowheads="1"/>
        </cdr:cNvSpPr>
      </cdr:nvSpPr>
      <cdr:spPr>
        <a:xfrm>
          <a:off x="4505325" y="5276850"/>
          <a:ext cx="1190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0.99575</cdr:x>
      <cdr:y>0.122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4.10.2: All Cause Five-Year Mortality Rates for Individuals with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aged 19+ years</a:t>
          </a:r>
        </a:p>
      </cdr:txBody>
    </cdr:sp>
  </cdr:relSizeAnchor>
  <cdr:relSizeAnchor xmlns:cdr="http://schemas.openxmlformats.org/drawingml/2006/chartDrawing">
    <cdr:from>
      <cdr:x>0.78725</cdr:x>
      <cdr:y>0.96575</cdr:y>
    </cdr:from>
    <cdr:to>
      <cdr:x>0.99625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95800" y="4381500"/>
          <a:ext cx="1190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0.12425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All Cause Five-Year Mortality Rates for Individuals with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Cumulative Mental Illness 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19+ years</a:t>
          </a:r>
        </a:p>
      </cdr:txBody>
    </cdr:sp>
  </cdr:relSizeAnchor>
  <cdr:relSizeAnchor xmlns:cdr="http://schemas.openxmlformats.org/drawingml/2006/chartDrawing">
    <cdr:from>
      <cdr:x>0.066</cdr:x>
      <cdr:y>0.8545</cdr:y>
    </cdr:from>
    <cdr:to>
      <cdr:x>1</cdr:x>
      <cdr:y>0.97025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1475" y="3876675"/>
          <a:ext cx="53340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0.79125</cdr:x>
      <cdr:y>0.96575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514850" y="4381500"/>
          <a:ext cx="1190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3" ht="15.75" thickBot="1">
      <c r="A1" s="14" t="s">
        <v>163</v>
      </c>
      <c r="B1" s="14"/>
      <c r="C1" s="14"/>
    </row>
    <row r="2" spans="1:10" ht="13.5" customHeight="1" thickBot="1">
      <c r="A2" s="72" t="s">
        <v>146</v>
      </c>
      <c r="B2" s="68" t="s">
        <v>154</v>
      </c>
      <c r="C2" s="69"/>
      <c r="E2" s="75" t="s">
        <v>147</v>
      </c>
      <c r="F2" s="68" t="s">
        <v>154</v>
      </c>
      <c r="G2" s="69"/>
      <c r="I2" s="72" t="s">
        <v>145</v>
      </c>
      <c r="J2" s="70" t="s">
        <v>157</v>
      </c>
    </row>
    <row r="3" spans="1:10" ht="13.5" thickBot="1">
      <c r="A3" s="73"/>
      <c r="B3" s="15" t="s">
        <v>61</v>
      </c>
      <c r="C3" s="18" t="s">
        <v>61</v>
      </c>
      <c r="E3" s="76"/>
      <c r="F3" s="15" t="s">
        <v>61</v>
      </c>
      <c r="G3" s="18" t="s">
        <v>61</v>
      </c>
      <c r="I3" s="73"/>
      <c r="J3" s="71"/>
    </row>
    <row r="4" spans="1:10" ht="12.75">
      <c r="A4" s="73"/>
      <c r="B4" s="15" t="s">
        <v>148</v>
      </c>
      <c r="C4" s="31" t="s">
        <v>148</v>
      </c>
      <c r="E4" s="76"/>
      <c r="F4" s="15" t="s">
        <v>148</v>
      </c>
      <c r="G4" s="31" t="s">
        <v>148</v>
      </c>
      <c r="I4" s="73"/>
      <c r="J4" s="31" t="s">
        <v>156</v>
      </c>
    </row>
    <row r="5" spans="1:10" ht="12.75">
      <c r="A5" s="73"/>
      <c r="B5" s="16" t="s">
        <v>149</v>
      </c>
      <c r="C5" s="32" t="s">
        <v>149</v>
      </c>
      <c r="E5" s="76"/>
      <c r="F5" s="16" t="s">
        <v>149</v>
      </c>
      <c r="G5" s="32" t="s">
        <v>149</v>
      </c>
      <c r="I5" s="73"/>
      <c r="J5" s="32" t="s">
        <v>149</v>
      </c>
    </row>
    <row r="6" spans="1:10" ht="13.5" thickBot="1">
      <c r="A6" s="74"/>
      <c r="B6" s="53" t="s">
        <v>137</v>
      </c>
      <c r="C6" s="59" t="s">
        <v>138</v>
      </c>
      <c r="E6" s="77"/>
      <c r="F6" s="53" t="s">
        <v>137</v>
      </c>
      <c r="G6" s="59" t="s">
        <v>138</v>
      </c>
      <c r="I6" s="74"/>
      <c r="J6" s="54" t="s">
        <v>139</v>
      </c>
    </row>
    <row r="7" spans="1:10" ht="12.75">
      <c r="A7" s="23" t="s">
        <v>31</v>
      </c>
      <c r="B7" s="55">
        <f>'m vs o orig data'!F4*100</f>
        <v>4.51467269</v>
      </c>
      <c r="C7" s="40">
        <f>'m vs o orig data'!R4*100</f>
        <v>6.50473446</v>
      </c>
      <c r="E7" s="24" t="s">
        <v>45</v>
      </c>
      <c r="F7" s="42">
        <f>'m vs o orig data'!F19*100</f>
        <v>4.51807229</v>
      </c>
      <c r="G7" s="40">
        <f>'m vs o orig data'!R19*100</f>
        <v>6.33778691</v>
      </c>
      <c r="I7" s="25" t="s">
        <v>140</v>
      </c>
      <c r="J7" s="60">
        <f>'m region orig data'!F4*100</f>
        <v>3.9312039299999997</v>
      </c>
    </row>
    <row r="8" spans="1:10" ht="12.75">
      <c r="A8" s="25" t="s">
        <v>32</v>
      </c>
      <c r="B8" s="56">
        <f>'m vs o orig data'!F5*100</f>
        <v>5.44794189</v>
      </c>
      <c r="C8" s="40">
        <f>'m vs o orig data'!R5*100</f>
        <v>9.02585786</v>
      </c>
      <c r="E8" s="26" t="s">
        <v>46</v>
      </c>
      <c r="F8" s="42">
        <f>'m vs o orig data'!F20*100</f>
        <v>3.7037037</v>
      </c>
      <c r="G8" s="40">
        <f>'m vs o orig data'!R20*100</f>
        <v>8.05078185</v>
      </c>
      <c r="I8" s="25" t="s">
        <v>35</v>
      </c>
      <c r="J8" s="61">
        <f>'m region orig data'!F5*100</f>
        <v>4.460966539999999</v>
      </c>
    </row>
    <row r="9" spans="1:10" ht="12.75">
      <c r="A9" s="25" t="s">
        <v>33</v>
      </c>
      <c r="B9" s="56">
        <f>'m vs o orig data'!F6*100</f>
        <v>7.98898072</v>
      </c>
      <c r="C9" s="40">
        <f>'m vs o orig data'!R6*100</f>
        <v>11.630248719999999</v>
      </c>
      <c r="E9" s="26" t="s">
        <v>50</v>
      </c>
      <c r="F9" s="42">
        <f>'m vs o orig data'!F21*100</f>
        <v>6.48648649</v>
      </c>
      <c r="G9" s="40">
        <f>'m vs o orig data'!R21*100</f>
        <v>6.4846416399999995</v>
      </c>
      <c r="I9" s="25" t="s">
        <v>141</v>
      </c>
      <c r="J9" s="61">
        <f>'m region orig data'!F6*100</f>
        <v>4.63576159</v>
      </c>
    </row>
    <row r="10" spans="1:10" ht="12.75">
      <c r="A10" s="25" t="s">
        <v>28</v>
      </c>
      <c r="B10" s="56">
        <f>'m vs o orig data'!F7*100</f>
        <v>3.50877193</v>
      </c>
      <c r="C10" s="40">
        <f>'m vs o orig data'!R7*100</f>
        <v>8.5042846</v>
      </c>
      <c r="E10" s="26" t="s">
        <v>48</v>
      </c>
      <c r="F10" s="42">
        <f>'m vs o orig data'!F22*100</f>
        <v>4.22919509</v>
      </c>
      <c r="G10" s="40">
        <f>'m vs o orig data'!R22*100</f>
        <v>6.8380260999999996</v>
      </c>
      <c r="I10" s="25" t="s">
        <v>41</v>
      </c>
      <c r="J10" s="61">
        <f>'m region orig data'!F7*100</f>
        <v>4.63202804</v>
      </c>
    </row>
    <row r="11" spans="1:10" ht="12.75">
      <c r="A11" s="25" t="s">
        <v>41</v>
      </c>
      <c r="B11" s="56">
        <f>'m vs o orig data'!F8*100</f>
        <v>4.63202804</v>
      </c>
      <c r="C11" s="40">
        <f>'m vs o orig data'!R8*100</f>
        <v>7.66498494</v>
      </c>
      <c r="E11" s="26" t="s">
        <v>51</v>
      </c>
      <c r="F11" s="42">
        <f>'m vs o orig data'!F23*100</f>
        <v>3.2407407399999997</v>
      </c>
      <c r="G11" s="40">
        <f>'m vs o orig data'!R23*100</f>
        <v>5.00497183</v>
      </c>
      <c r="I11" s="25" t="s">
        <v>142</v>
      </c>
      <c r="J11" s="61">
        <f>'m region orig data'!F8*100</f>
        <v>5.65189467</v>
      </c>
    </row>
    <row r="12" spans="1:10" ht="12.75">
      <c r="A12" s="25" t="s">
        <v>35</v>
      </c>
      <c r="B12" s="56">
        <f>'m vs o orig data'!F9*100</f>
        <v>4.4097693399999995</v>
      </c>
      <c r="C12" s="40">
        <f>'m vs o orig data'!R9*100</f>
        <v>8.0011309</v>
      </c>
      <c r="E12" s="26" t="s">
        <v>47</v>
      </c>
      <c r="F12" s="42">
        <f>'m vs o orig data'!F24*100</f>
        <v>3.43915344</v>
      </c>
      <c r="G12" s="40">
        <f>'m vs o orig data'!R24*100</f>
        <v>8.86663632</v>
      </c>
      <c r="I12" s="25" t="s">
        <v>143</v>
      </c>
      <c r="J12" s="61">
        <f>'m region orig data'!F9*100</f>
        <v>4.390681</v>
      </c>
    </row>
    <row r="13" spans="1:10" ht="12.75">
      <c r="A13" s="25" t="s">
        <v>36</v>
      </c>
      <c r="B13" s="56">
        <f>'m vs o orig data'!F10*100</f>
        <v>3.1147541</v>
      </c>
      <c r="C13" s="40">
        <f>'m vs o orig data'!R10*100</f>
        <v>6.98429886</v>
      </c>
      <c r="E13" s="26" t="s">
        <v>49</v>
      </c>
      <c r="F13" s="42">
        <f>'m vs o orig data'!F25*100</f>
        <v>4.30232558</v>
      </c>
      <c r="G13" s="40">
        <f>'m vs o orig data'!R25*100</f>
        <v>7.191025400000001</v>
      </c>
      <c r="I13" s="25" t="s">
        <v>144</v>
      </c>
      <c r="J13" s="61">
        <f>'m region orig data'!F10*100</f>
        <v>4.94821634</v>
      </c>
    </row>
    <row r="14" spans="1:10" ht="12.75">
      <c r="A14" s="25" t="s">
        <v>34</v>
      </c>
      <c r="B14" s="56">
        <f>'m vs o orig data'!F11*100</f>
        <v>4.6306505</v>
      </c>
      <c r="C14" s="40">
        <f>'m vs o orig data'!R11*100</f>
        <v>10.7987106</v>
      </c>
      <c r="E14" s="26" t="s">
        <v>52</v>
      </c>
      <c r="F14" s="42">
        <f>'m vs o orig data'!F26*100</f>
        <v>3.5555555599999997</v>
      </c>
      <c r="G14" s="40">
        <f>'m vs o orig data'!R26*100</f>
        <v>8.210149699999999</v>
      </c>
      <c r="I14" s="27"/>
      <c r="J14" s="62"/>
    </row>
    <row r="15" spans="1:10" ht="13.5" thickBot="1">
      <c r="A15" s="25" t="s">
        <v>37</v>
      </c>
      <c r="B15" s="56"/>
      <c r="C15" s="40"/>
      <c r="E15" s="26" t="s">
        <v>53</v>
      </c>
      <c r="F15" s="42">
        <f>'m vs o orig data'!F27*100</f>
        <v>4.22222222</v>
      </c>
      <c r="G15" s="40">
        <f>'m vs o orig data'!R27*100</f>
        <v>8.53420773</v>
      </c>
      <c r="I15" s="29" t="s">
        <v>42</v>
      </c>
      <c r="J15" s="63">
        <f>'m region orig data'!F11*100</f>
        <v>4.64844321</v>
      </c>
    </row>
    <row r="16" spans="1:10" ht="12.75">
      <c r="A16" s="25" t="s">
        <v>38</v>
      </c>
      <c r="B16" s="56">
        <f>'m vs o orig data'!F13*100</f>
        <v>4.45292621</v>
      </c>
      <c r="C16" s="40">
        <f>'m vs o orig data'!R13*100</f>
        <v>6.05686032</v>
      </c>
      <c r="E16" s="26" t="s">
        <v>54</v>
      </c>
      <c r="F16" s="42">
        <f>'m vs o orig data'!F28*100</f>
        <v>3.4313725500000003</v>
      </c>
      <c r="G16" s="40">
        <f>'m vs o orig data'!R28*100</f>
        <v>5.41371158</v>
      </c>
      <c r="I16" s="17" t="s">
        <v>43</v>
      </c>
      <c r="J16" s="30"/>
    </row>
    <row r="17" spans="1:10" ht="12.75">
      <c r="A17" s="25" t="s">
        <v>39</v>
      </c>
      <c r="B17" s="56">
        <f>'m vs o orig data'!F14*100</f>
        <v>4.75609756</v>
      </c>
      <c r="C17" s="40">
        <f>'m vs o orig data'!R14*100</f>
        <v>4.8739751</v>
      </c>
      <c r="E17" s="26" t="s">
        <v>55</v>
      </c>
      <c r="F17" s="42">
        <f>'m vs o orig data'!F29*100</f>
        <v>6.2745098</v>
      </c>
      <c r="G17" s="40">
        <f>'m vs o orig data'!R29*100</f>
        <v>9.11343399</v>
      </c>
      <c r="I17" s="66" t="s">
        <v>162</v>
      </c>
      <c r="J17" s="21"/>
    </row>
    <row r="18" spans="1:7" ht="12.75">
      <c r="A18" s="27"/>
      <c r="B18" s="57"/>
      <c r="C18" s="43"/>
      <c r="E18" s="26" t="s">
        <v>56</v>
      </c>
      <c r="F18" s="42">
        <f>'m vs o orig data'!F30*100</f>
        <v>5.08474576</v>
      </c>
      <c r="G18" s="40">
        <f>'m vs o orig data'!R30*100</f>
        <v>9.34714211</v>
      </c>
    </row>
    <row r="19" spans="1:7" ht="12.75">
      <c r="A19" s="25" t="s">
        <v>135</v>
      </c>
      <c r="B19" s="56">
        <f>'m vs o orig data'!F15*100</f>
        <v>5.4939759</v>
      </c>
      <c r="C19" s="40">
        <f>'m vs o orig data'!R15*100</f>
        <v>9.2797127</v>
      </c>
      <c r="E19" s="28"/>
      <c r="F19" s="39"/>
      <c r="G19" s="43"/>
    </row>
    <row r="20" spans="1:7" ht="13.5" thickBot="1">
      <c r="A20" s="25" t="s">
        <v>44</v>
      </c>
      <c r="B20" s="56">
        <f>'m vs o orig data'!F16*100</f>
        <v>4.21263791</v>
      </c>
      <c r="C20" s="40">
        <f>'m vs o orig data'!R16*100</f>
        <v>8.460618329999999</v>
      </c>
      <c r="E20" s="29" t="s">
        <v>41</v>
      </c>
      <c r="F20" s="58">
        <f>'m vs o orig data'!F8*100</f>
        <v>4.63202804</v>
      </c>
      <c r="G20" s="44">
        <f>'m vs o orig data'!R8*100</f>
        <v>7.66498494</v>
      </c>
    </row>
    <row r="21" spans="1:6" ht="12.75">
      <c r="A21" s="25" t="s">
        <v>40</v>
      </c>
      <c r="B21" s="56">
        <f>'m vs o orig data'!F17*100</f>
        <v>4.71584039</v>
      </c>
      <c r="C21" s="40">
        <f>'m vs o orig data'!R17*100</f>
        <v>5.2265861</v>
      </c>
      <c r="E21" s="17" t="s">
        <v>43</v>
      </c>
      <c r="F21" s="30"/>
    </row>
    <row r="22" spans="1:7" ht="12.75">
      <c r="A22" s="27"/>
      <c r="B22" s="57"/>
      <c r="C22" s="43"/>
      <c r="E22" s="67" t="s">
        <v>162</v>
      </c>
      <c r="F22" s="67"/>
      <c r="G22" s="67"/>
    </row>
    <row r="23" spans="1:3" ht="13.5" thickBot="1">
      <c r="A23" s="29" t="s">
        <v>42</v>
      </c>
      <c r="B23" s="56">
        <f>'m vs o orig data'!F18*100</f>
        <v>4.64844321</v>
      </c>
      <c r="C23" s="40">
        <f>'m vs o orig data'!R18*100</f>
        <v>7.92426714</v>
      </c>
    </row>
    <row r="24" spans="1:3" ht="13.5" thickBot="1">
      <c r="A24" s="49"/>
      <c r="B24" s="64" t="s">
        <v>160</v>
      </c>
      <c r="C24" s="65" t="s">
        <v>161</v>
      </c>
    </row>
    <row r="25" spans="1:6" ht="12.75">
      <c r="A25" s="17" t="s">
        <v>43</v>
      </c>
      <c r="B25" s="30"/>
      <c r="E25" s="46"/>
      <c r="F25" s="45"/>
    </row>
    <row r="26" spans="1:6" ht="12.75">
      <c r="A26" s="66" t="s">
        <v>162</v>
      </c>
      <c r="B26" s="21"/>
      <c r="C26" s="21"/>
      <c r="E26" s="46"/>
      <c r="F26" s="47"/>
    </row>
    <row r="27" spans="5:6" ht="12.75">
      <c r="E27" s="46"/>
      <c r="F27" s="47"/>
    </row>
    <row r="28" spans="5:6" ht="12.75">
      <c r="E28" s="46"/>
      <c r="F28" s="48"/>
    </row>
    <row r="29" spans="5:6" ht="12.75">
      <c r="E29" s="46"/>
      <c r="F29" s="45"/>
    </row>
    <row r="30" spans="5:6" ht="12.75">
      <c r="E30" s="49"/>
      <c r="F30" s="50"/>
    </row>
    <row r="31" spans="5:6" ht="12.75">
      <c r="E31" s="49"/>
      <c r="F31" s="50"/>
    </row>
    <row r="32" spans="5:6" ht="12.75">
      <c r="E32" s="49"/>
      <c r="F32" s="50"/>
    </row>
    <row r="34" spans="5:6" ht="12.75">
      <c r="E34" s="49"/>
      <c r="F34" s="50"/>
    </row>
    <row r="35" spans="5:6" ht="12.75">
      <c r="E35" s="49"/>
      <c r="F35" s="50"/>
    </row>
    <row r="36" spans="5:6" ht="12.75">
      <c r="E36" s="49"/>
      <c r="F36" s="50"/>
    </row>
    <row r="37" spans="5:6" ht="12.75">
      <c r="E37" s="51"/>
      <c r="F37" s="50"/>
    </row>
    <row r="38" spans="5:6" ht="12.75">
      <c r="E38" s="49"/>
      <c r="F38" s="50"/>
    </row>
  </sheetData>
  <sheetProtection/>
  <mergeCells count="7">
    <mergeCell ref="E22:G22"/>
    <mergeCell ref="F2:G2"/>
    <mergeCell ref="J2:J3"/>
    <mergeCell ref="A2:A6"/>
    <mergeCell ref="E2:E6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22" sqref="S2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150</v>
      </c>
      <c r="B1" s="5" t="s">
        <v>57</v>
      </c>
      <c r="C1" s="78" t="s">
        <v>29</v>
      </c>
      <c r="D1" s="78"/>
      <c r="E1" s="78"/>
      <c r="F1" s="79" t="s">
        <v>128</v>
      </c>
      <c r="G1" s="79"/>
      <c r="H1" s="80" t="s">
        <v>155</v>
      </c>
      <c r="I1" s="80"/>
      <c r="J1" s="80"/>
      <c r="K1" s="80"/>
      <c r="L1" s="80"/>
      <c r="M1" s="7"/>
      <c r="O1" s="7"/>
    </row>
    <row r="2" spans="1:15" ht="12.75">
      <c r="A2" s="35" t="s">
        <v>151</v>
      </c>
      <c r="B2" s="52"/>
      <c r="C2" s="13"/>
      <c r="D2" s="13"/>
      <c r="E2" s="13"/>
      <c r="F2" s="37"/>
      <c r="G2" s="37"/>
      <c r="H2" s="5"/>
      <c r="I2" s="5" t="s">
        <v>136</v>
      </c>
      <c r="J2" s="5" t="s">
        <v>136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117</v>
      </c>
      <c r="D3" s="13" t="s">
        <v>94</v>
      </c>
      <c r="E3" s="13" t="s">
        <v>93</v>
      </c>
      <c r="F3" s="37" t="s">
        <v>126</v>
      </c>
      <c r="G3" s="37" t="s">
        <v>127</v>
      </c>
      <c r="H3" s="6" t="s">
        <v>129</v>
      </c>
      <c r="I3" s="3" t="s">
        <v>137</v>
      </c>
      <c r="J3" s="41" t="s">
        <v>138</v>
      </c>
      <c r="K3" s="6" t="s">
        <v>130</v>
      </c>
      <c r="L3" s="6" t="s">
        <v>131</v>
      </c>
      <c r="N3" s="6" t="s">
        <v>132</v>
      </c>
      <c r="P3" s="6" t="s">
        <v>133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31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0.0823308406</v>
      </c>
      <c r="I4" s="3">
        <f>'m vs o orig data'!B4</f>
        <v>0.0661462715</v>
      </c>
      <c r="J4" s="3">
        <f>'m vs o orig data'!N4</f>
        <v>0.0717572956</v>
      </c>
      <c r="K4" s="19">
        <f aca="true" t="shared" si="1" ref="K4:K14">J$19</f>
        <v>0.0792426714</v>
      </c>
      <c r="L4" s="12">
        <f>'m vs o orig data'!E4</f>
        <v>0.1933522139</v>
      </c>
      <c r="M4" s="8"/>
      <c r="N4" s="12">
        <f>'m vs o orig data'!Q4</f>
        <v>0.1050036317</v>
      </c>
      <c r="O4" s="8"/>
      <c r="P4" s="12">
        <f>'m vs o orig data'!Z4</f>
        <v>0.6320266097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0.0823308406</v>
      </c>
      <c r="I5" s="3">
        <f>'m vs o orig data'!B5</f>
        <v>0.0851494552</v>
      </c>
      <c r="J5" s="3">
        <f>'m vs o orig data'!N5</f>
        <v>0.0758941211</v>
      </c>
      <c r="K5" s="19">
        <f t="shared" si="1"/>
        <v>0.0792426714</v>
      </c>
      <c r="L5" s="12">
        <f>'m vs o orig data'!E5</f>
        <v>0.8334226891</v>
      </c>
      <c r="M5" s="9"/>
      <c r="N5" s="12">
        <f>'m vs o orig data'!Q5</f>
        <v>0.3925195411</v>
      </c>
      <c r="O5" s="9"/>
      <c r="P5" s="12">
        <f>'m vs o orig data'!Z5</f>
        <v>0.4670854781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</v>
      </c>
      <c r="B6" t="s">
        <v>33</v>
      </c>
      <c r="C6" t="str">
        <f>'m vs o orig data'!AD6</f>
        <v> </v>
      </c>
      <c r="D6" t="str">
        <f>'m vs o orig data'!AE6</f>
        <v> </v>
      </c>
      <c r="E6">
        <f ca="1">IF(CELL("contents",F6)="s","s",IF(CELL("contents",G6)="s","s",IF(CELL("contents",'m vs o orig data'!AF6)="d","d","")))</f>
      </c>
      <c r="F6" t="str">
        <f>'m vs o orig data'!AG6</f>
        <v> </v>
      </c>
      <c r="G6" t="str">
        <f>'m vs o orig data'!AH6</f>
        <v> </v>
      </c>
      <c r="H6" s="19">
        <f t="shared" si="0"/>
        <v>0.0823308406</v>
      </c>
      <c r="I6" s="3">
        <f>'m vs o orig data'!B6</f>
        <v>0.1025921037</v>
      </c>
      <c r="J6" s="3">
        <f>'m vs o orig data'!N6</f>
        <v>0.0811459382</v>
      </c>
      <c r="K6" s="19">
        <f t="shared" si="1"/>
        <v>0.0792426714</v>
      </c>
      <c r="L6" s="12">
        <f>'m vs o orig data'!E6</f>
        <v>0.2584322796</v>
      </c>
      <c r="M6" s="9"/>
      <c r="N6" s="12">
        <f>'m vs o orig data'!Q6</f>
        <v>0.6392260329</v>
      </c>
      <c r="O6" s="9"/>
      <c r="P6" s="12">
        <f>'m vs o orig data'!Z6</f>
        <v>0.224806886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28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0.0823308406</v>
      </c>
      <c r="I7" s="3">
        <f>'m vs o orig data'!B7</f>
        <v>0.0787630674</v>
      </c>
      <c r="J7" s="3">
        <f>'m vs o orig data'!N7</f>
        <v>0.0824079873</v>
      </c>
      <c r="K7" s="19">
        <f t="shared" si="1"/>
        <v>0.0792426714</v>
      </c>
      <c r="L7" s="12">
        <f>'m vs o orig data'!E7</f>
        <v>0.8713752728</v>
      </c>
      <c r="M7" s="9"/>
      <c r="N7" s="12">
        <f>'m vs o orig data'!Q7</f>
        <v>0.4887172673</v>
      </c>
      <c r="O7" s="9"/>
      <c r="P7" s="12">
        <f>'m vs o orig data'!Z7</f>
        <v>0.8687424041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</v>
      </c>
      <c r="B8" t="s">
        <v>41</v>
      </c>
      <c r="C8" t="str">
        <f>'m vs o orig data'!AD8</f>
        <v> </v>
      </c>
      <c r="D8" t="str">
        <f>'m vs o orig data'!AE8</f>
        <v> </v>
      </c>
      <c r="E8">
        <f ca="1">IF(CELL("contents",F8)="s","s",IF(CELL("contents",G8)="s","s",IF(CELL("contents",'m vs o orig data'!AF8)="d","d","")))</f>
      </c>
      <c r="F8" t="str">
        <f>'m vs o orig data'!AG8</f>
        <v> </v>
      </c>
      <c r="G8" t="str">
        <f>'m vs o orig data'!AH8</f>
        <v> </v>
      </c>
      <c r="H8" s="19">
        <f t="shared" si="0"/>
        <v>0.0823308406</v>
      </c>
      <c r="I8" s="3">
        <f>'m vs o orig data'!B8</f>
        <v>0.0888159007</v>
      </c>
      <c r="J8" s="3">
        <f>'m vs o orig data'!N8</f>
        <v>0.0773175631</v>
      </c>
      <c r="K8" s="19">
        <f t="shared" si="1"/>
        <v>0.0792426714</v>
      </c>
      <c r="L8" s="12">
        <f>'m vs o orig data'!E8</f>
        <v>0.3597256766</v>
      </c>
      <c r="M8" s="9"/>
      <c r="N8" s="12">
        <f>'m vs o orig data'!Q8</f>
        <v>0.5471228962</v>
      </c>
      <c r="O8" s="9"/>
      <c r="P8" s="12">
        <f>'m vs o orig data'!Z8</f>
        <v>0.0531121838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0.0823308406</v>
      </c>
      <c r="I9" s="3">
        <f>'m vs o orig data'!B9</f>
        <v>0.0703663914</v>
      </c>
      <c r="J9" s="3">
        <f>'m vs o orig data'!N9</f>
        <v>0.0803488626</v>
      </c>
      <c r="K9" s="19">
        <f t="shared" si="1"/>
        <v>0.0792426714</v>
      </c>
      <c r="L9" s="12">
        <f>'m vs o orig data'!E9</f>
        <v>0.2517850175</v>
      </c>
      <c r="M9" s="9"/>
      <c r="N9" s="12">
        <f>'m vs o orig data'!Q9</f>
        <v>0.792554055</v>
      </c>
      <c r="O9" s="9"/>
      <c r="P9" s="12">
        <f>'m vs o orig data'!Z9</f>
        <v>0.3283104891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0.0823308406</v>
      </c>
      <c r="I10" s="3">
        <f>'m vs o orig data'!B10</f>
        <v>0.054049025</v>
      </c>
      <c r="J10" s="3">
        <f>'m vs o orig data'!N10</f>
        <v>0.0845959676</v>
      </c>
      <c r="K10" s="19">
        <f t="shared" si="1"/>
        <v>0.0792426714</v>
      </c>
      <c r="L10" s="12">
        <f>'m vs o orig data'!E10</f>
        <v>0.0757631324</v>
      </c>
      <c r="N10" s="12">
        <f>'m vs o orig data'!Q10</f>
        <v>0.3133669424</v>
      </c>
      <c r="P10" s="12">
        <f>'m vs o orig data'!Z10</f>
        <v>0.0611205234</v>
      </c>
    </row>
    <row r="11" spans="1:23" ht="12.75">
      <c r="A11" s="2" t="str">
        <f ca="1" t="shared" si="2"/>
        <v>Parkland</v>
      </c>
      <c r="B11" t="s">
        <v>34</v>
      </c>
      <c r="C11" t="str">
        <f>'m vs o orig data'!AD11</f>
        <v> </v>
      </c>
      <c r="D11" t="str">
        <f>'m vs o orig data'!AE11</f>
        <v> 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0.0823308406</v>
      </c>
      <c r="I11" s="3">
        <f>'m vs o orig data'!B11</f>
        <v>0.0680280592</v>
      </c>
      <c r="J11" s="3">
        <f>'m vs o orig data'!N11</f>
        <v>0.084978564</v>
      </c>
      <c r="K11" s="19">
        <f t="shared" si="1"/>
        <v>0.0792426714</v>
      </c>
      <c r="L11" s="12">
        <f>'m vs o orig data'!E11</f>
        <v>0.2460670254</v>
      </c>
      <c r="M11" s="9"/>
      <c r="N11" s="12">
        <f>'m vs o orig data'!Q11</f>
        <v>0.2326528984</v>
      </c>
      <c r="O11" s="9"/>
      <c r="P11" s="12">
        <f>'m vs o orig data'!Z11</f>
        <v>0.1783996331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9">
        <f t="shared" si="0"/>
        <v>0.0823308406</v>
      </c>
      <c r="I12" s="3" t="str">
        <f>'m vs o orig data'!B12</f>
        <v> </v>
      </c>
      <c r="J12" s="3" t="str">
        <f>'m vs o orig data'!N12</f>
        <v> </v>
      </c>
      <c r="K12" s="19">
        <f t="shared" si="1"/>
        <v>0.0792426714</v>
      </c>
      <c r="L12" s="12" t="str">
        <f>'m vs o orig data'!E12</f>
        <v> 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38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0.0823308406</v>
      </c>
      <c r="I13" s="3">
        <f>'m vs o orig data'!B13</f>
        <v>0.0853188814</v>
      </c>
      <c r="J13" s="3">
        <f>'m vs o orig data'!N13</f>
        <v>0.0954541462</v>
      </c>
      <c r="K13" s="19">
        <f t="shared" si="1"/>
        <v>0.0792426714</v>
      </c>
      <c r="L13" s="12">
        <f>'m vs o orig data'!E13</f>
        <v>0.8417242841</v>
      </c>
      <c r="M13" s="9"/>
      <c r="N13" s="12">
        <f>'m vs o orig data'!Q13</f>
        <v>0.0223867711</v>
      </c>
      <c r="O13" s="9"/>
      <c r="P13" s="12">
        <f>'m vs o orig data'!Z13</f>
        <v>0.5506447077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0.0823308406</v>
      </c>
      <c r="I14" s="3">
        <f>'m vs o orig data'!B14</f>
        <v>0.1212355053</v>
      </c>
      <c r="J14" s="3">
        <f>'m vs o orig data'!N14</f>
        <v>0.1257616374</v>
      </c>
      <c r="K14" s="19">
        <f t="shared" si="1"/>
        <v>0.0792426714</v>
      </c>
      <c r="L14" s="12">
        <f>'m vs o orig data'!E14</f>
        <v>0.0228706516</v>
      </c>
      <c r="M14" s="9"/>
      <c r="N14" s="12">
        <f>'m vs o orig data'!Q14</f>
        <v>9.824948E-12</v>
      </c>
      <c r="O14" s="9"/>
      <c r="P14" s="12">
        <f>'m vs o orig data'!Z14</f>
        <v>0.833442793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135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>I$19</f>
        <v>0.0823308406</v>
      </c>
      <c r="I16" s="3">
        <f>'m vs o orig data'!B15</f>
        <v>0.0807399697</v>
      </c>
      <c r="J16" s="3">
        <f>'m vs o orig data'!N15</f>
        <v>0.0765603172</v>
      </c>
      <c r="K16" s="19">
        <f>J$19</f>
        <v>0.0792426714</v>
      </c>
      <c r="L16" s="12">
        <f>'m vs o orig data'!E15</f>
        <v>0.8545334648</v>
      </c>
      <c r="M16" s="9"/>
      <c r="N16" s="12">
        <f>'m vs o orig data'!Q15</f>
        <v>0.449240505</v>
      </c>
      <c r="O16" s="9"/>
      <c r="P16" s="12">
        <f>'m vs o orig data'!Z15</f>
        <v>0.6137034134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(d)</v>
      </c>
      <c r="B17" t="s">
        <v>44</v>
      </c>
      <c r="C17" t="str">
        <f>'m vs o orig data'!AD16</f>
        <v> </v>
      </c>
      <c r="D17" t="str">
        <f>'m vs o orig data'!AE16</f>
        <v> </v>
      </c>
      <c r="E17" t="str">
        <f ca="1">IF(CELL("contents",F17)="s","s",IF(CELL("contents",G17)="s","s",IF(CELL("contents",'m vs o orig data'!AF16)="d","d","")))</f>
        <v>d</v>
      </c>
      <c r="F17" t="str">
        <f>'m vs o orig data'!AG16</f>
        <v> </v>
      </c>
      <c r="G17" t="str">
        <f>'m vs o orig data'!AH16</f>
        <v> </v>
      </c>
      <c r="H17" s="19">
        <f>I$19</f>
        <v>0.0823308406</v>
      </c>
      <c r="I17" s="3">
        <f>'m vs o orig data'!B16</f>
        <v>0.0666512132</v>
      </c>
      <c r="J17" s="3">
        <f>'m vs o orig data'!N16</f>
        <v>0.0829755727</v>
      </c>
      <c r="K17" s="19">
        <f>J$19</f>
        <v>0.0792426714</v>
      </c>
      <c r="L17" s="12">
        <f>'m vs o orig data'!E16</f>
        <v>0.0471355284</v>
      </c>
      <c r="N17" s="12">
        <f>'m vs o orig data'!Q16</f>
        <v>0.3328965768</v>
      </c>
      <c r="P17" s="12">
        <f>'m vs o orig data'!Z16</f>
        <v>0.031689706</v>
      </c>
    </row>
    <row r="18" spans="1:16" ht="12.75">
      <c r="A18" s="2" t="str">
        <f ca="1" t="shared" si="2"/>
        <v>North (o)</v>
      </c>
      <c r="B18" t="s">
        <v>40</v>
      </c>
      <c r="C18" t="str">
        <f>'m vs o orig data'!AD17</f>
        <v> 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0.0823308406</v>
      </c>
      <c r="I18" s="3">
        <f>'m vs o orig data'!B17</f>
        <v>0.1027810302</v>
      </c>
      <c r="J18" s="3">
        <f>'m vs o orig data'!N17</f>
        <v>0.1114846219</v>
      </c>
      <c r="K18" s="19">
        <f>J$19</f>
        <v>0.0792426714</v>
      </c>
      <c r="L18" s="12">
        <f>'m vs o orig data'!E17</f>
        <v>0.0831254329</v>
      </c>
      <c r="N18" s="12">
        <f>'m vs o orig data'!Q17</f>
        <v>9.8670651E-09</v>
      </c>
      <c r="P18" s="12">
        <f>'m vs o orig data'!Z17</f>
        <v>0.5271977263</v>
      </c>
    </row>
    <row r="19" spans="1:16" ht="12.75">
      <c r="A19" s="2" t="str">
        <f ca="1" t="shared" si="2"/>
        <v>Manitoba</v>
      </c>
      <c r="B19" t="s">
        <v>42</v>
      </c>
      <c r="C19" t="str">
        <f>'m vs o orig data'!AD18</f>
        <v> </v>
      </c>
      <c r="D19" t="str">
        <f>'m vs o orig data'!AE18</f>
        <v> </v>
      </c>
      <c r="E19">
        <f ca="1">IF(CELL("contents",F19)="s","s",IF(CELL("contents",G19)="s","s",IF(CELL("contents",'m vs o orig data'!AF18)="d","d","")))</f>
      </c>
      <c r="F19" t="str">
        <f>'m vs o orig data'!AG18</f>
        <v> </v>
      </c>
      <c r="G19" t="str">
        <f>'m vs o orig data'!AH18</f>
        <v> </v>
      </c>
      <c r="H19" s="19">
        <f>I$19</f>
        <v>0.0823308406</v>
      </c>
      <c r="I19" s="3">
        <f>'m vs o orig data'!B18</f>
        <v>0.0823308406</v>
      </c>
      <c r="J19" s="3">
        <f>'m vs o orig data'!N18</f>
        <v>0.0792426714</v>
      </c>
      <c r="K19" s="19">
        <f>J$19</f>
        <v>0.0792426714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0.4962100416</v>
      </c>
    </row>
    <row r="20" spans="1:16" ht="12.75">
      <c r="A20" s="2" t="str">
        <f ca="1" t="shared" si="2"/>
        <v>Fort Garry</v>
      </c>
      <c r="B20" t="s">
        <v>45</v>
      </c>
      <c r="C20" t="str">
        <f>'m vs o orig data'!AD19</f>
        <v> </v>
      </c>
      <c r="D20" t="str">
        <f>'m vs o orig data'!AE19</f>
        <v> 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aca="true" t="shared" si="3" ref="H20:H31">I$19</f>
        <v>0.0823308406</v>
      </c>
      <c r="I20" s="3">
        <f>'m vs o orig data'!B19</f>
        <v>0.0847353521</v>
      </c>
      <c r="J20" s="3">
        <f>'m vs o orig data'!N19</f>
        <v>0.0701320206</v>
      </c>
      <c r="K20" s="19">
        <f aca="true" t="shared" si="4" ref="K20:K31">J$19</f>
        <v>0.0792426714</v>
      </c>
      <c r="L20" s="12">
        <f>'m vs o orig data'!E19</f>
        <v>0.9134390289</v>
      </c>
      <c r="N20" s="12">
        <f>'m vs o orig data'!Q19</f>
        <v>0.036847219</v>
      </c>
      <c r="P20" s="12">
        <f>'m vs o orig data'!Z19</f>
        <v>0.4759551094</v>
      </c>
    </row>
    <row r="21" spans="1:16" ht="12.75">
      <c r="A21" s="2" t="str">
        <f ca="1" t="shared" si="2"/>
        <v>Assiniboine South (o)</v>
      </c>
      <c r="B21" t="s">
        <v>46</v>
      </c>
      <c r="C21" t="str">
        <f>'m vs o orig data'!AD20</f>
        <v> </v>
      </c>
      <c r="D21" t="str">
        <f>'m vs o orig data'!AE20</f>
        <v>o</v>
      </c>
      <c r="E21">
        <f ca="1">IF(CELL("contents",F21)="s","s",IF(CELL("contents",G21)="s","s",IF(CELL("contents",'m vs o orig data'!AF20)="d","d","")))</f>
      </c>
      <c r="F21" t="str">
        <f>'m vs o orig data'!AG20</f>
        <v> </v>
      </c>
      <c r="G21" t="str">
        <f>'m vs o orig data'!AH20</f>
        <v> </v>
      </c>
      <c r="H21" s="19">
        <f t="shared" si="3"/>
        <v>0.0823308406</v>
      </c>
      <c r="I21" s="3">
        <f>'m vs o orig data'!B20</f>
        <v>0.0591850523</v>
      </c>
      <c r="J21" s="3">
        <f>'m vs o orig data'!N20</f>
        <v>0.0673984162</v>
      </c>
      <c r="K21" s="19">
        <f t="shared" si="4"/>
        <v>0.0792426714</v>
      </c>
      <c r="L21" s="12">
        <f>'m vs o orig data'!E20</f>
        <v>0.3883399261</v>
      </c>
      <c r="N21" s="12">
        <f>'m vs o orig data'!Q20</f>
        <v>0.0069830761</v>
      </c>
      <c r="P21" s="12">
        <f>'m vs o orig data'!Z20</f>
        <v>0.734550951</v>
      </c>
    </row>
    <row r="22" spans="1:16" ht="12.75">
      <c r="A22" s="2" t="str">
        <f ca="1" t="shared" si="2"/>
        <v>St. Boniface (o,d)</v>
      </c>
      <c r="B22" t="s">
        <v>50</v>
      </c>
      <c r="C22" t="str">
        <f>'m vs o orig data'!AD21</f>
        <v> </v>
      </c>
      <c r="D22" t="str">
        <f>'m vs o orig data'!AE21</f>
        <v>o</v>
      </c>
      <c r="E22" t="str">
        <f ca="1">IF(CELL("contents",F22)="s","s",IF(CELL("contents",G22)="s","s",IF(CELL("contents",'m vs o orig data'!AF21)="d","d","")))</f>
        <v>d</v>
      </c>
      <c r="F22" t="str">
        <f>'m vs o orig data'!AG21</f>
        <v> </v>
      </c>
      <c r="G22" t="str">
        <f>'m vs o orig data'!AH21</f>
        <v> </v>
      </c>
      <c r="H22" s="19">
        <f t="shared" si="3"/>
        <v>0.0823308406</v>
      </c>
      <c r="I22" s="3">
        <f>'m vs o orig data'!B21</f>
        <v>0.0931413748</v>
      </c>
      <c r="J22" s="3">
        <f>'m vs o orig data'!N21</f>
        <v>0.06763474</v>
      </c>
      <c r="K22" s="19">
        <f t="shared" si="4"/>
        <v>0.0792426714</v>
      </c>
      <c r="L22" s="12">
        <f>'m vs o orig data'!E21</f>
        <v>0.4285997049</v>
      </c>
      <c r="N22" s="12">
        <f>'m vs o orig data'!Q21</f>
        <v>0.0077310633</v>
      </c>
      <c r="P22" s="12">
        <f>'m vs o orig data'!Z21</f>
        <v>0.0416444512</v>
      </c>
    </row>
    <row r="23" spans="1:16" ht="12.75">
      <c r="A23" s="2" t="str">
        <f ca="1" t="shared" si="2"/>
        <v>St. Vital</v>
      </c>
      <c r="B23" t="s">
        <v>48</v>
      </c>
      <c r="C23" t="str">
        <f>'m vs o orig data'!AD22</f>
        <v> </v>
      </c>
      <c r="D23" t="str">
        <f>'m vs o orig data'!AE22</f>
        <v> </v>
      </c>
      <c r="E23">
        <f ca="1">IF(CELL("contents",F23)="s","s",IF(CELL("contents",G23)="s","s",IF(CELL("contents",'m vs o orig data'!AF22)="d","d","")))</f>
      </c>
      <c r="F23" t="str">
        <f>'m vs o orig data'!AG22</f>
        <v> </v>
      </c>
      <c r="G23" t="str">
        <f>'m vs o orig data'!AH22</f>
        <v> </v>
      </c>
      <c r="H23" s="19">
        <f t="shared" si="3"/>
        <v>0.0823308406</v>
      </c>
      <c r="I23" s="3">
        <f>'m vs o orig data'!B22</f>
        <v>0.0644112849</v>
      </c>
      <c r="J23" s="3">
        <f>'m vs o orig data'!N22</f>
        <v>0.0714900055</v>
      </c>
      <c r="K23" s="19">
        <f t="shared" si="4"/>
        <v>0.0792426714</v>
      </c>
      <c r="L23" s="12">
        <f>'m vs o orig data'!E22</f>
        <v>0.1932420696</v>
      </c>
      <c r="N23" s="12">
        <f>'m vs o orig data'!Q22</f>
        <v>0.0625952702</v>
      </c>
      <c r="P23" s="12">
        <f>'m vs o orig data'!Z22</f>
        <v>0.5800051335</v>
      </c>
    </row>
    <row r="24" spans="1:16" ht="12.75">
      <c r="A24" s="2" t="str">
        <f ca="1" t="shared" si="2"/>
        <v>Transcona</v>
      </c>
      <c r="B24" t="s">
        <v>51</v>
      </c>
      <c r="C24" t="str">
        <f>'m vs o orig data'!AD23</f>
        <v> </v>
      </c>
      <c r="D24" t="str">
        <f>'m vs o orig data'!AE23</f>
        <v> 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0.0823308406</v>
      </c>
      <c r="I24" s="3">
        <f>'m vs o orig data'!B23</f>
        <v>0.0770695246</v>
      </c>
      <c r="J24" s="3">
        <f>'m vs o orig data'!N23</f>
        <v>0.0699884123</v>
      </c>
      <c r="K24" s="19">
        <f t="shared" si="4"/>
        <v>0.0792426714</v>
      </c>
      <c r="L24" s="12">
        <f>'m vs o orig data'!E23</f>
        <v>0.8093054632</v>
      </c>
      <c r="N24" s="12">
        <f>'m vs o orig data'!Q23</f>
        <v>0.0763801541</v>
      </c>
      <c r="P24" s="12">
        <f>'m vs o orig data'!Z23</f>
        <v>0.7277588143</v>
      </c>
    </row>
    <row r="25" spans="1:19" ht="12.75">
      <c r="A25" s="2" t="str">
        <f ca="1" t="shared" si="2"/>
        <v>River Heights</v>
      </c>
      <c r="B25" t="s">
        <v>47</v>
      </c>
      <c r="C25" t="str">
        <f>'m vs o orig data'!AD24</f>
        <v> </v>
      </c>
      <c r="D25" t="str">
        <f>'m vs o orig data'!AE24</f>
        <v> </v>
      </c>
      <c r="E25">
        <f ca="1">IF(CELL("contents",F25)="s","s",IF(CELL("contents",G25)="s","s",IF(CELL("contents",'m vs o orig data'!AF24)="d","d","")))</f>
      </c>
      <c r="F25" t="str">
        <f>'m vs o orig data'!AG24</f>
        <v> </v>
      </c>
      <c r="G25" t="str">
        <f>'m vs o orig data'!AH24</f>
        <v> </v>
      </c>
      <c r="H25" s="19">
        <f t="shared" si="3"/>
        <v>0.0823308406</v>
      </c>
      <c r="I25" s="3">
        <f>'m vs o orig data'!B24</f>
        <v>0.0676524403</v>
      </c>
      <c r="J25" s="3">
        <f>'m vs o orig data'!N24</f>
        <v>0.0784079451</v>
      </c>
      <c r="K25" s="19">
        <f t="shared" si="4"/>
        <v>0.0792426714</v>
      </c>
      <c r="L25" s="12">
        <f>'m vs o orig data'!E24</f>
        <v>0.4889248713</v>
      </c>
      <c r="N25" s="12">
        <f>'m vs o orig data'!Q24</f>
        <v>0.8390656303</v>
      </c>
      <c r="P25" s="12">
        <f>'m vs o orig data'!Z24</f>
        <v>0.6021576114</v>
      </c>
      <c r="Q25" s="1"/>
      <c r="R25" s="1"/>
      <c r="S25" s="1"/>
    </row>
    <row r="26" spans="1:19" ht="12.75">
      <c r="A26" s="2" t="str">
        <f ca="1" t="shared" si="2"/>
        <v>River East (d)</v>
      </c>
      <c r="B26" t="s">
        <v>49</v>
      </c>
      <c r="C26" t="str">
        <f>'m vs o orig data'!AD25</f>
        <v> </v>
      </c>
      <c r="D26" t="str">
        <f>'m vs o orig data'!AE25</f>
        <v> </v>
      </c>
      <c r="E26" t="str">
        <f ca="1">IF(CELL("contents",F26)="s","s",IF(CELL("contents",G26)="s","s",IF(CELL("contents",'m vs o orig data'!AF25)="d","d","")))</f>
        <v>d</v>
      </c>
      <c r="F26" t="str">
        <f>'m vs o orig data'!AG25</f>
        <v> </v>
      </c>
      <c r="G26" t="str">
        <f>'m vs o orig data'!AH25</f>
        <v> </v>
      </c>
      <c r="H26" s="19">
        <f t="shared" si="3"/>
        <v>0.0823308406</v>
      </c>
      <c r="I26" s="3">
        <f>'m vs o orig data'!B25</f>
        <v>0.1037112407</v>
      </c>
      <c r="J26" s="3">
        <f>'m vs o orig data'!N25</f>
        <v>0.0736634915</v>
      </c>
      <c r="K26" s="19">
        <f t="shared" si="4"/>
        <v>0.0792426714</v>
      </c>
      <c r="L26" s="12">
        <f>'m vs o orig data'!E25</f>
        <v>0.1856345345</v>
      </c>
      <c r="N26" s="12">
        <f>'m vs o orig data'!Q25</f>
        <v>0.143129276</v>
      </c>
      <c r="P26" s="12">
        <f>'m vs o orig data'!Z25</f>
        <v>0.0474768155</v>
      </c>
      <c r="Q26" s="1"/>
      <c r="R26" s="1"/>
      <c r="S26" s="1"/>
    </row>
    <row r="27" spans="1:19" ht="12.75">
      <c r="A27" s="2" t="str">
        <f ca="1" t="shared" si="2"/>
        <v>Seven Oaks</v>
      </c>
      <c r="B27" t="s">
        <v>52</v>
      </c>
      <c r="C27" t="str">
        <f>'m vs o orig data'!AD26</f>
        <v> </v>
      </c>
      <c r="D27" t="str">
        <f>'m vs o orig data'!AE26</f>
        <v> 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0.0823308406</v>
      </c>
      <c r="I27" s="3">
        <f>'m vs o orig data'!B26</f>
        <v>0.0635682864</v>
      </c>
      <c r="J27" s="3">
        <f>'m vs o orig data'!N26</f>
        <v>0.0787336328</v>
      </c>
      <c r="K27" s="19">
        <f t="shared" si="4"/>
        <v>0.0792426714</v>
      </c>
      <c r="L27" s="12">
        <f>'m vs o orig data'!E26</f>
        <v>0.3137408229</v>
      </c>
      <c r="N27" s="12">
        <f>'m vs o orig data'!Q26</f>
        <v>0.9031086312</v>
      </c>
      <c r="P27" s="12">
        <f>'m vs o orig data'!Z26</f>
        <v>0.4033860721</v>
      </c>
      <c r="Q27" s="1"/>
      <c r="R27" s="1"/>
      <c r="S27" s="1"/>
    </row>
    <row r="28" spans="1:19" ht="12.75">
      <c r="A28" s="2" t="str">
        <f ca="1" t="shared" si="2"/>
        <v>St. James - Assiniboia</v>
      </c>
      <c r="B28" t="s">
        <v>53</v>
      </c>
      <c r="C28" t="str">
        <f>'m vs o orig data'!AD27</f>
        <v> </v>
      </c>
      <c r="D28" t="str">
        <f>'m vs o orig data'!AE27</f>
        <v> 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0.0823308406</v>
      </c>
      <c r="I28" s="3">
        <f>'m vs o orig data'!B27</f>
        <v>0.080120106</v>
      </c>
      <c r="J28" s="3">
        <f>'m vs o orig data'!N27</f>
        <v>0.0741727948</v>
      </c>
      <c r="K28" s="19">
        <f t="shared" si="4"/>
        <v>0.0792426714</v>
      </c>
      <c r="L28" s="12">
        <f>'m vs o orig data'!E27</f>
        <v>0.9085095166</v>
      </c>
      <c r="M28" s="9"/>
      <c r="N28" s="12">
        <f>'m vs o orig data'!Q27</f>
        <v>0.2051195328</v>
      </c>
      <c r="P28" s="12">
        <f>'m vs o orig data'!Z27</f>
        <v>0.7437828753</v>
      </c>
      <c r="Q28" s="1"/>
      <c r="R28" s="1"/>
      <c r="S28" s="1"/>
    </row>
    <row r="29" spans="1:19" ht="12.75">
      <c r="A29" s="2" t="str">
        <f ca="1" t="shared" si="2"/>
        <v>Inkster</v>
      </c>
      <c r="B29" t="s">
        <v>54</v>
      </c>
      <c r="C29" t="str">
        <f>'m vs o orig data'!AD28</f>
        <v> </v>
      </c>
      <c r="D29" t="str">
        <f>'m vs o orig data'!AE28</f>
        <v> </v>
      </c>
      <c r="E29">
        <f ca="1">IF(CELL("contents",F29)="s","s",IF(CELL("contents",G29)="s","s",IF(CELL("contents",'m vs o orig data'!AF28)="d","d","")))</f>
      </c>
      <c r="F29" t="str">
        <f>'m vs o orig data'!AG28</f>
        <v> </v>
      </c>
      <c r="G29" t="str">
        <f>'m vs o orig data'!AH28</f>
        <v> </v>
      </c>
      <c r="H29" s="19">
        <f t="shared" si="3"/>
        <v>0.0823308406</v>
      </c>
      <c r="I29" s="3">
        <f>'m vs o orig data'!B28</f>
        <v>0.0738787485</v>
      </c>
      <c r="J29" s="3">
        <f>'m vs o orig data'!N28</f>
        <v>0.080358021</v>
      </c>
      <c r="K29" s="19">
        <f t="shared" si="4"/>
        <v>0.0792426714</v>
      </c>
      <c r="L29" s="12">
        <f>'m vs o orig data'!E28</f>
        <v>0.6921620687</v>
      </c>
      <c r="M29" s="9"/>
      <c r="N29" s="12">
        <f>'m vs o orig data'!Q28</f>
        <v>0.8559977542</v>
      </c>
      <c r="P29" s="12">
        <f>'m vs o orig data'!Z28</f>
        <v>0.7628899227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0.0823308406</v>
      </c>
      <c r="I30" s="3">
        <f>'m vs o orig data'!B29</f>
        <v>0.1463208917</v>
      </c>
      <c r="J30" s="3">
        <f>'m vs o orig data'!N29</f>
        <v>0.1053629003</v>
      </c>
      <c r="K30" s="19">
        <f t="shared" si="4"/>
        <v>0.0792426714</v>
      </c>
      <c r="L30" s="12">
        <f>'m vs o orig data'!E29</f>
        <v>0.0002140867</v>
      </c>
      <c r="M30" s="9"/>
      <c r="N30" s="12">
        <f>'m vs o orig data'!Q29</f>
        <v>5.8645353E-09</v>
      </c>
      <c r="P30" s="12">
        <f>'m vs o orig data'!Z29</f>
        <v>0.0318980432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(o)</v>
      </c>
      <c r="B31" t="s">
        <v>56</v>
      </c>
      <c r="C31" t="str">
        <f>'m vs o orig data'!AD30</f>
        <v> </v>
      </c>
      <c r="D31" t="str">
        <f>'m vs o orig data'!AE30</f>
        <v>o</v>
      </c>
      <c r="E31">
        <f ca="1">IF(CELL("contents",F31)="s","s",IF(CELL("contents",G31)="s","s",IF(CELL("contents",'m vs o orig data'!AF30)="d","d","")))</f>
      </c>
      <c r="F31" t="str">
        <f>'m vs o orig data'!AG30</f>
        <v> </v>
      </c>
      <c r="G31" t="str">
        <f>'m vs o orig data'!AH30</f>
        <v> </v>
      </c>
      <c r="H31" s="19">
        <f t="shared" si="3"/>
        <v>0.0823308406</v>
      </c>
      <c r="I31" s="3">
        <f>'m vs o orig data'!B30</f>
        <v>0.1093029724</v>
      </c>
      <c r="J31" s="3">
        <f>'m vs o orig data'!N30</f>
        <v>0.101381362</v>
      </c>
      <c r="K31" s="19">
        <f t="shared" si="4"/>
        <v>0.0792426714</v>
      </c>
      <c r="L31" s="12">
        <f>'m vs o orig data'!E30</f>
        <v>0.0855690432</v>
      </c>
      <c r="M31" s="9"/>
      <c r="N31" s="12">
        <f>'m vs o orig data'!Q30</f>
        <v>6.8750489E-06</v>
      </c>
      <c r="P31" s="12">
        <f>'m vs o orig data'!Z30</f>
        <v>0.6474822584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L33" sqref="L33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134</v>
      </c>
      <c r="B1" s="5" t="s">
        <v>58</v>
      </c>
      <c r="C1" s="13" t="s">
        <v>29</v>
      </c>
      <c r="D1" s="13" t="s">
        <v>30</v>
      </c>
      <c r="E1" s="81" t="s">
        <v>155</v>
      </c>
      <c r="F1" s="81"/>
      <c r="G1" s="81"/>
    </row>
    <row r="2" spans="1:7" ht="12.75">
      <c r="A2" s="35"/>
      <c r="B2" s="5"/>
      <c r="C2" s="13"/>
      <c r="D2" s="13"/>
      <c r="E2" s="3"/>
      <c r="F2" s="3" t="s">
        <v>136</v>
      </c>
      <c r="G2" s="3"/>
    </row>
    <row r="3" spans="1:7" ht="12.75">
      <c r="A3" s="34" t="s">
        <v>0</v>
      </c>
      <c r="B3" s="5"/>
      <c r="C3" s="13" t="s">
        <v>117</v>
      </c>
      <c r="D3" s="13" t="s">
        <v>60</v>
      </c>
      <c r="E3" s="6" t="s">
        <v>125</v>
      </c>
      <c r="F3" s="3" t="s">
        <v>137</v>
      </c>
      <c r="G3" s="6" t="s">
        <v>99</v>
      </c>
    </row>
    <row r="4" spans="1:7" ht="12.75">
      <c r="A4" s="33" t="str">
        <f ca="1">CONCATENATE(B4)&amp;(IF((CELL("contents",D4)="s")," (s)",(IF((CELL("contents",C4)="m")," (m)",""))))</f>
        <v>Southeast Region</v>
      </c>
      <c r="B4" t="s">
        <v>118</v>
      </c>
      <c r="C4" t="str">
        <f>'m region orig data'!N4</f>
        <v> </v>
      </c>
      <c r="D4" t="str">
        <f>'m region orig data'!O4</f>
        <v> </v>
      </c>
      <c r="E4" s="19">
        <f>F$12</f>
        <v>0.0824550715</v>
      </c>
      <c r="F4" s="36">
        <f>'m region orig data'!B4</f>
        <v>0.0618265957</v>
      </c>
      <c r="G4" s="12">
        <f>'m region orig data'!E4</f>
        <v>0.0374317326</v>
      </c>
    </row>
    <row r="5" spans="1:7" ht="12.75">
      <c r="A5" s="33" t="str">
        <f ca="1">CONCATENATE(B5)&amp;(IF((CELL("contents",D5)="s")," (s)",(IF((CELL("contents",C5)="m")," (m)",""))))</f>
        <v>Interlake Region</v>
      </c>
      <c r="B5" t="s">
        <v>119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0.0824550715</v>
      </c>
      <c r="F5" s="36">
        <f>'m region orig data'!B5</f>
        <v>0.0718182033</v>
      </c>
      <c r="G5" s="12">
        <f>'m region orig data'!E5</f>
        <v>0.3314786473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120</v>
      </c>
      <c r="C6" t="str">
        <f>'m region orig data'!N6</f>
        <v> </v>
      </c>
      <c r="D6" t="str">
        <f>'m region orig data'!O6</f>
        <v> </v>
      </c>
      <c r="E6" s="19">
        <f t="shared" si="0"/>
        <v>0.0824550715</v>
      </c>
      <c r="F6" s="36">
        <f>'m region orig data'!B6</f>
        <v>0.0632017769</v>
      </c>
      <c r="G6" s="12">
        <f>'m region orig data'!E6</f>
        <v>0.1792478927</v>
      </c>
    </row>
    <row r="7" spans="1:7" ht="12.75">
      <c r="A7" s="33" t="str">
        <f ca="1" t="shared" si="1"/>
        <v>Winnipeg Region</v>
      </c>
      <c r="B7" t="s">
        <v>121</v>
      </c>
      <c r="C7" t="str">
        <f>'m region orig data'!N7</f>
        <v> </v>
      </c>
      <c r="D7" t="str">
        <f>'m region orig data'!O7</f>
        <v> </v>
      </c>
      <c r="E7" s="19">
        <f t="shared" si="0"/>
        <v>0.0824550715</v>
      </c>
      <c r="F7" s="36">
        <f>'m region orig data'!B7</f>
        <v>0.0888839496</v>
      </c>
      <c r="G7" s="12">
        <f>'m region orig data'!E7</f>
        <v>0.3587621286</v>
      </c>
    </row>
    <row r="8" spans="1:7" ht="12.75">
      <c r="A8" s="33" t="str">
        <f ca="1" t="shared" si="1"/>
        <v>Southwest Region</v>
      </c>
      <c r="B8" t="s">
        <v>122</v>
      </c>
      <c r="C8" t="str">
        <f>'m region orig data'!N8</f>
        <v> </v>
      </c>
      <c r="D8" t="str">
        <f>'m region orig data'!O8</f>
        <v> </v>
      </c>
      <c r="E8" s="19">
        <f t="shared" si="0"/>
        <v>0.0824550715</v>
      </c>
      <c r="F8" s="36">
        <f>'m region orig data'!B8</f>
        <v>0.0911784757</v>
      </c>
      <c r="G8" s="12">
        <f>'m region orig data'!E8</f>
        <v>0.4099141733</v>
      </c>
    </row>
    <row r="9" spans="1:7" ht="12.75">
      <c r="A9" s="33" t="str">
        <f ca="1" t="shared" si="1"/>
        <v>The Pas Region</v>
      </c>
      <c r="B9" t="s">
        <v>123</v>
      </c>
      <c r="C9" t="str">
        <f>'m region orig data'!N9</f>
        <v> </v>
      </c>
      <c r="D9" t="str">
        <f>'m region orig data'!O9</f>
        <v> </v>
      </c>
      <c r="E9" s="19">
        <f t="shared" si="0"/>
        <v>0.0824550715</v>
      </c>
      <c r="F9" s="36">
        <f>'m region orig data'!B9</f>
        <v>0.081706949</v>
      </c>
      <c r="G9" s="12">
        <f>'m region orig data'!E9</f>
        <v>0.9529352619</v>
      </c>
    </row>
    <row r="10" spans="1:7" ht="12.75">
      <c r="A10" s="33" t="str">
        <f ca="1" t="shared" si="1"/>
        <v>Thompson Region</v>
      </c>
      <c r="B10" t="s">
        <v>124</v>
      </c>
      <c r="C10" t="str">
        <f>'m region orig data'!N10</f>
        <v> </v>
      </c>
      <c r="D10" t="str">
        <f>'m region orig data'!O10</f>
        <v> </v>
      </c>
      <c r="E10" s="19">
        <f t="shared" si="0"/>
        <v>0.0824550715</v>
      </c>
      <c r="F10" s="36">
        <f>'m region orig data'!B10</f>
        <v>0.1238507738</v>
      </c>
      <c r="G10" s="12">
        <f>'m region orig data'!E10</f>
        <v>0.0128234441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0.0824550715</v>
      </c>
      <c r="F12" s="36">
        <f>'m region orig data'!B11</f>
        <v>0.0824550715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153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158</v>
      </c>
      <c r="L3" t="s">
        <v>71</v>
      </c>
      <c r="M3" t="s">
        <v>72</v>
      </c>
      <c r="N3" t="s">
        <v>73</v>
      </c>
      <c r="O3" t="s">
        <v>74</v>
      </c>
      <c r="P3" t="s">
        <v>75</v>
      </c>
      <c r="Q3" t="s">
        <v>76</v>
      </c>
      <c r="R3" t="s">
        <v>77</v>
      </c>
      <c r="S3" t="s">
        <v>78</v>
      </c>
      <c r="T3" t="s">
        <v>79</v>
      </c>
      <c r="U3" t="s">
        <v>80</v>
      </c>
      <c r="V3" t="s">
        <v>81</v>
      </c>
      <c r="W3" t="s">
        <v>159</v>
      </c>
      <c r="X3" t="s">
        <v>82</v>
      </c>
      <c r="Y3" t="s">
        <v>83</v>
      </c>
      <c r="Z3" t="s">
        <v>84</v>
      </c>
      <c r="AA3" t="s">
        <v>85</v>
      </c>
      <c r="AB3" t="s">
        <v>86</v>
      </c>
      <c r="AC3" t="s">
        <v>87</v>
      </c>
      <c r="AD3" t="s">
        <v>88</v>
      </c>
      <c r="AE3" t="s">
        <v>89</v>
      </c>
      <c r="AF3" t="s">
        <v>90</v>
      </c>
      <c r="AG3" t="s">
        <v>91</v>
      </c>
      <c r="AH3" t="s">
        <v>92</v>
      </c>
    </row>
    <row r="4" spans="1:34" ht="12.75">
      <c r="A4" t="s">
        <v>3</v>
      </c>
      <c r="B4">
        <v>0.0661462715</v>
      </c>
      <c r="C4">
        <v>0.047563196</v>
      </c>
      <c r="D4">
        <v>0.0919898075</v>
      </c>
      <c r="E4">
        <v>0.1933522139</v>
      </c>
      <c r="F4">
        <v>0.0451467269</v>
      </c>
      <c r="G4">
        <v>0.0069753274</v>
      </c>
      <c r="H4">
        <v>-0.2189</v>
      </c>
      <c r="I4">
        <v>-0.5487</v>
      </c>
      <c r="J4">
        <v>0.1109</v>
      </c>
      <c r="K4">
        <v>0.8034203351</v>
      </c>
      <c r="L4">
        <v>0.5777081301</v>
      </c>
      <c r="M4">
        <v>1.1173189387</v>
      </c>
      <c r="N4">
        <v>0.0717572956</v>
      </c>
      <c r="O4">
        <v>0.06364496</v>
      </c>
      <c r="P4">
        <v>0.0809036484</v>
      </c>
      <c r="Q4">
        <v>0.1050036317</v>
      </c>
      <c r="R4">
        <v>0.0650473446</v>
      </c>
      <c r="S4">
        <v>0.002888918</v>
      </c>
      <c r="T4">
        <v>-0.0992</v>
      </c>
      <c r="U4">
        <v>-0.2192</v>
      </c>
      <c r="V4">
        <v>0.0207</v>
      </c>
      <c r="W4">
        <v>0.9055385728</v>
      </c>
      <c r="X4">
        <v>0.8031652501</v>
      </c>
      <c r="Y4">
        <v>1.0209606388</v>
      </c>
      <c r="Z4">
        <v>0.6320266097</v>
      </c>
      <c r="AA4">
        <v>0.0814</v>
      </c>
      <c r="AB4">
        <v>-0.2518</v>
      </c>
      <c r="AC4">
        <v>0.4147</v>
      </c>
      <c r="AD4" t="s">
        <v>59</v>
      </c>
      <c r="AE4" t="s">
        <v>59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0.0851494552</v>
      </c>
      <c r="C5">
        <v>0.0622215756</v>
      </c>
      <c r="D5">
        <v>0.1165259743</v>
      </c>
      <c r="E5">
        <v>0.8334226891</v>
      </c>
      <c r="F5">
        <v>0.0544794189</v>
      </c>
      <c r="G5">
        <v>0.0078969921</v>
      </c>
      <c r="H5">
        <v>0.0337</v>
      </c>
      <c r="I5">
        <v>-0.28</v>
      </c>
      <c r="J5">
        <v>0.3474</v>
      </c>
      <c r="K5">
        <v>1.0342352215</v>
      </c>
      <c r="L5">
        <v>0.7557505198</v>
      </c>
      <c r="M5">
        <v>1.415338085</v>
      </c>
      <c r="N5">
        <v>0.0758941211</v>
      </c>
      <c r="O5">
        <v>0.0687427831</v>
      </c>
      <c r="P5">
        <v>0.0837894154</v>
      </c>
      <c r="Q5">
        <v>0.3925195411</v>
      </c>
      <c r="R5">
        <v>0.0902585786</v>
      </c>
      <c r="S5">
        <v>0.0025839612</v>
      </c>
      <c r="T5">
        <v>-0.0432</v>
      </c>
      <c r="U5">
        <v>-0.1421</v>
      </c>
      <c r="V5">
        <v>0.0558</v>
      </c>
      <c r="W5">
        <v>0.9577430913</v>
      </c>
      <c r="X5">
        <v>0.8674970432</v>
      </c>
      <c r="Y5">
        <v>1.0573774702</v>
      </c>
      <c r="Z5">
        <v>0.4670854781</v>
      </c>
      <c r="AA5">
        <v>-0.1151</v>
      </c>
      <c r="AB5">
        <v>-0.4252</v>
      </c>
      <c r="AC5">
        <v>0.1951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</row>
    <row r="6" spans="1:34" ht="12.75">
      <c r="A6" t="s">
        <v>10</v>
      </c>
      <c r="B6">
        <v>0.1025921037</v>
      </c>
      <c r="C6">
        <v>0.0700482241</v>
      </c>
      <c r="D6">
        <v>0.1502556256</v>
      </c>
      <c r="E6">
        <v>0.2584322796</v>
      </c>
      <c r="F6">
        <v>0.0798898072</v>
      </c>
      <c r="G6">
        <v>0.0142302423</v>
      </c>
      <c r="H6">
        <v>0.22</v>
      </c>
      <c r="I6">
        <v>-0.1616</v>
      </c>
      <c r="J6">
        <v>0.6016</v>
      </c>
      <c r="K6">
        <v>1.2460956659</v>
      </c>
      <c r="L6">
        <v>0.8508139062</v>
      </c>
      <c r="M6">
        <v>1.8250223666</v>
      </c>
      <c r="N6">
        <v>0.0811459382</v>
      </c>
      <c r="O6">
        <v>0.0734802474</v>
      </c>
      <c r="P6">
        <v>0.089611338</v>
      </c>
      <c r="Q6">
        <v>0.6392260329</v>
      </c>
      <c r="R6">
        <v>0.1163024872</v>
      </c>
      <c r="S6">
        <v>0.0032169909</v>
      </c>
      <c r="T6">
        <v>0.0237</v>
      </c>
      <c r="U6">
        <v>-0.0755</v>
      </c>
      <c r="V6">
        <v>0.123</v>
      </c>
      <c r="W6">
        <v>1.0240182057</v>
      </c>
      <c r="X6">
        <v>0.9272813007</v>
      </c>
      <c r="Y6">
        <v>1.1308470092</v>
      </c>
      <c r="Z6">
        <v>0.224806886</v>
      </c>
      <c r="AA6">
        <v>-0.2345</v>
      </c>
      <c r="AB6">
        <v>-0.6132</v>
      </c>
      <c r="AC6">
        <v>0.1441</v>
      </c>
      <c r="AD6" t="s">
        <v>59</v>
      </c>
      <c r="AE6" t="s">
        <v>59</v>
      </c>
      <c r="AF6" t="s">
        <v>59</v>
      </c>
      <c r="AG6" t="s">
        <v>59</v>
      </c>
      <c r="AH6" t="s">
        <v>59</v>
      </c>
    </row>
    <row r="7" spans="1:34" ht="12.75">
      <c r="A7" t="s">
        <v>9</v>
      </c>
      <c r="B7">
        <v>0.0787630674</v>
      </c>
      <c r="C7">
        <v>0.0460702726</v>
      </c>
      <c r="D7">
        <v>0.1346556127</v>
      </c>
      <c r="E7">
        <v>0.8713752728</v>
      </c>
      <c r="F7">
        <v>0.0350877193</v>
      </c>
      <c r="G7">
        <v>0.0092115993</v>
      </c>
      <c r="H7">
        <v>-0.0443</v>
      </c>
      <c r="I7">
        <v>-0.5806</v>
      </c>
      <c r="J7">
        <v>0.492</v>
      </c>
      <c r="K7">
        <v>0.9566654097</v>
      </c>
      <c r="L7">
        <v>0.5595749082</v>
      </c>
      <c r="M7">
        <v>1.6355427892</v>
      </c>
      <c r="N7">
        <v>0.0824079873</v>
      </c>
      <c r="O7">
        <v>0.0737590651</v>
      </c>
      <c r="P7">
        <v>0.0920710743</v>
      </c>
      <c r="Q7">
        <v>0.4887172673</v>
      </c>
      <c r="R7">
        <v>0.085042846</v>
      </c>
      <c r="S7">
        <v>0.0031784656</v>
      </c>
      <c r="T7">
        <v>0.0392</v>
      </c>
      <c r="U7">
        <v>-0.0717</v>
      </c>
      <c r="V7">
        <v>0.15</v>
      </c>
      <c r="W7">
        <v>1.0399445877</v>
      </c>
      <c r="X7">
        <v>0.9307998301</v>
      </c>
      <c r="Y7">
        <v>1.1618875622</v>
      </c>
      <c r="Z7">
        <v>0.8687424041</v>
      </c>
      <c r="AA7">
        <v>0.0452</v>
      </c>
      <c r="AB7">
        <v>-0.4913</v>
      </c>
      <c r="AC7">
        <v>0.5818</v>
      </c>
      <c r="AD7" t="s">
        <v>59</v>
      </c>
      <c r="AE7" t="s">
        <v>59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0.0888159007</v>
      </c>
      <c r="C8">
        <v>0.0756449828</v>
      </c>
      <c r="D8">
        <v>0.1042800715</v>
      </c>
      <c r="E8">
        <v>0.3597256766</v>
      </c>
      <c r="F8">
        <v>0.0463202804</v>
      </c>
      <c r="G8">
        <v>0.0025943924</v>
      </c>
      <c r="H8">
        <v>0.075</v>
      </c>
      <c r="I8">
        <v>-0.0855</v>
      </c>
      <c r="J8">
        <v>0.2355</v>
      </c>
      <c r="K8">
        <v>1.077892987</v>
      </c>
      <c r="L8">
        <v>0.9180472848</v>
      </c>
      <c r="M8">
        <v>1.2655702061</v>
      </c>
      <c r="N8">
        <v>0.0773175631</v>
      </c>
      <c r="O8">
        <v>0.0713687442</v>
      </c>
      <c r="P8">
        <v>0.0837622356</v>
      </c>
      <c r="Q8">
        <v>0.5471228962</v>
      </c>
      <c r="R8">
        <v>0.0766498494</v>
      </c>
      <c r="S8">
        <v>0.0007907875</v>
      </c>
      <c r="T8">
        <v>-0.0246</v>
      </c>
      <c r="U8">
        <v>-0.1047</v>
      </c>
      <c r="V8">
        <v>0.0555</v>
      </c>
      <c r="W8">
        <v>0.9757061659</v>
      </c>
      <c r="X8">
        <v>0.9006352629</v>
      </c>
      <c r="Y8">
        <v>1.0570344749</v>
      </c>
      <c r="Z8">
        <v>0.0531121838</v>
      </c>
      <c r="AA8">
        <v>-0.1386</v>
      </c>
      <c r="AB8">
        <v>-0.2791</v>
      </c>
      <c r="AC8">
        <v>0.0019</v>
      </c>
      <c r="AD8" t="s">
        <v>59</v>
      </c>
      <c r="AE8" t="s">
        <v>59</v>
      </c>
      <c r="AF8" t="s">
        <v>59</v>
      </c>
      <c r="AG8" t="s">
        <v>59</v>
      </c>
      <c r="AH8" t="s">
        <v>59</v>
      </c>
    </row>
    <row r="9" spans="1:34" ht="12.75">
      <c r="A9" t="s">
        <v>4</v>
      </c>
      <c r="B9">
        <v>0.0703663914</v>
      </c>
      <c r="C9">
        <v>0.0537938157</v>
      </c>
      <c r="D9">
        <v>0.0920445775</v>
      </c>
      <c r="E9">
        <v>0.2517850175</v>
      </c>
      <c r="F9">
        <v>0.0440976934</v>
      </c>
      <c r="G9">
        <v>0.0053476866</v>
      </c>
      <c r="H9">
        <v>-0.157</v>
      </c>
      <c r="I9">
        <v>-0.4256</v>
      </c>
      <c r="J9">
        <v>0.1115</v>
      </c>
      <c r="K9">
        <v>0.854678403</v>
      </c>
      <c r="L9">
        <v>0.6533859643</v>
      </c>
      <c r="M9">
        <v>1.1179841817</v>
      </c>
      <c r="N9">
        <v>0.0803488626</v>
      </c>
      <c r="O9">
        <v>0.0724621558</v>
      </c>
      <c r="P9">
        <v>0.0890939503</v>
      </c>
      <c r="Q9">
        <v>0.792554055</v>
      </c>
      <c r="R9">
        <v>0.080011309</v>
      </c>
      <c r="S9">
        <v>0.0026338363</v>
      </c>
      <c r="T9">
        <v>0.0139</v>
      </c>
      <c r="U9">
        <v>-0.0895</v>
      </c>
      <c r="V9">
        <v>0.1172</v>
      </c>
      <c r="W9">
        <v>1.0139595388</v>
      </c>
      <c r="X9">
        <v>0.9144335313</v>
      </c>
      <c r="Y9">
        <v>1.1243178548</v>
      </c>
      <c r="Z9">
        <v>0.3283104891</v>
      </c>
      <c r="AA9">
        <v>0.1327</v>
      </c>
      <c r="AB9">
        <v>-0.1333</v>
      </c>
      <c r="AC9">
        <v>0.3987</v>
      </c>
      <c r="AD9" t="s">
        <v>59</v>
      </c>
      <c r="AE9" t="s">
        <v>59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0.054049025</v>
      </c>
      <c r="C10">
        <v>0.0339672158</v>
      </c>
      <c r="D10">
        <v>0.0860034312</v>
      </c>
      <c r="E10">
        <v>0.0757631324</v>
      </c>
      <c r="F10">
        <v>0.031147541</v>
      </c>
      <c r="G10">
        <v>0.0070335696</v>
      </c>
      <c r="H10">
        <v>-0.4209</v>
      </c>
      <c r="I10">
        <v>-0.8853</v>
      </c>
      <c r="J10">
        <v>0.0436</v>
      </c>
      <c r="K10">
        <v>0.656485767</v>
      </c>
      <c r="L10">
        <v>0.4125697681</v>
      </c>
      <c r="M10">
        <v>1.0446077138</v>
      </c>
      <c r="N10">
        <v>0.0845959676</v>
      </c>
      <c r="O10">
        <v>0.0745000911</v>
      </c>
      <c r="P10">
        <v>0.0960599864</v>
      </c>
      <c r="Q10">
        <v>0.3133669424</v>
      </c>
      <c r="R10">
        <v>0.0698429886</v>
      </c>
      <c r="S10">
        <v>0.0034240923</v>
      </c>
      <c r="T10">
        <v>0.0654</v>
      </c>
      <c r="U10">
        <v>-0.0617</v>
      </c>
      <c r="V10">
        <v>0.1925</v>
      </c>
      <c r="W10">
        <v>1.0675557264</v>
      </c>
      <c r="X10">
        <v>0.9401511812</v>
      </c>
      <c r="Y10">
        <v>1.212225493</v>
      </c>
      <c r="Z10">
        <v>0.0611205234</v>
      </c>
      <c r="AA10">
        <v>0.448</v>
      </c>
      <c r="AB10">
        <v>-0.0209</v>
      </c>
      <c r="AC10">
        <v>0.9169</v>
      </c>
      <c r="AD10" t="s">
        <v>59</v>
      </c>
      <c r="AE10" t="s">
        <v>59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0.0680280592</v>
      </c>
      <c r="C11">
        <v>0.0492783296</v>
      </c>
      <c r="D11">
        <v>0.0939118042</v>
      </c>
      <c r="E11">
        <v>0.2460670254</v>
      </c>
      <c r="F11">
        <v>0.046306505</v>
      </c>
      <c r="G11">
        <v>0.0069778522</v>
      </c>
      <c r="H11">
        <v>-0.1908</v>
      </c>
      <c r="I11">
        <v>-0.5133</v>
      </c>
      <c r="J11">
        <v>0.1316</v>
      </c>
      <c r="K11">
        <v>0.826276748</v>
      </c>
      <c r="L11">
        <v>0.5985403436</v>
      </c>
      <c r="M11">
        <v>1.1406637358</v>
      </c>
      <c r="N11">
        <v>0.084978564</v>
      </c>
      <c r="O11">
        <v>0.0757653113</v>
      </c>
      <c r="P11">
        <v>0.0953121714</v>
      </c>
      <c r="Q11">
        <v>0.2326528984</v>
      </c>
      <c r="R11">
        <v>0.107987106</v>
      </c>
      <c r="S11">
        <v>0.0041533527</v>
      </c>
      <c r="T11">
        <v>0.0699</v>
      </c>
      <c r="U11">
        <v>-0.0449</v>
      </c>
      <c r="V11">
        <v>0.1846</v>
      </c>
      <c r="W11">
        <v>1.072383887</v>
      </c>
      <c r="X11">
        <v>0.9561175807</v>
      </c>
      <c r="Y11">
        <v>1.2027884691</v>
      </c>
      <c r="Z11">
        <v>0.1783996331</v>
      </c>
      <c r="AA11">
        <v>0.2225</v>
      </c>
      <c r="AB11">
        <v>-0.1016</v>
      </c>
      <c r="AC11">
        <v>0.5465</v>
      </c>
      <c r="AD11" t="s">
        <v>59</v>
      </c>
      <c r="AE11" t="s">
        <v>59</v>
      </c>
      <c r="AF11" t="s">
        <v>59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59</v>
      </c>
      <c r="T12" t="s">
        <v>59</v>
      </c>
      <c r="U12" t="s">
        <v>59</v>
      </c>
      <c r="V12" t="s">
        <v>59</v>
      </c>
      <c r="W12" t="s">
        <v>59</v>
      </c>
      <c r="X12" t="s">
        <v>59</v>
      </c>
      <c r="Y12" t="s">
        <v>59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60</v>
      </c>
    </row>
    <row r="13" spans="1:34" ht="12.75">
      <c r="A13" t="s">
        <v>5</v>
      </c>
      <c r="B13">
        <v>0.0853188814</v>
      </c>
      <c r="C13">
        <v>0.0601286801</v>
      </c>
      <c r="D13">
        <v>0.1210622205</v>
      </c>
      <c r="E13">
        <v>0.8417242841</v>
      </c>
      <c r="F13">
        <v>0.0445292621</v>
      </c>
      <c r="G13">
        <v>0.0073573289</v>
      </c>
      <c r="H13">
        <v>0.0357</v>
      </c>
      <c r="I13">
        <v>-0.3143</v>
      </c>
      <c r="J13">
        <v>0.3856</v>
      </c>
      <c r="K13">
        <v>1.0362930927</v>
      </c>
      <c r="L13">
        <v>0.7303299673</v>
      </c>
      <c r="M13">
        <v>1.4704358605</v>
      </c>
      <c r="N13">
        <v>0.0954541462</v>
      </c>
      <c r="O13">
        <v>0.0813616163</v>
      </c>
      <c r="P13">
        <v>0.1119876232</v>
      </c>
      <c r="Q13">
        <v>0.0223867711</v>
      </c>
      <c r="R13">
        <v>0.0605686032</v>
      </c>
      <c r="S13">
        <v>0.0041932626</v>
      </c>
      <c r="T13">
        <v>0.1861</v>
      </c>
      <c r="U13">
        <v>0.0264</v>
      </c>
      <c r="V13">
        <v>0.3459</v>
      </c>
      <c r="W13">
        <v>1.2045801145</v>
      </c>
      <c r="X13">
        <v>1.0267399478</v>
      </c>
      <c r="Y13">
        <v>1.4132237236</v>
      </c>
      <c r="Z13">
        <v>0.5506447077</v>
      </c>
      <c r="AA13">
        <v>0.1123</v>
      </c>
      <c r="AB13">
        <v>-0.2564</v>
      </c>
      <c r="AC13">
        <v>0.4809</v>
      </c>
      <c r="AD13" t="s">
        <v>59</v>
      </c>
      <c r="AE13" t="s">
        <v>59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0.1212355053</v>
      </c>
      <c r="C14">
        <v>0.0868707375</v>
      </c>
      <c r="D14">
        <v>0.1691944626</v>
      </c>
      <c r="E14">
        <v>0.0228706516</v>
      </c>
      <c r="F14">
        <v>0.0475609756</v>
      </c>
      <c r="G14">
        <v>0.0074325364</v>
      </c>
      <c r="H14">
        <v>0.387</v>
      </c>
      <c r="I14">
        <v>0.0537</v>
      </c>
      <c r="J14">
        <v>0.7203</v>
      </c>
      <c r="K14">
        <v>1.4725405983</v>
      </c>
      <c r="L14">
        <v>1.0551421173</v>
      </c>
      <c r="M14">
        <v>2.0550556916</v>
      </c>
      <c r="N14">
        <v>0.1257616374</v>
      </c>
      <c r="O14">
        <v>0.1101055439</v>
      </c>
      <c r="P14">
        <v>0.1436438973</v>
      </c>
      <c r="Q14" s="4">
        <v>9.824948E-12</v>
      </c>
      <c r="R14">
        <v>0.048739751</v>
      </c>
      <c r="S14">
        <v>0.002653264</v>
      </c>
      <c r="T14">
        <v>0.4619</v>
      </c>
      <c r="U14">
        <v>0.3289</v>
      </c>
      <c r="V14">
        <v>0.5948</v>
      </c>
      <c r="W14">
        <v>1.587044394</v>
      </c>
      <c r="X14">
        <v>1.3894728936</v>
      </c>
      <c r="Y14">
        <v>1.8127089201</v>
      </c>
      <c r="Z14">
        <v>0.833442793</v>
      </c>
      <c r="AA14">
        <v>0.0367</v>
      </c>
      <c r="AB14">
        <v>-0.305</v>
      </c>
      <c r="AC14">
        <v>0.3783</v>
      </c>
      <c r="AD14" t="s">
        <v>59</v>
      </c>
      <c r="AE14" t="s">
        <v>94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0.0807399697</v>
      </c>
      <c r="C15">
        <v>0.0649724178</v>
      </c>
      <c r="D15">
        <v>0.1003340022</v>
      </c>
      <c r="E15">
        <v>0.8545334648</v>
      </c>
      <c r="F15">
        <v>0.054939759</v>
      </c>
      <c r="G15">
        <v>0.0050022348</v>
      </c>
      <c r="H15">
        <v>-0.0203</v>
      </c>
      <c r="I15">
        <v>-0.2376</v>
      </c>
      <c r="J15">
        <v>0.1969</v>
      </c>
      <c r="K15">
        <v>0.9798813773</v>
      </c>
      <c r="L15">
        <v>0.7885222456</v>
      </c>
      <c r="M15">
        <v>1.2176796774</v>
      </c>
      <c r="N15">
        <v>0.0765603172</v>
      </c>
      <c r="O15">
        <v>0.0700271023</v>
      </c>
      <c r="P15">
        <v>0.0837030518</v>
      </c>
      <c r="Q15">
        <v>0.449240505</v>
      </c>
      <c r="R15">
        <v>0.092797127</v>
      </c>
      <c r="S15">
        <v>0.0016888486</v>
      </c>
      <c r="T15">
        <v>-0.0344</v>
      </c>
      <c r="U15">
        <v>-0.1236</v>
      </c>
      <c r="V15">
        <v>0.0548</v>
      </c>
      <c r="W15">
        <v>0.9661501286</v>
      </c>
      <c r="X15">
        <v>0.8837044616</v>
      </c>
      <c r="Y15">
        <v>1.0562876069</v>
      </c>
      <c r="Z15">
        <v>0.6137034134</v>
      </c>
      <c r="AA15">
        <v>-0.0532</v>
      </c>
      <c r="AB15">
        <v>-0.2595</v>
      </c>
      <c r="AC15">
        <v>0.1532</v>
      </c>
      <c r="AD15" t="s">
        <v>59</v>
      </c>
      <c r="AE15" t="s">
        <v>59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0.0666512132</v>
      </c>
      <c r="C16">
        <v>0.0540588039</v>
      </c>
      <c r="D16">
        <v>0.0821768871</v>
      </c>
      <c r="E16">
        <v>0.0471355284</v>
      </c>
      <c r="F16">
        <v>0.0421263791</v>
      </c>
      <c r="G16">
        <v>0.0036730172</v>
      </c>
      <c r="H16">
        <v>-0.2121</v>
      </c>
      <c r="I16">
        <v>-0.4215</v>
      </c>
      <c r="J16">
        <v>-0.0027</v>
      </c>
      <c r="K16">
        <v>0.8088965459</v>
      </c>
      <c r="L16">
        <v>0.6560717745</v>
      </c>
      <c r="M16">
        <v>0.9973201826</v>
      </c>
      <c r="N16">
        <v>0.0829755727</v>
      </c>
      <c r="O16">
        <v>0.0755936691</v>
      </c>
      <c r="P16">
        <v>0.091078337</v>
      </c>
      <c r="Q16">
        <v>0.3328965768</v>
      </c>
      <c r="R16">
        <v>0.0846061833</v>
      </c>
      <c r="S16">
        <v>0.0018876229</v>
      </c>
      <c r="T16">
        <v>0.046</v>
      </c>
      <c r="U16">
        <v>-0.0471</v>
      </c>
      <c r="V16">
        <v>0.1392</v>
      </c>
      <c r="W16">
        <v>1.0471072116</v>
      </c>
      <c r="X16">
        <v>0.953951548</v>
      </c>
      <c r="Y16">
        <v>1.1493597499</v>
      </c>
      <c r="Z16">
        <v>0.031689706</v>
      </c>
      <c r="AA16">
        <v>0.2191</v>
      </c>
      <c r="AB16">
        <v>0.0192</v>
      </c>
      <c r="AC16">
        <v>0.4189</v>
      </c>
      <c r="AD16" t="s">
        <v>59</v>
      </c>
      <c r="AE16" t="s">
        <v>59</v>
      </c>
      <c r="AF16" t="s">
        <v>93</v>
      </c>
      <c r="AG16" t="s">
        <v>59</v>
      </c>
      <c r="AH16" t="s">
        <v>59</v>
      </c>
    </row>
    <row r="17" spans="1:34" ht="12.75">
      <c r="A17" t="s">
        <v>13</v>
      </c>
      <c r="B17">
        <v>0.1027810302</v>
      </c>
      <c r="C17">
        <v>0.0800446174</v>
      </c>
      <c r="D17">
        <v>0.131975647</v>
      </c>
      <c r="E17">
        <v>0.0831254329</v>
      </c>
      <c r="F17">
        <v>0.0471584039</v>
      </c>
      <c r="G17">
        <v>0.0052122129</v>
      </c>
      <c r="H17">
        <v>0.221</v>
      </c>
      <c r="I17">
        <v>-0.029</v>
      </c>
      <c r="J17">
        <v>0.4711</v>
      </c>
      <c r="K17">
        <v>1.2473774492</v>
      </c>
      <c r="L17">
        <v>0.9714424003</v>
      </c>
      <c r="M17">
        <v>1.6016909498</v>
      </c>
      <c r="N17">
        <v>0.1114846219</v>
      </c>
      <c r="O17">
        <v>0.0992042134</v>
      </c>
      <c r="P17">
        <v>0.1252852121</v>
      </c>
      <c r="Q17" s="4">
        <v>9.8670651E-09</v>
      </c>
      <c r="R17">
        <v>0.052265861</v>
      </c>
      <c r="S17">
        <v>0.0022334575</v>
      </c>
      <c r="T17">
        <v>0.3414</v>
      </c>
      <c r="U17">
        <v>0.2247</v>
      </c>
      <c r="V17">
        <v>0.4581</v>
      </c>
      <c r="W17">
        <v>1.4068761171</v>
      </c>
      <c r="X17">
        <v>1.2519039507</v>
      </c>
      <c r="Y17">
        <v>1.5810321613</v>
      </c>
      <c r="Z17">
        <v>0.5271977263</v>
      </c>
      <c r="AA17">
        <v>0.0813</v>
      </c>
      <c r="AB17">
        <v>-0.1707</v>
      </c>
      <c r="AC17">
        <v>0.3333</v>
      </c>
      <c r="AD17" t="s">
        <v>59</v>
      </c>
      <c r="AE17" t="s">
        <v>94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0.0823308406</v>
      </c>
      <c r="C18" t="s">
        <v>59</v>
      </c>
      <c r="D18" t="s">
        <v>59</v>
      </c>
      <c r="E18" t="s">
        <v>59</v>
      </c>
      <c r="F18">
        <v>0.0464844321</v>
      </c>
      <c r="G18">
        <v>0.0017998772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0.0792426714</v>
      </c>
      <c r="O18" t="s">
        <v>59</v>
      </c>
      <c r="P18" t="s">
        <v>59</v>
      </c>
      <c r="Q18" t="s">
        <v>59</v>
      </c>
      <c r="R18">
        <v>0.0792426714</v>
      </c>
      <c r="S18">
        <v>0.0006330583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>
        <v>0.4962100416</v>
      </c>
      <c r="AA18">
        <v>-0.0382</v>
      </c>
      <c r="AB18">
        <v>-0.1483</v>
      </c>
      <c r="AC18">
        <v>0.0719</v>
      </c>
      <c r="AD18" t="s">
        <v>59</v>
      </c>
      <c r="AE18" t="s">
        <v>59</v>
      </c>
      <c r="AF18" t="s">
        <v>59</v>
      </c>
      <c r="AG18" t="s">
        <v>59</v>
      </c>
      <c r="AH18" t="s">
        <v>59</v>
      </c>
    </row>
    <row r="19" spans="1:34" ht="12.75">
      <c r="A19" t="s">
        <v>18</v>
      </c>
      <c r="B19">
        <v>0.0847353521</v>
      </c>
      <c r="C19">
        <v>0.0504247588</v>
      </c>
      <c r="D19">
        <v>0.1423919531</v>
      </c>
      <c r="E19">
        <v>0.9134390289</v>
      </c>
      <c r="F19">
        <v>0.0451807229</v>
      </c>
      <c r="G19">
        <v>0.0113990363</v>
      </c>
      <c r="H19">
        <v>0.0288</v>
      </c>
      <c r="I19">
        <v>-0.4903</v>
      </c>
      <c r="J19">
        <v>0.5478</v>
      </c>
      <c r="K19">
        <v>1.0292054769</v>
      </c>
      <c r="L19">
        <v>0.6124650061</v>
      </c>
      <c r="M19">
        <v>1.7295092833</v>
      </c>
      <c r="N19">
        <v>0.0701320206</v>
      </c>
      <c r="O19">
        <v>0.0625335555</v>
      </c>
      <c r="P19">
        <v>0.0786537766</v>
      </c>
      <c r="Q19">
        <v>0.036847219</v>
      </c>
      <c r="R19">
        <v>0.0633778691</v>
      </c>
      <c r="S19">
        <v>0.0026035945</v>
      </c>
      <c r="T19">
        <v>-0.1221</v>
      </c>
      <c r="U19">
        <v>-0.2368</v>
      </c>
      <c r="V19">
        <v>-0.0075</v>
      </c>
      <c r="W19">
        <v>0.885028474</v>
      </c>
      <c r="X19">
        <v>0.7891399217</v>
      </c>
      <c r="Y19">
        <v>0.9925684638</v>
      </c>
      <c r="Z19">
        <v>0.4759551094</v>
      </c>
      <c r="AA19">
        <v>-0.1892</v>
      </c>
      <c r="AB19">
        <v>-0.7092</v>
      </c>
      <c r="AC19">
        <v>0.3309</v>
      </c>
      <c r="AD19" t="s">
        <v>59</v>
      </c>
      <c r="AE19" t="s">
        <v>59</v>
      </c>
      <c r="AF19" t="s">
        <v>59</v>
      </c>
      <c r="AG19" t="s">
        <v>59</v>
      </c>
      <c r="AH19" t="s">
        <v>59</v>
      </c>
    </row>
    <row r="20" spans="1:34" ht="12.75">
      <c r="A20" t="s">
        <v>17</v>
      </c>
      <c r="B20">
        <v>0.0591850523</v>
      </c>
      <c r="C20">
        <v>0.0279581837</v>
      </c>
      <c r="D20">
        <v>0.1252896273</v>
      </c>
      <c r="E20">
        <v>0.3883399261</v>
      </c>
      <c r="F20">
        <v>0.037037037</v>
      </c>
      <c r="G20">
        <v>0.0137370035</v>
      </c>
      <c r="H20">
        <v>-0.3301</v>
      </c>
      <c r="I20">
        <v>-1.08</v>
      </c>
      <c r="J20">
        <v>0.4199</v>
      </c>
      <c r="K20">
        <v>0.7188685538</v>
      </c>
      <c r="L20">
        <v>0.3395833627</v>
      </c>
      <c r="M20">
        <v>1.521782438</v>
      </c>
      <c r="N20">
        <v>0.0673984162</v>
      </c>
      <c r="O20">
        <v>0.0599193019</v>
      </c>
      <c r="P20">
        <v>0.075811072</v>
      </c>
      <c r="Q20">
        <v>0.0069830761</v>
      </c>
      <c r="R20">
        <v>0.0805078185</v>
      </c>
      <c r="S20">
        <v>0.0033854033</v>
      </c>
      <c r="T20">
        <v>-0.1619</v>
      </c>
      <c r="U20">
        <v>-0.2795</v>
      </c>
      <c r="V20">
        <v>-0.0443</v>
      </c>
      <c r="W20">
        <v>0.850531854</v>
      </c>
      <c r="X20">
        <v>0.7561494435</v>
      </c>
      <c r="Y20">
        <v>0.9566950567</v>
      </c>
      <c r="Z20">
        <v>0.734550951</v>
      </c>
      <c r="AA20">
        <v>0.13</v>
      </c>
      <c r="AB20">
        <v>-0.6212</v>
      </c>
      <c r="AC20">
        <v>0.8811</v>
      </c>
      <c r="AD20" t="s">
        <v>59</v>
      </c>
      <c r="AE20" t="s">
        <v>94</v>
      </c>
      <c r="AF20" t="s">
        <v>59</v>
      </c>
      <c r="AG20" t="s">
        <v>59</v>
      </c>
      <c r="AH20" t="s">
        <v>59</v>
      </c>
    </row>
    <row r="21" spans="1:34" ht="12.75">
      <c r="A21" t="s">
        <v>20</v>
      </c>
      <c r="B21">
        <v>0.0931413748</v>
      </c>
      <c r="C21">
        <v>0.0686245045</v>
      </c>
      <c r="D21">
        <v>0.1264171707</v>
      </c>
      <c r="E21">
        <v>0.4285997049</v>
      </c>
      <c r="F21">
        <v>0.0648648649</v>
      </c>
      <c r="G21">
        <v>0.0090536997</v>
      </c>
      <c r="H21">
        <v>0.1234</v>
      </c>
      <c r="I21">
        <v>-0.1821</v>
      </c>
      <c r="J21">
        <v>0.4288</v>
      </c>
      <c r="K21">
        <v>1.1313060104</v>
      </c>
      <c r="L21">
        <v>0.8335212421</v>
      </c>
      <c r="M21">
        <v>1.5354777112</v>
      </c>
      <c r="N21">
        <v>0.06763474</v>
      </c>
      <c r="O21">
        <v>0.0601938777</v>
      </c>
      <c r="P21">
        <v>0.0759954041</v>
      </c>
      <c r="Q21">
        <v>0.0077310633</v>
      </c>
      <c r="R21">
        <v>0.0648464164</v>
      </c>
      <c r="S21">
        <v>0.0027187648</v>
      </c>
      <c r="T21">
        <v>-0.1584</v>
      </c>
      <c r="U21">
        <v>-0.2749</v>
      </c>
      <c r="V21">
        <v>-0.0418</v>
      </c>
      <c r="W21">
        <v>0.8535141334</v>
      </c>
      <c r="X21">
        <v>0.7596144429</v>
      </c>
      <c r="Y21">
        <v>0.9590212281</v>
      </c>
      <c r="Z21">
        <v>0.0416444512</v>
      </c>
      <c r="AA21">
        <v>-0.32</v>
      </c>
      <c r="AB21">
        <v>-0.6279</v>
      </c>
      <c r="AC21">
        <v>-0.0121</v>
      </c>
      <c r="AD21" t="s">
        <v>59</v>
      </c>
      <c r="AE21" t="s">
        <v>94</v>
      </c>
      <c r="AF21" t="s">
        <v>93</v>
      </c>
      <c r="AG21" t="s">
        <v>59</v>
      </c>
      <c r="AH21" t="s">
        <v>59</v>
      </c>
    </row>
    <row r="22" spans="1:34" ht="12.75">
      <c r="A22" t="s">
        <v>19</v>
      </c>
      <c r="B22">
        <v>0.0644112849</v>
      </c>
      <c r="C22">
        <v>0.0445013795</v>
      </c>
      <c r="D22">
        <v>0.0932288767</v>
      </c>
      <c r="E22">
        <v>0.1932420696</v>
      </c>
      <c r="F22">
        <v>0.0422919509</v>
      </c>
      <c r="G22">
        <v>0.0074335016</v>
      </c>
      <c r="H22">
        <v>-0.2455</v>
      </c>
      <c r="I22">
        <v>-0.6152</v>
      </c>
      <c r="J22">
        <v>0.1243</v>
      </c>
      <c r="K22">
        <v>0.7823469843</v>
      </c>
      <c r="L22">
        <v>0.5405189493</v>
      </c>
      <c r="M22">
        <v>1.1323688182</v>
      </c>
      <c r="N22">
        <v>0.0714900055</v>
      </c>
      <c r="O22">
        <v>0.0641476076</v>
      </c>
      <c r="P22">
        <v>0.0796728215</v>
      </c>
      <c r="Q22">
        <v>0.0625952702</v>
      </c>
      <c r="R22">
        <v>0.068380261</v>
      </c>
      <c r="S22">
        <v>0.0024999637</v>
      </c>
      <c r="T22">
        <v>-0.103</v>
      </c>
      <c r="U22">
        <v>-0.2113</v>
      </c>
      <c r="V22">
        <v>0.0054</v>
      </c>
      <c r="W22">
        <v>0.9021655155</v>
      </c>
      <c r="X22">
        <v>0.8095083925</v>
      </c>
      <c r="Y22">
        <v>1.0054282634</v>
      </c>
      <c r="Z22">
        <v>0.5800051335</v>
      </c>
      <c r="AA22">
        <v>0.1043</v>
      </c>
      <c r="AB22">
        <v>-0.265</v>
      </c>
      <c r="AC22">
        <v>0.4736</v>
      </c>
      <c r="AD22" t="s">
        <v>59</v>
      </c>
      <c r="AE22" t="s">
        <v>59</v>
      </c>
      <c r="AF22" t="s">
        <v>59</v>
      </c>
      <c r="AG22" t="s">
        <v>59</v>
      </c>
      <c r="AH22" t="s">
        <v>59</v>
      </c>
    </row>
    <row r="23" spans="1:34" ht="12.75">
      <c r="A23" t="s">
        <v>21</v>
      </c>
      <c r="B23">
        <v>0.0770695246</v>
      </c>
      <c r="C23">
        <v>0.0450766088</v>
      </c>
      <c r="D23">
        <v>0.1317692654</v>
      </c>
      <c r="E23">
        <v>0.8093054632</v>
      </c>
      <c r="F23">
        <v>0.0324074074</v>
      </c>
      <c r="G23">
        <v>0.0085197439</v>
      </c>
      <c r="H23">
        <v>-0.066</v>
      </c>
      <c r="I23">
        <v>-0.6024</v>
      </c>
      <c r="J23">
        <v>0.4703</v>
      </c>
      <c r="K23">
        <v>0.9360954416</v>
      </c>
      <c r="L23">
        <v>0.5475057515</v>
      </c>
      <c r="M23">
        <v>1.6004848776</v>
      </c>
      <c r="N23">
        <v>0.0699884123</v>
      </c>
      <c r="O23">
        <v>0.0610063701</v>
      </c>
      <c r="P23">
        <v>0.0802928916</v>
      </c>
      <c r="Q23">
        <v>0.0763801541</v>
      </c>
      <c r="R23">
        <v>0.0500497183</v>
      </c>
      <c r="S23">
        <v>0.00280704</v>
      </c>
      <c r="T23">
        <v>-0.1242</v>
      </c>
      <c r="U23">
        <v>-0.2615</v>
      </c>
      <c r="V23">
        <v>0.0132</v>
      </c>
      <c r="W23">
        <v>0.8832162154</v>
      </c>
      <c r="X23">
        <v>0.7698676615</v>
      </c>
      <c r="Y23">
        <v>1.0132532151</v>
      </c>
      <c r="Z23">
        <v>0.7277588143</v>
      </c>
      <c r="AA23">
        <v>-0.0964</v>
      </c>
      <c r="AB23">
        <v>-0.639</v>
      </c>
      <c r="AC23">
        <v>0.4463</v>
      </c>
      <c r="AD23" t="s">
        <v>59</v>
      </c>
      <c r="AE23" t="s">
        <v>59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0.0676524403</v>
      </c>
      <c r="C24">
        <v>0.03879296</v>
      </c>
      <c r="D24">
        <v>0.1179815276</v>
      </c>
      <c r="E24">
        <v>0.4889248713</v>
      </c>
      <c r="F24">
        <v>0.0343915344</v>
      </c>
      <c r="G24">
        <v>0.0093730387</v>
      </c>
      <c r="H24">
        <v>-0.1964</v>
      </c>
      <c r="I24">
        <v>-0.7525</v>
      </c>
      <c r="J24">
        <v>0.3598</v>
      </c>
      <c r="K24">
        <v>0.821714437</v>
      </c>
      <c r="L24">
        <v>0.4711838204</v>
      </c>
      <c r="M24">
        <v>1.4330174059</v>
      </c>
      <c r="N24">
        <v>0.0784079451</v>
      </c>
      <c r="O24">
        <v>0.0707906369</v>
      </c>
      <c r="P24">
        <v>0.086844901</v>
      </c>
      <c r="Q24">
        <v>0.8390656303</v>
      </c>
      <c r="R24">
        <v>0.0886663632</v>
      </c>
      <c r="S24">
        <v>0.0027121776</v>
      </c>
      <c r="T24">
        <v>-0.0106</v>
      </c>
      <c r="U24">
        <v>-0.1128</v>
      </c>
      <c r="V24">
        <v>0.0916</v>
      </c>
      <c r="W24">
        <v>0.9894662022</v>
      </c>
      <c r="X24">
        <v>0.8933398595</v>
      </c>
      <c r="Y24">
        <v>1.0959360593</v>
      </c>
      <c r="Z24">
        <v>0.6021576114</v>
      </c>
      <c r="AA24">
        <v>0.1475</v>
      </c>
      <c r="AB24">
        <v>-0.4072</v>
      </c>
      <c r="AC24">
        <v>0.7023</v>
      </c>
      <c r="AD24" t="s">
        <v>59</v>
      </c>
      <c r="AE24" t="s">
        <v>59</v>
      </c>
      <c r="AF24" t="s">
        <v>59</v>
      </c>
      <c r="AG24" t="s">
        <v>59</v>
      </c>
      <c r="AH24" t="s">
        <v>59</v>
      </c>
    </row>
    <row r="25" spans="1:34" ht="12.75">
      <c r="A25" t="s">
        <v>22</v>
      </c>
      <c r="B25">
        <v>0.1037112407</v>
      </c>
      <c r="C25">
        <v>0.0736814508</v>
      </c>
      <c r="D25">
        <v>0.1459800442</v>
      </c>
      <c r="E25">
        <v>0.1856345345</v>
      </c>
      <c r="F25">
        <v>0.0430232558</v>
      </c>
      <c r="G25">
        <v>0.0069191557</v>
      </c>
      <c r="H25">
        <v>0.2309</v>
      </c>
      <c r="I25">
        <v>-0.111</v>
      </c>
      <c r="J25">
        <v>0.5727</v>
      </c>
      <c r="K25">
        <v>1.2596888346</v>
      </c>
      <c r="L25">
        <v>0.8949435014</v>
      </c>
      <c r="M25">
        <v>1.7730906561</v>
      </c>
      <c r="N25">
        <v>0.0736634915</v>
      </c>
      <c r="O25">
        <v>0.0668053029</v>
      </c>
      <c r="P25">
        <v>0.0812257373</v>
      </c>
      <c r="Q25">
        <v>0.143129276</v>
      </c>
      <c r="R25">
        <v>0.071910254</v>
      </c>
      <c r="S25">
        <v>0.0020508929</v>
      </c>
      <c r="T25">
        <v>-0.073</v>
      </c>
      <c r="U25">
        <v>-0.1707</v>
      </c>
      <c r="V25">
        <v>0.0247</v>
      </c>
      <c r="W25">
        <v>0.9295937428</v>
      </c>
      <c r="X25">
        <v>0.8430470813</v>
      </c>
      <c r="Y25">
        <v>1.0250252278</v>
      </c>
      <c r="Z25">
        <v>0.0474768155</v>
      </c>
      <c r="AA25">
        <v>-0.3421</v>
      </c>
      <c r="AB25">
        <v>-0.6804</v>
      </c>
      <c r="AC25">
        <v>-0.0038</v>
      </c>
      <c r="AD25" t="s">
        <v>59</v>
      </c>
      <c r="AE25" t="s">
        <v>59</v>
      </c>
      <c r="AF25" t="s">
        <v>93</v>
      </c>
      <c r="AG25" t="s">
        <v>59</v>
      </c>
      <c r="AH25" t="s">
        <v>59</v>
      </c>
    </row>
    <row r="26" spans="1:34" ht="12.75">
      <c r="A26" t="s">
        <v>23</v>
      </c>
      <c r="B26">
        <v>0.0635682864</v>
      </c>
      <c r="C26">
        <v>0.0384336173</v>
      </c>
      <c r="D26">
        <v>0.1051404295</v>
      </c>
      <c r="E26">
        <v>0.3137408229</v>
      </c>
      <c r="F26">
        <v>0.0355555556</v>
      </c>
      <c r="G26">
        <v>0.008729434</v>
      </c>
      <c r="H26">
        <v>-0.2586</v>
      </c>
      <c r="I26">
        <v>-0.7618</v>
      </c>
      <c r="J26">
        <v>0.2446</v>
      </c>
      <c r="K26">
        <v>0.7721078264</v>
      </c>
      <c r="L26">
        <v>0.4668192021</v>
      </c>
      <c r="M26">
        <v>1.2770479296</v>
      </c>
      <c r="N26">
        <v>0.0787336328</v>
      </c>
      <c r="O26">
        <v>0.0709739133</v>
      </c>
      <c r="P26">
        <v>0.087341738</v>
      </c>
      <c r="Q26">
        <v>0.9031086312</v>
      </c>
      <c r="R26">
        <v>0.082101497</v>
      </c>
      <c r="S26">
        <v>0.0026637298</v>
      </c>
      <c r="T26">
        <v>-0.0064</v>
      </c>
      <c r="U26">
        <v>-0.1102</v>
      </c>
      <c r="V26">
        <v>0.0973</v>
      </c>
      <c r="W26">
        <v>0.993576206</v>
      </c>
      <c r="X26">
        <v>0.8956527082</v>
      </c>
      <c r="Y26">
        <v>1.1022058753</v>
      </c>
      <c r="Z26">
        <v>0.4033860721</v>
      </c>
      <c r="AA26">
        <v>0.214</v>
      </c>
      <c r="AB26">
        <v>-0.2879</v>
      </c>
      <c r="AC26">
        <v>0.7158</v>
      </c>
      <c r="AD26" t="s">
        <v>59</v>
      </c>
      <c r="AE26" t="s">
        <v>59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0.080120106</v>
      </c>
      <c r="C27">
        <v>0.0503652789</v>
      </c>
      <c r="D27">
        <v>0.127453506</v>
      </c>
      <c r="E27">
        <v>0.9085095166</v>
      </c>
      <c r="F27">
        <v>0.0422222222</v>
      </c>
      <c r="G27">
        <v>0.0094797452</v>
      </c>
      <c r="H27">
        <v>-0.0272</v>
      </c>
      <c r="I27">
        <v>-0.4914</v>
      </c>
      <c r="J27">
        <v>0.437</v>
      </c>
      <c r="K27">
        <v>0.973148159</v>
      </c>
      <c r="L27">
        <v>0.6117425569</v>
      </c>
      <c r="M27">
        <v>1.5480651604</v>
      </c>
      <c r="N27">
        <v>0.0741727948</v>
      </c>
      <c r="O27">
        <v>0.066962059</v>
      </c>
      <c r="P27">
        <v>0.0821600108</v>
      </c>
      <c r="Q27">
        <v>0.2051195328</v>
      </c>
      <c r="R27">
        <v>0.0853420773</v>
      </c>
      <c r="S27">
        <v>0.0026301433</v>
      </c>
      <c r="T27">
        <v>-0.0661</v>
      </c>
      <c r="U27">
        <v>-0.1684</v>
      </c>
      <c r="V27">
        <v>0.0362</v>
      </c>
      <c r="W27">
        <v>0.9360208772</v>
      </c>
      <c r="X27">
        <v>0.84502526</v>
      </c>
      <c r="Y27">
        <v>1.0368152575</v>
      </c>
      <c r="Z27">
        <v>0.7437828753</v>
      </c>
      <c r="AA27">
        <v>-0.0771</v>
      </c>
      <c r="AB27">
        <v>-0.5396</v>
      </c>
      <c r="AC27">
        <v>0.3854</v>
      </c>
      <c r="AD27" t="s">
        <v>59</v>
      </c>
      <c r="AE27" t="s">
        <v>59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0.0738787485</v>
      </c>
      <c r="C28">
        <v>0.043215461</v>
      </c>
      <c r="D28">
        <v>0.1262989993</v>
      </c>
      <c r="E28">
        <v>0.6921620687</v>
      </c>
      <c r="F28">
        <v>0.0343137255</v>
      </c>
      <c r="G28">
        <v>0.0090120145</v>
      </c>
      <c r="H28">
        <v>-0.1083</v>
      </c>
      <c r="I28">
        <v>-0.6445</v>
      </c>
      <c r="J28">
        <v>0.4279</v>
      </c>
      <c r="K28">
        <v>0.8973399029</v>
      </c>
      <c r="L28">
        <v>0.5249000339</v>
      </c>
      <c r="M28">
        <v>1.5340423879</v>
      </c>
      <c r="N28">
        <v>0.080358021</v>
      </c>
      <c r="O28">
        <v>0.0690986193</v>
      </c>
      <c r="P28">
        <v>0.0934521065</v>
      </c>
      <c r="Q28">
        <v>0.8559977542</v>
      </c>
      <c r="R28">
        <v>0.0541371158</v>
      </c>
      <c r="S28">
        <v>0.0034792967</v>
      </c>
      <c r="T28">
        <v>0.014</v>
      </c>
      <c r="U28">
        <v>-0.137</v>
      </c>
      <c r="V28">
        <v>0.1649</v>
      </c>
      <c r="W28">
        <v>1.014075113</v>
      </c>
      <c r="X28">
        <v>0.8719875048</v>
      </c>
      <c r="Y28">
        <v>1.1793154479</v>
      </c>
      <c r="Z28">
        <v>0.7628899227</v>
      </c>
      <c r="AA28">
        <v>0.0841</v>
      </c>
      <c r="AB28">
        <v>-0.4621</v>
      </c>
      <c r="AC28">
        <v>0.6302</v>
      </c>
      <c r="AD28" t="s">
        <v>59</v>
      </c>
      <c r="AE28" t="s">
        <v>59</v>
      </c>
      <c r="AF28" t="s">
        <v>59</v>
      </c>
      <c r="AG28" t="s">
        <v>59</v>
      </c>
      <c r="AH28" t="s">
        <v>59</v>
      </c>
    </row>
    <row r="29" spans="1:34" ht="12.75">
      <c r="A29" t="s">
        <v>26</v>
      </c>
      <c r="B29">
        <v>0.1463208917</v>
      </c>
      <c r="C29">
        <v>0.1079135316</v>
      </c>
      <c r="D29">
        <v>0.1983977638</v>
      </c>
      <c r="E29">
        <v>0.0002140867</v>
      </c>
      <c r="F29">
        <v>0.062745098</v>
      </c>
      <c r="G29">
        <v>0.0087677477</v>
      </c>
      <c r="H29">
        <v>0.5751</v>
      </c>
      <c r="I29">
        <v>0.2706</v>
      </c>
      <c r="J29">
        <v>0.8795</v>
      </c>
      <c r="K29">
        <v>1.7772306297</v>
      </c>
      <c r="L29">
        <v>1.3107303505</v>
      </c>
      <c r="M29">
        <v>2.4097623967</v>
      </c>
      <c r="N29">
        <v>0.1053629003</v>
      </c>
      <c r="O29">
        <v>0.0957248178</v>
      </c>
      <c r="P29">
        <v>0.1159713962</v>
      </c>
      <c r="Q29" s="4">
        <v>5.8645353E-09</v>
      </c>
      <c r="R29">
        <v>0.0911343399</v>
      </c>
      <c r="S29">
        <v>0.0025324663</v>
      </c>
      <c r="T29">
        <v>0.2849</v>
      </c>
      <c r="U29">
        <v>0.189</v>
      </c>
      <c r="V29">
        <v>0.3808</v>
      </c>
      <c r="W29">
        <v>1.3296232756</v>
      </c>
      <c r="X29">
        <v>1.2079958446</v>
      </c>
      <c r="Y29">
        <v>1.4634968015</v>
      </c>
      <c r="Z29">
        <v>0.0318980432</v>
      </c>
      <c r="AA29">
        <v>-0.3284</v>
      </c>
      <c r="AB29">
        <v>-0.6284</v>
      </c>
      <c r="AC29">
        <v>-0.0284</v>
      </c>
      <c r="AD29" t="s">
        <v>117</v>
      </c>
      <c r="AE29" t="s">
        <v>94</v>
      </c>
      <c r="AF29" t="s">
        <v>93</v>
      </c>
      <c r="AG29" t="s">
        <v>59</v>
      </c>
      <c r="AH29" t="s">
        <v>59</v>
      </c>
    </row>
    <row r="30" spans="1:34" ht="12.75">
      <c r="A30" t="s">
        <v>25</v>
      </c>
      <c r="B30">
        <v>0.1093029724</v>
      </c>
      <c r="C30">
        <v>0.0791282187</v>
      </c>
      <c r="D30">
        <v>0.1509845662</v>
      </c>
      <c r="E30">
        <v>0.0855690432</v>
      </c>
      <c r="F30">
        <v>0.0508474576</v>
      </c>
      <c r="G30">
        <v>0.0076438579</v>
      </c>
      <c r="H30">
        <v>0.2834</v>
      </c>
      <c r="I30">
        <v>-0.0397</v>
      </c>
      <c r="J30">
        <v>0.6064</v>
      </c>
      <c r="K30">
        <v>1.3276066614</v>
      </c>
      <c r="L30">
        <v>0.9611005808</v>
      </c>
      <c r="M30">
        <v>1.8338761651</v>
      </c>
      <c r="N30">
        <v>0.101381362</v>
      </c>
      <c r="O30">
        <v>0.0910603409</v>
      </c>
      <c r="P30">
        <v>0.112872195</v>
      </c>
      <c r="Q30" s="4">
        <v>6.8750489E-06</v>
      </c>
      <c r="R30">
        <v>0.0934714211</v>
      </c>
      <c r="S30">
        <v>0.0033329195</v>
      </c>
      <c r="T30">
        <v>0.2464</v>
      </c>
      <c r="U30">
        <v>0.139</v>
      </c>
      <c r="V30">
        <v>0.3537</v>
      </c>
      <c r="W30">
        <v>1.2793783978</v>
      </c>
      <c r="X30">
        <v>1.1491326491</v>
      </c>
      <c r="Y30">
        <v>1.4243865458</v>
      </c>
      <c r="Z30">
        <v>0.6474822584</v>
      </c>
      <c r="AA30">
        <v>-0.0752</v>
      </c>
      <c r="AB30">
        <v>-0.3977</v>
      </c>
      <c r="AC30">
        <v>0.2472</v>
      </c>
      <c r="AD30" t="s">
        <v>59</v>
      </c>
      <c r="AE30" t="s">
        <v>94</v>
      </c>
      <c r="AF30" t="s">
        <v>59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152</v>
      </c>
    </row>
    <row r="3" spans="1:15" ht="12.75">
      <c r="A3" t="s">
        <v>95</v>
      </c>
      <c r="B3" t="s">
        <v>96</v>
      </c>
      <c r="C3" t="s">
        <v>97</v>
      </c>
      <c r="D3" t="s">
        <v>98</v>
      </c>
      <c r="E3" t="s">
        <v>99</v>
      </c>
      <c r="F3" t="s">
        <v>100</v>
      </c>
      <c r="G3" t="s">
        <v>101</v>
      </c>
      <c r="H3" t="s">
        <v>102</v>
      </c>
      <c r="I3" t="s">
        <v>103</v>
      </c>
      <c r="J3" t="s">
        <v>104</v>
      </c>
      <c r="K3" t="s">
        <v>105</v>
      </c>
      <c r="L3" t="s">
        <v>106</v>
      </c>
      <c r="M3" t="s">
        <v>107</v>
      </c>
      <c r="N3" t="s">
        <v>108</v>
      </c>
      <c r="O3" t="s">
        <v>109</v>
      </c>
    </row>
    <row r="4" spans="1:15" ht="12.75">
      <c r="A4" t="s">
        <v>110</v>
      </c>
      <c r="B4">
        <v>0.0618265957</v>
      </c>
      <c r="C4">
        <v>0.0471419332</v>
      </c>
      <c r="D4">
        <v>0.0810855151</v>
      </c>
      <c r="E4">
        <v>0.0374317326</v>
      </c>
      <c r="F4">
        <v>0.0393120393</v>
      </c>
      <c r="G4">
        <v>0.0048164467</v>
      </c>
      <c r="H4">
        <v>-0.2879</v>
      </c>
      <c r="I4">
        <v>-0.5591</v>
      </c>
      <c r="J4">
        <v>-0.0167</v>
      </c>
      <c r="K4">
        <v>0.7498216249</v>
      </c>
      <c r="L4">
        <v>0.5717287283</v>
      </c>
      <c r="M4">
        <v>0.9833902712</v>
      </c>
      <c r="N4" t="s">
        <v>59</v>
      </c>
      <c r="O4" t="s">
        <v>59</v>
      </c>
    </row>
    <row r="5" spans="1:15" ht="12.75">
      <c r="A5" t="s">
        <v>111</v>
      </c>
      <c r="B5">
        <v>0.0718182033</v>
      </c>
      <c r="C5">
        <v>0.0543471264</v>
      </c>
      <c r="D5">
        <v>0.0949057415</v>
      </c>
      <c r="E5">
        <v>0.3314786473</v>
      </c>
      <c r="F5">
        <v>0.0446096654</v>
      </c>
      <c r="G5">
        <v>0.0056291622</v>
      </c>
      <c r="H5">
        <v>-0.1381</v>
      </c>
      <c r="I5">
        <v>-0.4169</v>
      </c>
      <c r="J5">
        <v>0.1406</v>
      </c>
      <c r="K5">
        <v>0.8709980121</v>
      </c>
      <c r="L5">
        <v>0.659111992</v>
      </c>
      <c r="M5">
        <v>1.1509994453</v>
      </c>
      <c r="N5" t="s">
        <v>59</v>
      </c>
      <c r="O5" t="s">
        <v>59</v>
      </c>
    </row>
    <row r="6" spans="1:15" ht="12.75">
      <c r="A6" t="s">
        <v>112</v>
      </c>
      <c r="B6">
        <v>0.0632017769</v>
      </c>
      <c r="C6">
        <v>0.0428742159</v>
      </c>
      <c r="D6">
        <v>0.0931670591</v>
      </c>
      <c r="E6">
        <v>0.1792478927</v>
      </c>
      <c r="F6">
        <v>0.0463576159</v>
      </c>
      <c r="G6">
        <v>0.0085552922</v>
      </c>
      <c r="H6">
        <v>-0.2659</v>
      </c>
      <c r="I6">
        <v>-0.654</v>
      </c>
      <c r="J6">
        <v>0.1221</v>
      </c>
      <c r="K6">
        <v>0.7664995709</v>
      </c>
      <c r="L6">
        <v>0.5199706351</v>
      </c>
      <c r="M6">
        <v>1.129913023</v>
      </c>
      <c r="N6" t="s">
        <v>59</v>
      </c>
      <c r="O6" t="s">
        <v>59</v>
      </c>
    </row>
    <row r="7" spans="1:15" ht="12.75">
      <c r="A7" t="s">
        <v>113</v>
      </c>
      <c r="B7">
        <v>0.0888839496</v>
      </c>
      <c r="C7">
        <v>0.0757159947</v>
      </c>
      <c r="D7">
        <v>0.1043419761</v>
      </c>
      <c r="E7">
        <v>0.3587621286</v>
      </c>
      <c r="F7">
        <v>0.0463202804</v>
      </c>
      <c r="G7">
        <v>0.0025943924</v>
      </c>
      <c r="H7">
        <v>0.0751</v>
      </c>
      <c r="I7">
        <v>-0.0853</v>
      </c>
      <c r="J7">
        <v>0.2354</v>
      </c>
      <c r="K7">
        <v>1.0779682566</v>
      </c>
      <c r="L7">
        <v>0.9182697112</v>
      </c>
      <c r="M7">
        <v>1.265440369</v>
      </c>
      <c r="N7" t="s">
        <v>59</v>
      </c>
      <c r="O7" t="s">
        <v>59</v>
      </c>
    </row>
    <row r="8" spans="1:15" ht="12.75">
      <c r="A8" t="s">
        <v>114</v>
      </c>
      <c r="B8">
        <v>0.0911784757</v>
      </c>
      <c r="C8">
        <v>0.0717815513</v>
      </c>
      <c r="D8">
        <v>0.1158168678</v>
      </c>
      <c r="E8">
        <v>0.4099141733</v>
      </c>
      <c r="F8">
        <v>0.0565189467</v>
      </c>
      <c r="G8">
        <v>0.0058522021</v>
      </c>
      <c r="H8">
        <v>0.1006</v>
      </c>
      <c r="I8">
        <v>-0.1386</v>
      </c>
      <c r="J8">
        <v>0.3398</v>
      </c>
      <c r="K8">
        <v>1.1057958484</v>
      </c>
      <c r="L8">
        <v>0.8705535025</v>
      </c>
      <c r="M8">
        <v>1.4046057534</v>
      </c>
      <c r="N8" t="s">
        <v>59</v>
      </c>
      <c r="O8" t="s">
        <v>59</v>
      </c>
    </row>
    <row r="9" spans="1:15" ht="12.75">
      <c r="A9" t="s">
        <v>115</v>
      </c>
      <c r="B9">
        <v>0.081706949</v>
      </c>
      <c r="C9">
        <v>0.0603684273</v>
      </c>
      <c r="D9">
        <v>0.1105880311</v>
      </c>
      <c r="E9">
        <v>0.9529352619</v>
      </c>
      <c r="F9">
        <v>0.04390681</v>
      </c>
      <c r="G9">
        <v>0.0061331552</v>
      </c>
      <c r="H9">
        <v>-0.0091</v>
      </c>
      <c r="I9">
        <v>-0.3118</v>
      </c>
      <c r="J9">
        <v>0.2936</v>
      </c>
      <c r="K9">
        <v>0.9909269082</v>
      </c>
      <c r="L9">
        <v>0.7321372264</v>
      </c>
      <c r="M9">
        <v>1.3411913805</v>
      </c>
      <c r="N9" t="s">
        <v>59</v>
      </c>
      <c r="O9" t="s">
        <v>59</v>
      </c>
    </row>
    <row r="10" spans="1:15" ht="12.75">
      <c r="A10" t="s">
        <v>116</v>
      </c>
      <c r="B10">
        <v>0.1238507738</v>
      </c>
      <c r="C10">
        <v>0.0898981051</v>
      </c>
      <c r="D10">
        <v>0.1706266685</v>
      </c>
      <c r="E10">
        <v>0.0128234441</v>
      </c>
      <c r="F10">
        <v>0.0494821634</v>
      </c>
      <c r="G10">
        <v>0.0073568955</v>
      </c>
      <c r="H10">
        <v>0.4068</v>
      </c>
      <c r="I10">
        <v>0.0864</v>
      </c>
      <c r="J10">
        <v>0.7272</v>
      </c>
      <c r="K10">
        <v>1.5020394943</v>
      </c>
      <c r="L10">
        <v>1.0902677485</v>
      </c>
      <c r="M10">
        <v>2.0693289751</v>
      </c>
      <c r="N10" t="s">
        <v>59</v>
      </c>
      <c r="O10" t="s">
        <v>59</v>
      </c>
    </row>
    <row r="11" spans="1:15" ht="12.75">
      <c r="A11" t="s">
        <v>15</v>
      </c>
      <c r="B11">
        <v>0.0824550715</v>
      </c>
      <c r="C11" t="s">
        <v>59</v>
      </c>
      <c r="D11" t="s">
        <v>59</v>
      </c>
      <c r="E11" t="s">
        <v>59</v>
      </c>
      <c r="F11">
        <v>0.0464844321</v>
      </c>
      <c r="G11">
        <v>0.0017998772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2009-04-29T18:53:56Z</cp:lastPrinted>
  <dcterms:created xsi:type="dcterms:W3CDTF">2006-01-23T20:42:54Z</dcterms:created>
  <dcterms:modified xsi:type="dcterms:W3CDTF">2010-05-05T18:55:02Z</dcterms:modified>
  <cp:category/>
  <cp:version/>
  <cp:contentType/>
  <cp:contentStatus/>
</cp:coreProperties>
</file>