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<sst xmlns="http://schemas.openxmlformats.org/spreadsheetml/2006/main" count="428" uniqueCount="173">
  <si>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</si>
  <si>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</si>
  <si>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</si>
  <si>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</si>
  <si>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</si>
  <si>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</si>
  <si>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</si>
  <si>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</si>
  <si>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</si>
  <si>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</si>
  <si>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</si>
  <si>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</si>
  <si>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</si>
  <si>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</si>
  <si>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</si>
  <si>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</si>
  <si>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</si>
  <si>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</si>
  <si>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</si>
  <si>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</si>
  <si>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</si>
  <si>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</si>
  <si>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</si>
  <si>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</si>
  <si>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</si>
  <si>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</si>
  <si>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</si>
  <si>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</si>
  <si>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</si>
  <si>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</si>
  <si>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</si>
  <si>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</si>
  <si>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</si>
  <si>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</si>
  <si>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</si>
  <si>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</si>
  <si>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</si>
  <si>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</si>
  <si>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</si>
  <si>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</si>
  <si>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</si>
  <si>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</si>
  <si>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</si>
  <si>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</si>
  <si>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</si>
  <si>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</si>
  <si>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</si>
  <si>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</si>
  <si>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</si>
  <si>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</si>
  <si>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</si>
  <si>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</si>
  <si>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</si>
  <si>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</si>
  <si>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</si>
  <si>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</si>
  <si>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</si>
  <si>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</si>
  <si>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</si>
  <si>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</si>
  <si>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</si>
  <si>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</si>
  <si>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</si>
  <si>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</si>
  <si>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</si>
  <si>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</si>
  <si>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</si>
  <si>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</si>
  <si>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</si>
  <si>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</si>
  <si>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</si>
  <si>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</si>
  <si>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</si>
  <si>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</si>
  <si>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</si>
  <si>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</si>
  <si>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</si>
  <si>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</si>
  <si>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</si>
  <si>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</si>
  <si>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</si>
  <si>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</si>
  <si>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</si>
  <si>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</si>
  <si>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</si>
  <si>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</si>
  <si>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</si>
  <si>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</si>
  <si>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</si>
  <si>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</si>
  <si>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</si>
  <si>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</si>
  <si>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</si>
  <si>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</si>
  <si>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</si>
  <si>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</si>
  <si>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</si>
  <si>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</si>
  <si>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</si>
  <si>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</si>
  <si>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</si>
  <si>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</si>
  <si>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</si>
  <si>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</si>
  <si>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</si>
  <si>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</si>
  <si>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</si>
  <si>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</si>
  <si>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</si>
  <si>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</si>
  <si>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</si>
  <si>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</si>
  <si>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</si>
  <si>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</si>
  <si>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</si>
  <si>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</si>
  <si>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</si>
  <si>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</si>
  <si>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</si>
  <si>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</si>
  <si>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</si>
  <si>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</si>
  <si>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</si>
  <si>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</si>
  <si>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</si>
  <si>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</si>
  <si>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</si>
  <si>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</si>
  <si>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</si>
  <si>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</si>
  <si>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</si>
  <si>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</si>
  <si>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</si>
  <si>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</si>
  <si>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</si>
  <si>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</si>
  <si>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</si>
  <si>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</si>
  <si>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</si>
  <si>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</si>
  <si>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</si>
  <si>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</si>
  <si>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</si>
  <si>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</si>
  <si>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</si>
  <si>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</si>
  <si>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</si>
  <si>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</si>
  <si>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</si>
  <si>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</si>
  <si>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</si>
  <si>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</si>
  <si>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</si>
  <si>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</si>
  <si>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</si>
  <si>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</si>
  <si>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</si>
  <si>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</si>
  <si>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</si>
  <si>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</si>
  <si>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</si>
  <si>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</si>
  <si>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</si>
  <si>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</si>
  <si>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</si>
  <si>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</si>
  <si>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</si>
  <si>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Total Mortality Rates by Metis Region, 2002-2006, per 1000 Metis</t>
  </si>
  <si>
    <t>Crude and Adjusted Total Mortality Rates by RHA, 2002-2006, per 1000</t>
  </si>
  <si>
    <t xml:space="preserve"> Total Mortality, 2002-2006</t>
  </si>
  <si>
    <t xml:space="preserve"> Total Mortality</t>
  </si>
  <si>
    <t>Source: MCHP/MMF, 2010</t>
  </si>
  <si>
    <t>Appendix Table 2.3:  Total Mortality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</si>
</sst>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.35"/>
      <color indexed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22" xfId="0" applyNumberFormat="1" applyFont="1" applyFill="1" applyBorder="1" applyAlignment="1" quotePrefix="1">
      <alignment horizontal="center"/>
    </xf>
    <xf numFmtId="165" fontId="10" fillId="0" borderId="23" xfId="0" applyNumberFormat="1" applyFont="1" applyFill="1" applyBorder="1" applyAlignment="1" quotePrefix="1">
      <alignment horizontal="center"/>
    </xf>
    <xf numFmtId="165" fontId="10" fillId="33" borderId="23" xfId="0" applyNumberFormat="1" applyFont="1" applyFill="1" applyBorder="1" applyAlignment="1" quotePrefix="1">
      <alignment horizontal="center"/>
    </xf>
    <xf numFmtId="165" fontId="10" fillId="0" borderId="24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25" xfId="0" applyNumberFormat="1" applyFont="1" applyFill="1" applyBorder="1" applyAlignment="1" quotePrefix="1">
      <alignment horizontal="center"/>
    </xf>
    <xf numFmtId="165" fontId="10" fillId="0" borderId="23" xfId="0" applyNumberFormat="1" applyFont="1" applyBorder="1" applyAlignment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8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8725"/>
          <c:w val="0.9312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9.652026903</c:v>
                </c:pt>
                <c:pt idx="1">
                  <c:v>9.652026903</c:v>
                </c:pt>
                <c:pt idx="2">
                  <c:v>9.652026903</c:v>
                </c:pt>
                <c:pt idx="3">
                  <c:v>9.652026903</c:v>
                </c:pt>
                <c:pt idx="4">
                  <c:v>9.652026903</c:v>
                </c:pt>
                <c:pt idx="5">
                  <c:v>9.652026903</c:v>
                </c:pt>
                <c:pt idx="6">
                  <c:v>9.652026903</c:v>
                </c:pt>
                <c:pt idx="7">
                  <c:v>9.652026903</c:v>
                </c:pt>
                <c:pt idx="8">
                  <c:v>9.652026903</c:v>
                </c:pt>
                <c:pt idx="9">
                  <c:v>9.652026903</c:v>
                </c:pt>
                <c:pt idx="10">
                  <c:v>9.652026903</c:v>
                </c:pt>
                <c:pt idx="12">
                  <c:v>9.652026903</c:v>
                </c:pt>
                <c:pt idx="13">
                  <c:v>9.652026903</c:v>
                </c:pt>
                <c:pt idx="14">
                  <c:v>9.652026903</c:v>
                </c:pt>
                <c:pt idx="15">
                  <c:v>9.652026903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7.348120165</c:v>
                </c:pt>
                <c:pt idx="1">
                  <c:v>10.73015323</c:v>
                </c:pt>
                <c:pt idx="2">
                  <c:v>9.702110975</c:v>
                </c:pt>
                <c:pt idx="3">
                  <c:v>10.95315889</c:v>
                </c:pt>
                <c:pt idx="4">
                  <c:v>10.25178637</c:v>
                </c:pt>
                <c:pt idx="5">
                  <c:v>8.932635583</c:v>
                </c:pt>
                <c:pt idx="6">
                  <c:v>7.679355996</c:v>
                </c:pt>
                <c:pt idx="7">
                  <c:v>8.234387128</c:v>
                </c:pt>
                <c:pt idx="8">
                  <c:v>13.25537473</c:v>
                </c:pt>
                <c:pt idx="9">
                  <c:v>11.88289397</c:v>
                </c:pt>
                <c:pt idx="10">
                  <c:v>13.76563209</c:v>
                </c:pt>
                <c:pt idx="12">
                  <c:v>9.004242805</c:v>
                </c:pt>
                <c:pt idx="13">
                  <c:v>8.50907141</c:v>
                </c:pt>
                <c:pt idx="14">
                  <c:v>12.68034034</c:v>
                </c:pt>
                <c:pt idx="15">
                  <c:v>9.652026903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7.369407326</c:v>
                </c:pt>
                <c:pt idx="1">
                  <c:v>7.60833099</c:v>
                </c:pt>
                <c:pt idx="2">
                  <c:v>8.135064379</c:v>
                </c:pt>
                <c:pt idx="3">
                  <c:v>7.896843811</c:v>
                </c:pt>
                <c:pt idx="4">
                  <c:v>8.212320671</c:v>
                </c:pt>
                <c:pt idx="5">
                  <c:v>8.231299912</c:v>
                </c:pt>
                <c:pt idx="6">
                  <c:v>9.035478416</c:v>
                </c:pt>
                <c:pt idx="7">
                  <c:v>8.817734919</c:v>
                </c:pt>
                <c:pt idx="8">
                  <c:v>11.02709327</c:v>
                </c:pt>
                <c:pt idx="9">
                  <c:v>11.07228066</c:v>
                </c:pt>
                <c:pt idx="10">
                  <c:v>14.50419192</c:v>
                </c:pt>
                <c:pt idx="12">
                  <c:v>7.771857864</c:v>
                </c:pt>
                <c:pt idx="13">
                  <c:v>8.651041416</c:v>
                </c:pt>
                <c:pt idx="14">
                  <c:v>12.79046103</c:v>
                </c:pt>
                <c:pt idx="15">
                  <c:v>8.361097301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(o,d)</c:v>
                </c:pt>
                <c:pt idx="2">
                  <c:v>Assiniboine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(o)</c:v>
                </c:pt>
                <c:pt idx="10">
                  <c:v>Burntwood (m,o)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8.361097301</c:v>
                </c:pt>
                <c:pt idx="1">
                  <c:v>8.361097301</c:v>
                </c:pt>
                <c:pt idx="2">
                  <c:v>8.361097301</c:v>
                </c:pt>
                <c:pt idx="3">
                  <c:v>8.361097301</c:v>
                </c:pt>
                <c:pt idx="4">
                  <c:v>8.361097301</c:v>
                </c:pt>
                <c:pt idx="5">
                  <c:v>8.361097301</c:v>
                </c:pt>
                <c:pt idx="6">
                  <c:v>8.361097301</c:v>
                </c:pt>
                <c:pt idx="7">
                  <c:v>8.361097301</c:v>
                </c:pt>
                <c:pt idx="8">
                  <c:v>8.361097301</c:v>
                </c:pt>
                <c:pt idx="9">
                  <c:v>8.361097301</c:v>
                </c:pt>
                <c:pt idx="10">
                  <c:v>8.361097301</c:v>
                </c:pt>
                <c:pt idx="12">
                  <c:v>8.361097301</c:v>
                </c:pt>
                <c:pt idx="13">
                  <c:v>8.361097301</c:v>
                </c:pt>
                <c:pt idx="14">
                  <c:v>8.361097301</c:v>
                </c:pt>
                <c:pt idx="15">
                  <c:v>8.361097301</c:v>
                </c:pt>
              </c:numCache>
            </c:numRef>
          </c:val>
        </c:ser>
        <c:gapWidth val="0"/>
        <c:axId val="33222583"/>
        <c:axId val="30567792"/>
      </c:barChart>
      <c:catAx>
        <c:axId val="332225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  <c:max val="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222583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075"/>
          <c:y val="0.30625"/>
          <c:w val="0.297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525"/>
          <c:w val="0.9377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9.652026903</c:v>
                </c:pt>
                <c:pt idx="1">
                  <c:v>9.652026903</c:v>
                </c:pt>
                <c:pt idx="2">
                  <c:v>9.652026903</c:v>
                </c:pt>
                <c:pt idx="3">
                  <c:v>9.652026903</c:v>
                </c:pt>
                <c:pt idx="4">
                  <c:v>9.652026903</c:v>
                </c:pt>
                <c:pt idx="5">
                  <c:v>9.652026903</c:v>
                </c:pt>
                <c:pt idx="6">
                  <c:v>9.652026903</c:v>
                </c:pt>
                <c:pt idx="7">
                  <c:v>9.652026903</c:v>
                </c:pt>
                <c:pt idx="8">
                  <c:v>9.652026903</c:v>
                </c:pt>
                <c:pt idx="9">
                  <c:v>9.652026903</c:v>
                </c:pt>
                <c:pt idx="10">
                  <c:v>9.652026903</c:v>
                </c:pt>
                <c:pt idx="11">
                  <c:v>9.652026903</c:v>
                </c:pt>
                <c:pt idx="13">
                  <c:v>9.652026903</c:v>
                </c:pt>
                <c:pt idx="14">
                  <c:v>9.652026903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6.897343678</c:v>
                </c:pt>
                <c:pt idx="1">
                  <c:v>8.647927471</c:v>
                </c:pt>
                <c:pt idx="2">
                  <c:v>9.362856996</c:v>
                </c:pt>
                <c:pt idx="3">
                  <c:v>8.685631068</c:v>
                </c:pt>
                <c:pt idx="4">
                  <c:v>7.944189082</c:v>
                </c:pt>
                <c:pt idx="5">
                  <c:v>9.366628073</c:v>
                </c:pt>
                <c:pt idx="6">
                  <c:v>10.0930189</c:v>
                </c:pt>
                <c:pt idx="7">
                  <c:v>8.744396304</c:v>
                </c:pt>
                <c:pt idx="8">
                  <c:v>9.187212228</c:v>
                </c:pt>
                <c:pt idx="9">
                  <c:v>11.61487774</c:v>
                </c:pt>
                <c:pt idx="10">
                  <c:v>17.50915947</c:v>
                </c:pt>
                <c:pt idx="11">
                  <c:v>13.43072439</c:v>
                </c:pt>
                <c:pt idx="13">
                  <c:v>10.25178637</c:v>
                </c:pt>
                <c:pt idx="14">
                  <c:v>9.652026903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6.646778684</c:v>
                </c:pt>
                <c:pt idx="1">
                  <c:v>7.14969178</c:v>
                </c:pt>
                <c:pt idx="2">
                  <c:v>7.18046929</c:v>
                </c:pt>
                <c:pt idx="3">
                  <c:v>7.257833174</c:v>
                </c:pt>
                <c:pt idx="4">
                  <c:v>8.331279576</c:v>
                </c:pt>
                <c:pt idx="5">
                  <c:v>7.755240376</c:v>
                </c:pt>
                <c:pt idx="6">
                  <c:v>7.697834223</c:v>
                </c:pt>
                <c:pt idx="7">
                  <c:v>8.563555914</c:v>
                </c:pt>
                <c:pt idx="8">
                  <c:v>8.497305951</c:v>
                </c:pt>
                <c:pt idx="9">
                  <c:v>8.361222815</c:v>
                </c:pt>
                <c:pt idx="10">
                  <c:v>11.13544081</c:v>
                </c:pt>
                <c:pt idx="11">
                  <c:v>12.02744999</c:v>
                </c:pt>
                <c:pt idx="13">
                  <c:v>8.212320671</c:v>
                </c:pt>
                <c:pt idx="14">
                  <c:v>8.361097301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8.361097301</c:v>
                </c:pt>
                <c:pt idx="1">
                  <c:v>8.361097301</c:v>
                </c:pt>
                <c:pt idx="2">
                  <c:v>8.361097301</c:v>
                </c:pt>
                <c:pt idx="3">
                  <c:v>8.361097301</c:v>
                </c:pt>
                <c:pt idx="4">
                  <c:v>8.361097301</c:v>
                </c:pt>
                <c:pt idx="5">
                  <c:v>8.361097301</c:v>
                </c:pt>
                <c:pt idx="6">
                  <c:v>8.361097301</c:v>
                </c:pt>
                <c:pt idx="7">
                  <c:v>8.361097301</c:v>
                </c:pt>
                <c:pt idx="8">
                  <c:v>8.361097301</c:v>
                </c:pt>
                <c:pt idx="9">
                  <c:v>8.361097301</c:v>
                </c:pt>
                <c:pt idx="10">
                  <c:v>8.361097301</c:v>
                </c:pt>
                <c:pt idx="11">
                  <c:v>8.361097301</c:v>
                </c:pt>
                <c:pt idx="13">
                  <c:v>8.361097301</c:v>
                </c:pt>
                <c:pt idx="14">
                  <c:v>8.361097301</c:v>
                </c:pt>
              </c:numCache>
            </c:numRef>
          </c:val>
        </c:ser>
        <c:gapWidth val="0"/>
        <c:axId val="6674673"/>
        <c:axId val="60072058"/>
      </c:barChart>
      <c:catAx>
        <c:axId val="66746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  <c:max val="1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74673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25"/>
          <c:y val="0.14925"/>
          <c:w val="0.2902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725"/>
          <c:w val="0.98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9.6921539292</c:v>
                </c:pt>
                <c:pt idx="1">
                  <c:v>9.6921539292</c:v>
                </c:pt>
                <c:pt idx="2">
                  <c:v>9.6921539292</c:v>
                </c:pt>
                <c:pt idx="3">
                  <c:v>9.6921539292</c:v>
                </c:pt>
                <c:pt idx="4">
                  <c:v>9.6921539292</c:v>
                </c:pt>
                <c:pt idx="5">
                  <c:v>9.6921539292</c:v>
                </c:pt>
                <c:pt idx="6">
                  <c:v>9.6921539292</c:v>
                </c:pt>
                <c:pt idx="8">
                  <c:v>9.6921539292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7.4402248567000004</c:v>
                </c:pt>
                <c:pt idx="1">
                  <c:v>9.1723333134</c:v>
                </c:pt>
                <c:pt idx="2">
                  <c:v>8.2606888823</c:v>
                </c:pt>
                <c:pt idx="3">
                  <c:v>10.267008785</c:v>
                </c:pt>
                <c:pt idx="4">
                  <c:v>10.473041215</c:v>
                </c:pt>
                <c:pt idx="5">
                  <c:v>10.524678243</c:v>
                </c:pt>
                <c:pt idx="6">
                  <c:v>13.648396682</c:v>
                </c:pt>
                <c:pt idx="8">
                  <c:v>9.6921539292</c:v>
                </c:pt>
              </c:numCache>
            </c:numRef>
          </c:val>
        </c:ser>
        <c:axId val="3777611"/>
        <c:axId val="33998500"/>
      </c:barChart>
      <c:catAx>
        <c:axId val="37776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  <c:max val="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77611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2"/>
          <c:y val="0.10075"/>
          <c:w val="0.229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275"/>
          <c:w val="0.98325"/>
          <c:h val="0.7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9.652026903</c:v>
                </c:pt>
                <c:pt idx="1">
                  <c:v>9.652026903</c:v>
                </c:pt>
                <c:pt idx="2">
                  <c:v>9.652026903</c:v>
                </c:pt>
                <c:pt idx="3">
                  <c:v>9.652026903</c:v>
                </c:pt>
                <c:pt idx="4">
                  <c:v>9.652026903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9.004242805</c:v>
                </c:pt>
                <c:pt idx="1">
                  <c:v>8.50907141</c:v>
                </c:pt>
                <c:pt idx="2">
                  <c:v>12.68034034</c:v>
                </c:pt>
                <c:pt idx="3">
                  <c:v>10.25178637</c:v>
                </c:pt>
                <c:pt idx="4">
                  <c:v>9.652026903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7.771857864</c:v>
                </c:pt>
                <c:pt idx="1">
                  <c:v>8.651041416</c:v>
                </c:pt>
                <c:pt idx="2">
                  <c:v>12.79046103</c:v>
                </c:pt>
                <c:pt idx="3">
                  <c:v>8.212320671</c:v>
                </c:pt>
                <c:pt idx="4">
                  <c:v>8.361097301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8.361097301</c:v>
                </c:pt>
                <c:pt idx="1">
                  <c:v>8.361097301</c:v>
                </c:pt>
                <c:pt idx="2">
                  <c:v>8.361097301</c:v>
                </c:pt>
                <c:pt idx="3">
                  <c:v>8.361097301</c:v>
                </c:pt>
                <c:pt idx="4">
                  <c:v>8.361097301</c:v>
                </c:pt>
              </c:numCache>
            </c:numRef>
          </c:val>
        </c:ser>
        <c:axId val="37551045"/>
        <c:axId val="2415086"/>
      </c:barChart>
      <c:catAx>
        <c:axId val="375510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  <c:max val="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37551045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425"/>
          <c:y val="0.14125"/>
          <c:w val="0.285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0.87375</cdr:y>
    </cdr:from>
    <cdr:to>
      <cdr:x>0.99725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3962400"/>
          <a:ext cx="53530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0.77975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48175" y="43910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4.2.1:  Total Mortality Rate by RHA,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deaths per 1,000 residents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0.0295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152400"/>
          <a:ext cx="5695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4.2.3:  Total Mortality Rate by Winnipeg Community Area,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deaths per 1,000 residents </a:t>
          </a:r>
        </a:p>
      </cdr:txBody>
    </cdr:sp>
  </cdr:relSizeAnchor>
  <cdr:relSizeAnchor xmlns:cdr="http://schemas.openxmlformats.org/drawingml/2006/chartDrawing">
    <cdr:from>
      <cdr:x>0.07775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438150" y="4876800"/>
          <a:ext cx="5257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0.95075</cdr:x>
      <cdr:y>0.607</cdr:y>
    </cdr:from>
    <cdr:to>
      <cdr:x>0.999</cdr:x>
      <cdr:y>0.6435</cdr:y>
    </cdr:to>
    <cdr:sp>
      <cdr:nvSpPr>
        <cdr:cNvPr id="3" name="Text Box 10"/>
        <cdr:cNvSpPr txBox="1">
          <a:spLocks noChangeArrowheads="1"/>
        </cdr:cNvSpPr>
      </cdr:nvSpPr>
      <cdr:spPr>
        <a:xfrm>
          <a:off x="5419725" y="33051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17.5</a:t>
          </a:r>
        </a:p>
      </cdr:txBody>
    </cdr:sp>
  </cdr:relSizeAnchor>
  <cdr:relSizeAnchor xmlns:cdr="http://schemas.openxmlformats.org/drawingml/2006/chartDrawing">
    <cdr:from>
      <cdr:x>0.7815</cdr:x>
      <cdr:y>0.97325</cdr:y>
    </cdr:from>
    <cdr:to>
      <cdr:x>0.998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457700" y="53054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6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4.2.2:  Total Mortality Rate by Metis Region,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Metis deaths per 1,000 Metis residents </a:t>
          </a:r>
        </a:p>
      </cdr:txBody>
    </cdr:sp>
  </cdr:relSizeAnchor>
  <cdr:relSizeAnchor xmlns:cdr="http://schemas.openxmlformats.org/drawingml/2006/chartDrawing">
    <cdr:from>
      <cdr:x>0.77975</cdr:x>
      <cdr:y>0.968</cdr:y>
    </cdr:from>
    <cdr:to>
      <cdr:x>0.99625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48175" y="43910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0.01925</cdr:y>
    </cdr:from>
    <cdr:to>
      <cdr:x>1</cdr:x>
      <cdr:y>0.09875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05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Total Mortality Rate by Aggregate RHA Area,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deaths per 1,000 residents </a:t>
          </a:r>
        </a:p>
      </cdr:txBody>
    </cdr:sp>
  </cdr:relSizeAnchor>
  <cdr:relSizeAnchor xmlns:cdr="http://schemas.openxmlformats.org/drawingml/2006/chartDrawing">
    <cdr:from>
      <cdr:x>0.0255</cdr:x>
      <cdr:y>0.88</cdr:y>
    </cdr:from>
    <cdr:to>
      <cdr:x>0.99125</cdr:x>
      <cdr:y>0.987</cdr:y>
    </cdr:to>
    <cdr:sp>
      <cdr:nvSpPr>
        <cdr:cNvPr id="2" name="Text Box 4"/>
        <cdr:cNvSpPr txBox="1">
          <a:spLocks noChangeArrowheads="1"/>
        </cdr:cNvSpPr>
      </cdr:nvSpPr>
      <cdr:spPr>
        <a:xfrm>
          <a:off x="142875" y="3990975"/>
          <a:ext cx="5505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's' indicates data suppressed due to small numbers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0.783</cdr:x>
      <cdr:y>0.955</cdr:y>
    </cdr:from>
    <cdr:to>
      <cdr:x>1</cdr:x>
      <cdr:y>0.987</cdr:y>
    </cdr:to>
    <cdr:sp>
      <cdr:nvSpPr>
        <cdr:cNvPr id="3" name="mchp"/>
        <cdr:cNvSpPr txBox="1">
          <a:spLocks noChangeArrowheads="1"/>
        </cdr:cNvSpPr>
      </cdr:nvSpPr>
      <cdr:spPr>
        <a:xfrm>
          <a:off x="4467225" y="433387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1.14843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172</v>
      </c>
      <c r="B1" s="14"/>
      <c r="C1" s="14"/>
      <c r="D1" s="14"/>
      <c r="E1" s="14"/>
    </row>
    <row r="2" spans="1:15" ht="13.5" thickBot="1">
      <c r="A2" s="75" t="s">
        <v>163</v>
      </c>
      <c r="B2" s="85" t="s">
        <v>169</v>
      </c>
      <c r="C2" s="85"/>
      <c r="D2" s="85"/>
      <c r="E2" s="79"/>
      <c r="G2" s="82" t="s">
        <v>164</v>
      </c>
      <c r="H2" s="85" t="s">
        <v>169</v>
      </c>
      <c r="I2" s="85"/>
      <c r="J2" s="85"/>
      <c r="K2" s="79"/>
      <c r="M2" s="75" t="s">
        <v>162</v>
      </c>
      <c r="N2" s="78" t="s">
        <v>169</v>
      </c>
      <c r="O2" s="79"/>
    </row>
    <row r="3" spans="1:15" ht="12.75">
      <c r="A3" s="76"/>
      <c r="B3" s="15" t="s">
        <v>31</v>
      </c>
      <c r="C3" s="16" t="s">
        <v>65</v>
      </c>
      <c r="D3" s="17" t="s">
        <v>31</v>
      </c>
      <c r="E3" s="22" t="s">
        <v>65</v>
      </c>
      <c r="G3" s="83"/>
      <c r="H3" s="15" t="s">
        <v>31</v>
      </c>
      <c r="I3" s="16" t="s">
        <v>65</v>
      </c>
      <c r="J3" s="17" t="s">
        <v>31</v>
      </c>
      <c r="K3" s="22" t="s">
        <v>65</v>
      </c>
      <c r="M3" s="76"/>
      <c r="N3" s="15" t="s">
        <v>31</v>
      </c>
      <c r="O3" s="56" t="s">
        <v>65</v>
      </c>
    </row>
    <row r="4" spans="1:15" ht="12.75">
      <c r="A4" s="76"/>
      <c r="B4" s="15" t="s">
        <v>32</v>
      </c>
      <c r="C4" s="16" t="s">
        <v>66</v>
      </c>
      <c r="D4" s="17" t="s">
        <v>32</v>
      </c>
      <c r="E4" s="35" t="s">
        <v>66</v>
      </c>
      <c r="G4" s="83"/>
      <c r="H4" s="15" t="s">
        <v>32</v>
      </c>
      <c r="I4" s="16" t="s">
        <v>66</v>
      </c>
      <c r="J4" s="17" t="s">
        <v>32</v>
      </c>
      <c r="K4" s="35" t="s">
        <v>66</v>
      </c>
      <c r="M4" s="76"/>
      <c r="N4" s="15" t="s">
        <v>32</v>
      </c>
      <c r="O4" s="56" t="s">
        <v>66</v>
      </c>
    </row>
    <row r="5" spans="1:15" ht="12.75">
      <c r="A5" s="76"/>
      <c r="B5" s="18" t="s">
        <v>33</v>
      </c>
      <c r="C5" s="19" t="s">
        <v>60</v>
      </c>
      <c r="D5" s="20" t="s">
        <v>33</v>
      </c>
      <c r="E5" s="36" t="s">
        <v>60</v>
      </c>
      <c r="G5" s="83"/>
      <c r="H5" s="18" t="s">
        <v>33</v>
      </c>
      <c r="I5" s="19" t="s">
        <v>60</v>
      </c>
      <c r="J5" s="20" t="s">
        <v>33</v>
      </c>
      <c r="K5" s="36" t="s">
        <v>60</v>
      </c>
      <c r="M5" s="76"/>
      <c r="N5" s="18" t="s">
        <v>33</v>
      </c>
      <c r="O5" s="57" t="s">
        <v>60</v>
      </c>
    </row>
    <row r="6" spans="1:15" ht="13.5" thickBot="1">
      <c r="A6" s="77"/>
      <c r="B6" s="86" t="s">
        <v>154</v>
      </c>
      <c r="C6" s="87"/>
      <c r="D6" s="88" t="s">
        <v>155</v>
      </c>
      <c r="E6" s="81"/>
      <c r="G6" s="84"/>
      <c r="H6" s="86" t="s">
        <v>154</v>
      </c>
      <c r="I6" s="87"/>
      <c r="J6" s="88" t="s">
        <v>155</v>
      </c>
      <c r="K6" s="81"/>
      <c r="M6" s="77"/>
      <c r="N6" s="80" t="s">
        <v>156</v>
      </c>
      <c r="O6" s="81"/>
    </row>
    <row r="7" spans="1:15" ht="12.75">
      <c r="A7" s="27" t="s">
        <v>34</v>
      </c>
      <c r="B7" s="40">
        <f>'m vs o orig data'!B4/5</f>
        <v>25.8</v>
      </c>
      <c r="C7" s="61">
        <f>'m vs o orig data'!H4</f>
        <v>4.601555254</v>
      </c>
      <c r="D7" s="44">
        <f>'m vs o orig data'!P4/5</f>
        <v>312.2</v>
      </c>
      <c r="E7" s="54">
        <f>'m vs o orig data'!V4</f>
        <v>5.860841618</v>
      </c>
      <c r="G7" s="28" t="s">
        <v>48</v>
      </c>
      <c r="H7" s="41">
        <f>'m vs o orig data'!B19/5</f>
        <v>6.4</v>
      </c>
      <c r="I7" s="61">
        <f>'m vs o orig data'!H19</f>
        <v>3.603603604</v>
      </c>
      <c r="J7" s="44">
        <f>'m vs o orig data'!P19/5</f>
        <v>367.6</v>
      </c>
      <c r="K7" s="54">
        <f>'m vs o orig data'!V19</f>
        <v>5.836606766</v>
      </c>
      <c r="M7" s="29" t="s">
        <v>157</v>
      </c>
      <c r="N7" s="40">
        <f>'m region orig data'!B4/5</f>
        <v>44</v>
      </c>
      <c r="O7" s="58">
        <f>'m region orig data'!H4</f>
        <v>4.5447033548</v>
      </c>
    </row>
    <row r="8" spans="1:15" ht="12.75">
      <c r="A8" s="29" t="s">
        <v>35</v>
      </c>
      <c r="B8" s="41">
        <f>'m vs o orig data'!B5/5</f>
        <v>28.8</v>
      </c>
      <c r="C8" s="61">
        <f>'m vs o orig data'!H5</f>
        <v>6.373655557</v>
      </c>
      <c r="D8" s="44">
        <f>'m vs o orig data'!P5/5</f>
        <v>738.2</v>
      </c>
      <c r="E8" s="54">
        <f>'m vs o orig data'!V5</f>
        <v>7.733373561</v>
      </c>
      <c r="G8" s="30" t="s">
        <v>49</v>
      </c>
      <c r="H8" s="41">
        <f>'m vs o orig data'!B20/5</f>
        <v>4</v>
      </c>
      <c r="I8" s="61">
        <f>'m vs o orig data'!H20</f>
        <v>4.782400765</v>
      </c>
      <c r="J8" s="44">
        <f>'m vs o orig data'!P20/5</f>
        <v>308.4</v>
      </c>
      <c r="K8" s="54">
        <f>'m vs o orig data'!V20</f>
        <v>8.524517663</v>
      </c>
      <c r="M8" s="29" t="s">
        <v>38</v>
      </c>
      <c r="N8" s="41">
        <f>'m region orig data'!B5/5</f>
        <v>47.8</v>
      </c>
      <c r="O8" s="58">
        <f>'m region orig data'!H5</f>
        <v>5.874834079</v>
      </c>
    </row>
    <row r="9" spans="1:15" ht="12.75">
      <c r="A9" s="29" t="s">
        <v>36</v>
      </c>
      <c r="B9" s="41">
        <f>'m vs o orig data'!B6/5</f>
        <v>14.8</v>
      </c>
      <c r="C9" s="61">
        <f>'m vs o orig data'!H6</f>
        <v>6.985085898</v>
      </c>
      <c r="D9" s="44">
        <f>'m vs o orig data'!P6/5</f>
        <v>776</v>
      </c>
      <c r="E9" s="54">
        <f>'m vs o orig data'!V6</f>
        <v>11.5930597</v>
      </c>
      <c r="G9" s="30" t="s">
        <v>53</v>
      </c>
      <c r="H9" s="41">
        <f>'m vs o orig data'!B21/5</f>
        <v>24</v>
      </c>
      <c r="I9" s="61">
        <f>'m vs o orig data'!H21</f>
        <v>6.652622242</v>
      </c>
      <c r="J9" s="44">
        <f>'m vs o orig data'!P21/5</f>
        <v>316.8</v>
      </c>
      <c r="K9" s="54">
        <f>'m vs o orig data'!V21</f>
        <v>6.851922345</v>
      </c>
      <c r="M9" s="29" t="s">
        <v>158</v>
      </c>
      <c r="N9" s="41">
        <f>'m region orig data'!B6/5</f>
        <v>23.4</v>
      </c>
      <c r="O9" s="58">
        <f>'m region orig data'!H6</f>
        <v>5.7059253841</v>
      </c>
    </row>
    <row r="10" spans="1:15" ht="12.75">
      <c r="A10" s="29" t="s">
        <v>28</v>
      </c>
      <c r="B10" s="41">
        <f>'m vs o orig data'!B7/5</f>
        <v>9.2</v>
      </c>
      <c r="C10" s="61">
        <f>'m vs o orig data'!H7</f>
        <v>4.048582996</v>
      </c>
      <c r="D10" s="44">
        <f>'m vs o orig data'!P7/5</f>
        <v>397.2</v>
      </c>
      <c r="E10" s="54">
        <f>'m vs o orig data'!V7</f>
        <v>8.591303144</v>
      </c>
      <c r="G10" s="30" t="s">
        <v>51</v>
      </c>
      <c r="H10" s="41">
        <f>'m vs o orig data'!B22/5</f>
        <v>19.2</v>
      </c>
      <c r="I10" s="61">
        <f>'m vs o orig data'!H22</f>
        <v>5.741626794</v>
      </c>
      <c r="J10" s="44">
        <f>'m vs o orig data'!P22/5</f>
        <v>410</v>
      </c>
      <c r="K10" s="54">
        <f>'m vs o orig data'!V22</f>
        <v>7.083817106</v>
      </c>
      <c r="M10" s="29" t="s">
        <v>44</v>
      </c>
      <c r="N10" s="41">
        <f>'m region orig data'!B7/5</f>
        <v>161</v>
      </c>
      <c r="O10" s="58">
        <f>'m region orig data'!H7</f>
        <v>5.1535171955</v>
      </c>
    </row>
    <row r="11" spans="1:15" ht="12.75">
      <c r="A11" s="29" t="s">
        <v>44</v>
      </c>
      <c r="B11" s="41">
        <f>'m vs o orig data'!B8/5</f>
        <v>161</v>
      </c>
      <c r="C11" s="61">
        <f>'m vs o orig data'!H8</f>
        <v>5.153517196</v>
      </c>
      <c r="D11" s="44">
        <f>'m vs o orig data'!P8/5</f>
        <v>5254.6</v>
      </c>
      <c r="E11" s="54">
        <f>'m vs o orig data'!V8</f>
        <v>8.360407949</v>
      </c>
      <c r="G11" s="30" t="s">
        <v>54</v>
      </c>
      <c r="H11" s="41">
        <f>'m vs o orig data'!B23/5</f>
        <v>6.4</v>
      </c>
      <c r="I11" s="61">
        <f>'m vs o orig data'!H23</f>
        <v>3.026863413</v>
      </c>
      <c r="J11" s="44">
        <f>'m vs o orig data'!P23/5</f>
        <v>189.6</v>
      </c>
      <c r="K11" s="54">
        <f>'m vs o orig data'!V23</f>
        <v>6.089179502</v>
      </c>
      <c r="M11" s="29" t="s">
        <v>159</v>
      </c>
      <c r="N11" s="41">
        <f>'m region orig data'!B8/5</f>
        <v>51.4</v>
      </c>
      <c r="O11" s="58">
        <f>'m region orig data'!H8</f>
        <v>5.9110354662</v>
      </c>
    </row>
    <row r="12" spans="1:15" ht="12.75">
      <c r="A12" s="29" t="s">
        <v>38</v>
      </c>
      <c r="B12" s="41">
        <f>'m vs o orig data'!B9/5</f>
        <v>51</v>
      </c>
      <c r="C12" s="61">
        <f>'m vs o orig data'!H9</f>
        <v>5.806539758</v>
      </c>
      <c r="D12" s="44">
        <f>'m vs o orig data'!P9/5</f>
        <v>571.8</v>
      </c>
      <c r="E12" s="54">
        <f>'m vs o orig data'!V9</f>
        <v>8.490229851</v>
      </c>
      <c r="G12" s="30" t="s">
        <v>50</v>
      </c>
      <c r="H12" s="41">
        <f>'m vs o orig data'!B24/5</f>
        <v>7.6</v>
      </c>
      <c r="I12" s="61">
        <f>'m vs o orig data'!H24</f>
        <v>4.664866192</v>
      </c>
      <c r="J12" s="44">
        <f>'m vs o orig data'!P24/5</f>
        <v>535.2</v>
      </c>
      <c r="K12" s="54">
        <f>'m vs o orig data'!V24</f>
        <v>9.863619609</v>
      </c>
      <c r="M12" s="29" t="s">
        <v>160</v>
      </c>
      <c r="N12" s="41">
        <f>'m region orig data'!B9/5</f>
        <v>30.8</v>
      </c>
      <c r="O12" s="58">
        <f>'m region orig data'!H9</f>
        <v>5.0539857569</v>
      </c>
    </row>
    <row r="13" spans="1:15" ht="12.75">
      <c r="A13" s="29" t="s">
        <v>39</v>
      </c>
      <c r="B13" s="41">
        <f>'m vs o orig data'!B10/5</f>
        <v>14.8</v>
      </c>
      <c r="C13" s="61">
        <f>'m vs o orig data'!H10</f>
        <v>4.336869249</v>
      </c>
      <c r="D13" s="44">
        <f>'m vs o orig data'!P10/5</f>
        <v>287.6</v>
      </c>
      <c r="E13" s="54">
        <f>'m vs o orig data'!V10</f>
        <v>7.890910089</v>
      </c>
      <c r="G13" s="30" t="s">
        <v>52</v>
      </c>
      <c r="H13" s="41">
        <f>'m vs o orig data'!B25/5</f>
        <v>19.4</v>
      </c>
      <c r="I13" s="61">
        <f>'m vs o orig data'!H25</f>
        <v>4.489078119</v>
      </c>
      <c r="J13" s="44">
        <f>'m vs o orig data'!P25/5</f>
        <v>727.8</v>
      </c>
      <c r="K13" s="54">
        <f>'m vs o orig data'!V25</f>
        <v>8.124073512</v>
      </c>
      <c r="M13" s="29" t="s">
        <v>161</v>
      </c>
      <c r="N13" s="41">
        <f>'m region orig data'!B10/5</f>
        <v>18.4</v>
      </c>
      <c r="O13" s="58">
        <f>'m region orig data'!H10</f>
        <v>4.3367587442</v>
      </c>
    </row>
    <row r="14" spans="1:15" ht="12.75">
      <c r="A14" s="29" t="s">
        <v>37</v>
      </c>
      <c r="B14" s="41">
        <f>'m vs o orig data'!B11/5</f>
        <v>32</v>
      </c>
      <c r="C14" s="61">
        <f>'m vs o orig data'!H11</f>
        <v>5.472330529</v>
      </c>
      <c r="D14" s="44">
        <f>'m vs o orig data'!P11/5</f>
        <v>470</v>
      </c>
      <c r="E14" s="54">
        <f>'m vs o orig data'!V11</f>
        <v>12.79963399</v>
      </c>
      <c r="G14" s="30" t="s">
        <v>55</v>
      </c>
      <c r="H14" s="41">
        <f>'m vs o orig data'!B26/5</f>
        <v>9.4</v>
      </c>
      <c r="I14" s="61">
        <f>'m vs o orig data'!H26</f>
        <v>4.10695561</v>
      </c>
      <c r="J14" s="44">
        <f>'m vs o orig data'!P26/5</f>
        <v>528.6</v>
      </c>
      <c r="K14" s="54">
        <f>'m vs o orig data'!V26</f>
        <v>9.274335041</v>
      </c>
      <c r="M14" s="31"/>
      <c r="N14" s="42"/>
      <c r="O14" s="60"/>
    </row>
    <row r="15" spans="1:15" ht="13.5" thickBot="1">
      <c r="A15" s="29" t="s">
        <v>40</v>
      </c>
      <c r="B15" s="41">
        <f>'m vs o orig data'!B12/5</f>
        <v>1.2</v>
      </c>
      <c r="C15" s="61">
        <f>'m vs o orig data'!H12</f>
        <v>5.300353357</v>
      </c>
      <c r="D15" s="44">
        <f>'m vs o orig data'!P12/5</f>
        <v>3.4</v>
      </c>
      <c r="E15" s="54">
        <f>'m vs o orig data'!V12</f>
        <v>4.459601259</v>
      </c>
      <c r="G15" s="30" t="s">
        <v>56</v>
      </c>
      <c r="H15" s="41">
        <f>'m vs o orig data'!B27/5</f>
        <v>12</v>
      </c>
      <c r="I15" s="61">
        <f>'m vs o orig data'!H27</f>
        <v>5.196154845</v>
      </c>
      <c r="J15" s="44">
        <f>'m vs o orig data'!P27/5</f>
        <v>619.4</v>
      </c>
      <c r="K15" s="54">
        <f>'m vs o orig data'!V27</f>
        <v>10.95988336</v>
      </c>
      <c r="M15" s="33" t="s">
        <v>45</v>
      </c>
      <c r="N15" s="43">
        <f>'m region orig data'!B11/5</f>
        <v>376.8</v>
      </c>
      <c r="O15" s="59">
        <f>'m region orig data'!H11</f>
        <v>5.2193859741</v>
      </c>
    </row>
    <row r="16" spans="1:15" ht="12.75">
      <c r="A16" s="29" t="s">
        <v>41</v>
      </c>
      <c r="B16" s="41">
        <f>'m vs o orig data'!B13/5</f>
        <v>21</v>
      </c>
      <c r="C16" s="61">
        <f>'m vs o orig data'!H13</f>
        <v>5.049533519</v>
      </c>
      <c r="D16" s="44">
        <f>'m vs o orig data'!P13/5</f>
        <v>145.8</v>
      </c>
      <c r="E16" s="54">
        <f>'m vs o orig data'!V13</f>
        <v>7.103116992</v>
      </c>
      <c r="G16" s="30" t="s">
        <v>57</v>
      </c>
      <c r="H16" s="41">
        <f>'m vs o orig data'!B28/5</f>
        <v>11</v>
      </c>
      <c r="I16" s="61">
        <f>'m vs o orig data'!H28</f>
        <v>5.197505198</v>
      </c>
      <c r="J16" s="44">
        <f>'m vs o orig data'!P28/5</f>
        <v>174</v>
      </c>
      <c r="K16" s="54">
        <f>'m vs o orig data'!V28</f>
        <v>5.912937099</v>
      </c>
      <c r="M16" s="21" t="s">
        <v>46</v>
      </c>
      <c r="O16" s="34"/>
    </row>
    <row r="17" spans="1:15" ht="12.75">
      <c r="A17" s="29" t="s">
        <v>42</v>
      </c>
      <c r="B17" s="41">
        <f>'m vs o orig data'!B14/5</f>
        <v>17.2</v>
      </c>
      <c r="C17" s="61">
        <f>'m vs o orig data'!H14</f>
        <v>4.29313099</v>
      </c>
      <c r="D17" s="44">
        <f>'m vs o orig data'!P14/5</f>
        <v>188.6</v>
      </c>
      <c r="E17" s="54">
        <f>'m vs o orig data'!V14</f>
        <v>4.534111617</v>
      </c>
      <c r="G17" s="30" t="s">
        <v>58</v>
      </c>
      <c r="H17" s="41">
        <f>'m vs o orig data'!B29/5</f>
        <v>22.2</v>
      </c>
      <c r="I17" s="61">
        <f>'m vs o orig data'!H29</f>
        <v>7.165913493</v>
      </c>
      <c r="J17" s="44">
        <f>'m vs o orig data'!P29/5</f>
        <v>658.4</v>
      </c>
      <c r="K17" s="54">
        <f>'m vs o orig data'!V29</f>
        <v>9.488727092</v>
      </c>
      <c r="M17" s="25" t="s">
        <v>171</v>
      </c>
      <c r="N17" s="25"/>
      <c r="O17" s="25"/>
    </row>
    <row r="18" spans="1:11" ht="12.75">
      <c r="A18" s="31"/>
      <c r="B18" s="42"/>
      <c r="C18" s="52"/>
      <c r="D18" s="45"/>
      <c r="E18" s="62"/>
      <c r="G18" s="30" t="s">
        <v>59</v>
      </c>
      <c r="H18" s="47">
        <f>'m vs o orig data'!B30/5</f>
        <v>19.4</v>
      </c>
      <c r="I18" s="61">
        <f>'m vs o orig data'!H30</f>
        <v>5.106607002</v>
      </c>
      <c r="J18" s="44">
        <f>'m vs o orig data'!P30/5</f>
        <v>418.8</v>
      </c>
      <c r="K18" s="54">
        <f>'m vs o orig data'!V30</f>
        <v>11.04197427</v>
      </c>
    </row>
    <row r="19" spans="1:11" ht="12.75">
      <c r="A19" s="29" t="s">
        <v>152</v>
      </c>
      <c r="B19" s="41">
        <f>'m vs o orig data'!B15/5</f>
        <v>69.4</v>
      </c>
      <c r="C19" s="61">
        <f>'m vs o orig data'!H15</f>
        <v>5.667989742</v>
      </c>
      <c r="D19" s="44">
        <f>'m vs o orig data'!P15/5</f>
        <v>1826.4</v>
      </c>
      <c r="E19" s="54">
        <f>'m vs o orig data'!V15</f>
        <v>8.468815525</v>
      </c>
      <c r="G19" s="32"/>
      <c r="H19" s="42"/>
      <c r="I19" s="52"/>
      <c r="J19" s="45"/>
      <c r="K19" s="62"/>
    </row>
    <row r="20" spans="1:11" ht="13.5" thickBot="1">
      <c r="A20" s="29" t="s">
        <v>47</v>
      </c>
      <c r="B20" s="41">
        <f>'m vs o orig data'!B16/5</f>
        <v>97.8</v>
      </c>
      <c r="C20" s="61">
        <f>'m vs o orig data'!H16</f>
        <v>5.420264473</v>
      </c>
      <c r="D20" s="44">
        <f>'m vs o orig data'!P16/5</f>
        <v>1329.4</v>
      </c>
      <c r="E20" s="54">
        <f>'m vs o orig data'!V16</f>
        <v>9.460925113</v>
      </c>
      <c r="G20" s="33" t="s">
        <v>44</v>
      </c>
      <c r="H20" s="43">
        <f>'m vs o orig data'!B8/5</f>
        <v>161</v>
      </c>
      <c r="I20" s="64">
        <f>'m vs o orig data'!H8</f>
        <v>5.153517196</v>
      </c>
      <c r="J20" s="46">
        <f>'m vs o orig data'!P8/5</f>
        <v>5254.6</v>
      </c>
      <c r="K20" s="63">
        <f>'m vs o orig data'!V8</f>
        <v>8.360407949</v>
      </c>
    </row>
    <row r="21" spans="1:9" ht="12.75">
      <c r="A21" s="29" t="s">
        <v>43</v>
      </c>
      <c r="B21" s="41">
        <f>'m vs o orig data'!B17/5</f>
        <v>39.4</v>
      </c>
      <c r="C21" s="61">
        <f>'m vs o orig data'!H17</f>
        <v>4.695171362</v>
      </c>
      <c r="D21" s="44">
        <f>'m vs o orig data'!P17/5</f>
        <v>337.8</v>
      </c>
      <c r="E21" s="54">
        <f>'m vs o orig data'!V17</f>
        <v>5.371761518</v>
      </c>
      <c r="G21" s="21" t="s">
        <v>46</v>
      </c>
      <c r="I21" s="34"/>
    </row>
    <row r="22" spans="1:11" ht="12.75">
      <c r="A22" s="31"/>
      <c r="B22" s="42"/>
      <c r="C22" s="52"/>
      <c r="D22" s="45"/>
      <c r="E22" s="62"/>
      <c r="G22" s="74" t="s">
        <v>171</v>
      </c>
      <c r="H22" s="74"/>
      <c r="I22" s="74"/>
      <c r="J22" s="74"/>
      <c r="K22" s="74"/>
    </row>
    <row r="23" spans="1:5" ht="13.5" thickBot="1">
      <c r="A23" s="33" t="s">
        <v>45</v>
      </c>
      <c r="B23" s="43">
        <f>'m vs o orig data'!B18/5</f>
        <v>376.8</v>
      </c>
      <c r="C23" s="53">
        <f>'m vs o orig data'!H18</f>
        <v>5.219385974</v>
      </c>
      <c r="D23" s="46">
        <f>'m vs o orig data'!P18/5</f>
        <v>9145.4</v>
      </c>
      <c r="E23" s="63">
        <f>'m vs o orig data'!V18</f>
        <v>8.361097301</v>
      </c>
    </row>
    <row r="24" spans="1:9" ht="12.75">
      <c r="A24" s="21" t="s">
        <v>46</v>
      </c>
      <c r="C24" s="34"/>
      <c r="G24" s="71"/>
      <c r="H24" s="65"/>
      <c r="I24" s="65"/>
    </row>
    <row r="25" spans="1:9" ht="12.75">
      <c r="A25" s="25" t="s">
        <v>171</v>
      </c>
      <c r="B25" s="25"/>
      <c r="C25" s="25"/>
      <c r="D25" s="25"/>
      <c r="E25" s="25"/>
      <c r="G25" s="71"/>
      <c r="H25" s="65"/>
      <c r="I25" s="66"/>
    </row>
    <row r="26" spans="7:9" ht="12.75">
      <c r="G26" s="71"/>
      <c r="H26" s="65"/>
      <c r="I26" s="66"/>
    </row>
    <row r="27" spans="7:9" ht="12.75">
      <c r="G27" s="71"/>
      <c r="H27" s="65"/>
      <c r="I27" s="67"/>
    </row>
    <row r="28" spans="7:9" ht="12.75">
      <c r="G28" s="71"/>
      <c r="H28" s="65"/>
      <c r="I28" s="65"/>
    </row>
    <row r="29" spans="7:9" ht="12.75">
      <c r="G29" s="68"/>
      <c r="H29" s="69"/>
      <c r="I29" s="70"/>
    </row>
    <row r="30" spans="7:9" ht="12.75">
      <c r="G30" s="68"/>
      <c r="H30" s="69"/>
      <c r="I30" s="70"/>
    </row>
    <row r="31" spans="7:9" ht="12.75">
      <c r="G31" s="68"/>
      <c r="H31" s="69"/>
      <c r="I31" s="70"/>
    </row>
    <row r="32" spans="7:9" ht="12.75">
      <c r="G32" s="68"/>
      <c r="H32" s="69"/>
      <c r="I32" s="70"/>
    </row>
    <row r="33" spans="7:9" ht="12.75">
      <c r="G33" s="68"/>
      <c r="H33" s="69"/>
      <c r="I33" s="70"/>
    </row>
    <row r="34" spans="7:9" ht="12.75">
      <c r="G34" s="68"/>
      <c r="H34" s="69"/>
      <c r="I34" s="70"/>
    </row>
    <row r="35" spans="7:9" ht="12.75">
      <c r="G35" s="68"/>
      <c r="H35" s="69"/>
      <c r="I35" s="70"/>
    </row>
    <row r="36" spans="7:9" ht="12.75">
      <c r="G36" s="72"/>
      <c r="H36" s="69"/>
      <c r="I36" s="70"/>
    </row>
    <row r="37" spans="7:9" ht="12.75">
      <c r="G37" s="68"/>
      <c r="H37" s="69"/>
      <c r="I37" s="70"/>
    </row>
  </sheetData>
  <sheetProtection/>
  <mergeCells count="12">
    <mergeCell ref="B6:C6"/>
    <mergeCell ref="D6:E6"/>
    <mergeCell ref="G22:K22"/>
    <mergeCell ref="M2:M6"/>
    <mergeCell ref="N2:O2"/>
    <mergeCell ref="N6:O6"/>
    <mergeCell ref="A2:A6"/>
    <mergeCell ref="G2:G6"/>
    <mergeCell ref="H2:K2"/>
    <mergeCell ref="H6:I6"/>
    <mergeCell ref="J6:K6"/>
    <mergeCell ref="B2:E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165</v>
      </c>
      <c r="B1" s="5" t="s">
        <v>61</v>
      </c>
      <c r="C1" s="89" t="s">
        <v>29</v>
      </c>
      <c r="D1" s="89"/>
      <c r="E1" s="89"/>
      <c r="F1" s="90" t="s">
        <v>141</v>
      </c>
      <c r="G1" s="90"/>
      <c r="H1" s="91" t="s">
        <v>170</v>
      </c>
      <c r="I1" s="91"/>
      <c r="J1" s="91"/>
      <c r="K1" s="91"/>
      <c r="L1" s="91"/>
      <c r="M1" s="91"/>
      <c r="N1" s="91"/>
      <c r="O1" s="7"/>
      <c r="S1" s="7"/>
    </row>
    <row r="2" spans="1:19" ht="12.75">
      <c r="A2" s="39" t="s">
        <v>166</v>
      </c>
      <c r="B2" s="73"/>
      <c r="C2" s="13"/>
      <c r="D2" s="13"/>
      <c r="E2" s="13"/>
      <c r="F2" s="49"/>
      <c r="G2" s="49"/>
      <c r="H2" s="5"/>
      <c r="I2" s="5" t="s">
        <v>153</v>
      </c>
      <c r="J2" s="5" t="s">
        <v>153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130</v>
      </c>
      <c r="D3" s="13" t="s">
        <v>105</v>
      </c>
      <c r="E3" s="13" t="s">
        <v>104</v>
      </c>
      <c r="F3" s="49" t="s">
        <v>139</v>
      </c>
      <c r="G3" s="49" t="s">
        <v>140</v>
      </c>
      <c r="H3" s="6" t="s">
        <v>142</v>
      </c>
      <c r="I3" s="3" t="s">
        <v>154</v>
      </c>
      <c r="J3" s="55" t="s">
        <v>155</v>
      </c>
      <c r="K3" s="6" t="s">
        <v>143</v>
      </c>
      <c r="L3" s="50" t="s">
        <v>144</v>
      </c>
      <c r="M3" s="6" t="s">
        <v>145</v>
      </c>
      <c r="N3" s="6" t="s">
        <v>146</v>
      </c>
      <c r="P3" s="6" t="s">
        <v>147</v>
      </c>
      <c r="Q3" s="6" t="s">
        <v>148</v>
      </c>
      <c r="R3" s="6" t="s">
        <v>149</v>
      </c>
      <c r="T3" s="6" t="s">
        <v>150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34</v>
      </c>
      <c r="C4" t="str">
        <f>'m vs o orig data'!AH4</f>
        <v>m</v>
      </c>
      <c r="D4" t="str">
        <f>'m vs o orig data'!AI4</f>
        <v>o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9.652026903</v>
      </c>
      <c r="I4" s="3">
        <f>'m vs o orig data'!D4</f>
        <v>7.348120165</v>
      </c>
      <c r="J4" s="3">
        <f>'m vs o orig data'!R4</f>
        <v>7.369407326</v>
      </c>
      <c r="K4" s="23">
        <f aca="true" t="shared" si="1" ref="K4:K14">J$19</f>
        <v>8.361097301</v>
      </c>
      <c r="L4" s="6">
        <f>'m vs o orig data'!B4</f>
        <v>129</v>
      </c>
      <c r="M4" s="6">
        <f>'m vs o orig data'!C4</f>
        <v>28034</v>
      </c>
      <c r="N4" s="12">
        <f>'m vs o orig data'!G4</f>
        <v>0.005074665</v>
      </c>
      <c r="O4" s="8"/>
      <c r="P4" s="6">
        <f>'m vs o orig data'!P4</f>
        <v>1561</v>
      </c>
      <c r="Q4" s="6">
        <f>'m vs o orig data'!Q4</f>
        <v>266344</v>
      </c>
      <c r="R4" s="12">
        <f>'m vs o orig data'!U4</f>
        <v>0.002020146</v>
      </c>
      <c r="S4" s="8"/>
      <c r="T4" s="12">
        <f>'m vs o orig data'!AD4</f>
        <v>0.976491127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35</v>
      </c>
      <c r="C5" t="str">
        <f>'m vs o orig data'!AH5</f>
        <v> 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9.652026903</v>
      </c>
      <c r="I5" s="3">
        <f>'m vs o orig data'!D5</f>
        <v>10.73015323</v>
      </c>
      <c r="J5" s="3">
        <f>'m vs o orig data'!R5</f>
        <v>7.60833099</v>
      </c>
      <c r="K5" s="23">
        <f t="shared" si="1"/>
        <v>8.361097301</v>
      </c>
      <c r="L5" s="6">
        <f>'m vs o orig data'!B5</f>
        <v>144</v>
      </c>
      <c r="M5" s="6">
        <f>'m vs o orig data'!C5</f>
        <v>22593</v>
      </c>
      <c r="N5" s="12">
        <f>'m vs o orig data'!G5</f>
        <v>0.256900042</v>
      </c>
      <c r="O5" s="9"/>
      <c r="P5" s="6">
        <f>'m vs o orig data'!P5</f>
        <v>3691</v>
      </c>
      <c r="Q5" s="6">
        <f>'m vs o orig data'!Q5</f>
        <v>477282</v>
      </c>
      <c r="R5" s="12">
        <f>'m vs o orig data'!U5</f>
        <v>0.008136526</v>
      </c>
      <c r="S5" s="9"/>
      <c r="T5" s="12">
        <f>'m vs o orig data'!AD5</f>
        <v>0.000192055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36</v>
      </c>
      <c r="C6" t="str">
        <f>'m vs o orig data'!AH6</f>
        <v> </v>
      </c>
      <c r="D6" t="str">
        <f>'m vs o orig data'!AI6</f>
        <v> 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9.652026903</v>
      </c>
      <c r="I6" s="3">
        <f>'m vs o orig data'!D6</f>
        <v>9.702110975</v>
      </c>
      <c r="J6" s="3">
        <f>'m vs o orig data'!R6</f>
        <v>8.135064379</v>
      </c>
      <c r="K6" s="23">
        <f t="shared" si="1"/>
        <v>8.361097301</v>
      </c>
      <c r="L6" s="6">
        <f>'m vs o orig data'!B6</f>
        <v>74</v>
      </c>
      <c r="M6" s="6">
        <f>'m vs o orig data'!C6</f>
        <v>10594</v>
      </c>
      <c r="N6" s="12">
        <f>'m vs o orig data'!G6</f>
        <v>0.966631952</v>
      </c>
      <c r="O6" s="9"/>
      <c r="P6" s="6">
        <f>'m vs o orig data'!P6</f>
        <v>3880</v>
      </c>
      <c r="Q6" s="6">
        <f>'m vs o orig data'!Q6</f>
        <v>334683</v>
      </c>
      <c r="R6" s="12">
        <f>'m vs o orig data'!U6</f>
        <v>0.451776119</v>
      </c>
      <c r="S6" s="9"/>
      <c r="T6" s="12">
        <f>'m vs o orig data'!AD6</f>
        <v>0.152017382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(d)</v>
      </c>
      <c r="B7" t="s">
        <v>28</v>
      </c>
      <c r="C7" t="str">
        <f>'m vs o orig data'!AH7</f>
        <v> </v>
      </c>
      <c r="D7" t="str">
        <f>'m vs o orig data'!AI7</f>
        <v> 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9.652026903</v>
      </c>
      <c r="I7" s="3">
        <f>'m vs o orig data'!D7</f>
        <v>10.95315889</v>
      </c>
      <c r="J7" s="3">
        <f>'m vs o orig data'!R7</f>
        <v>7.896843811</v>
      </c>
      <c r="K7" s="23">
        <f t="shared" si="1"/>
        <v>8.361097301</v>
      </c>
      <c r="L7" s="6">
        <f>'m vs o orig data'!B7</f>
        <v>46</v>
      </c>
      <c r="M7" s="6">
        <f>'m vs o orig data'!C7</f>
        <v>11362</v>
      </c>
      <c r="N7" s="12">
        <f>'m vs o orig data'!G7</f>
        <v>0.408296457</v>
      </c>
      <c r="O7" s="9"/>
      <c r="P7" s="6">
        <f>'m vs o orig data'!P7</f>
        <v>1986</v>
      </c>
      <c r="Q7" s="6">
        <f>'m vs o orig data'!Q7</f>
        <v>231164</v>
      </c>
      <c r="R7" s="12">
        <f>'m vs o orig data'!U7</f>
        <v>0.15079771</v>
      </c>
      <c r="S7" s="9"/>
      <c r="T7" s="12">
        <f>'m vs o orig data'!AD7</f>
        <v>0.032696651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44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9.652026903</v>
      </c>
      <c r="I8" s="3">
        <f>'m vs o orig data'!D8</f>
        <v>10.25178637</v>
      </c>
      <c r="J8" s="3">
        <f>'m vs o orig data'!R8</f>
        <v>8.212320671</v>
      </c>
      <c r="K8" s="23">
        <f t="shared" si="1"/>
        <v>8.361097301</v>
      </c>
      <c r="L8" s="6">
        <f>'m vs o orig data'!B8</f>
        <v>805</v>
      </c>
      <c r="M8" s="6">
        <f>'m vs o orig data'!C8</f>
        <v>156204</v>
      </c>
      <c r="N8" s="12">
        <f>'m vs o orig data'!G8</f>
        <v>0.224691761</v>
      </c>
      <c r="O8" s="9"/>
      <c r="P8" s="6">
        <f>'m vs o orig data'!P8</f>
        <v>26273</v>
      </c>
      <c r="Q8" s="6">
        <f>'m vs o orig data'!Q8</f>
        <v>3142550</v>
      </c>
      <c r="R8" s="12">
        <f>'m vs o orig data'!U8</f>
        <v>0.385871206</v>
      </c>
      <c r="S8" s="9"/>
      <c r="T8" s="12">
        <f>'m vs o orig data'!AD8</f>
        <v>9.09E-08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38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3">
        <f t="shared" si="0"/>
        <v>9.652026903</v>
      </c>
      <c r="I9" s="3">
        <f>'m vs o orig data'!D9</f>
        <v>8.932635583</v>
      </c>
      <c r="J9" s="3">
        <f>'m vs o orig data'!R9</f>
        <v>8.231299912</v>
      </c>
      <c r="K9" s="23">
        <f t="shared" si="1"/>
        <v>8.361097301</v>
      </c>
      <c r="L9" s="6">
        <f>'m vs o orig data'!B9</f>
        <v>255</v>
      </c>
      <c r="M9" s="6">
        <f>'m vs o orig data'!C9</f>
        <v>43916</v>
      </c>
      <c r="N9" s="12">
        <f>'m vs o orig data'!G9</f>
        <v>0.303755358</v>
      </c>
      <c r="O9" s="9"/>
      <c r="P9" s="6">
        <f>'m vs o orig data'!P9</f>
        <v>2859</v>
      </c>
      <c r="Q9" s="6">
        <f>'m vs o orig data'!Q9</f>
        <v>336740</v>
      </c>
      <c r="R9" s="12">
        <f>'m vs o orig data'!U9</f>
        <v>0.673687202</v>
      </c>
      <c r="S9" s="9"/>
      <c r="T9" s="12">
        <f>'m vs o orig data'!AD9</f>
        <v>0.272334602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39</v>
      </c>
      <c r="C10" t="str">
        <f>'m vs o orig data'!AH10</f>
        <v> </v>
      </c>
      <c r="D10" t="str">
        <f>'m vs o orig data'!AI10</f>
        <v> 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9.652026903</v>
      </c>
      <c r="I10" s="3">
        <f>'m vs o orig data'!D10</f>
        <v>7.679355996</v>
      </c>
      <c r="J10" s="3">
        <f>'m vs o orig data'!R10</f>
        <v>9.035478416</v>
      </c>
      <c r="K10" s="23">
        <f t="shared" si="1"/>
        <v>8.361097301</v>
      </c>
      <c r="L10" s="6">
        <f>'m vs o orig data'!B10</f>
        <v>74</v>
      </c>
      <c r="M10" s="6">
        <f>'m vs o orig data'!C10</f>
        <v>17063</v>
      </c>
      <c r="N10" s="12">
        <f>'m vs o orig data'!G10</f>
        <v>0.064502798</v>
      </c>
      <c r="P10" s="6">
        <f>'m vs o orig data'!P10</f>
        <v>1438</v>
      </c>
      <c r="Q10" s="6">
        <f>'m vs o orig data'!Q10</f>
        <v>182235</v>
      </c>
      <c r="R10" s="12">
        <f>'m vs o orig data'!U10</f>
        <v>0.065254539</v>
      </c>
      <c r="T10" s="12">
        <f>'m vs o orig data'!AD10</f>
        <v>0.192372298</v>
      </c>
    </row>
    <row r="11" spans="1:27" ht="12.75">
      <c r="A11" s="2" t="str">
        <f ca="1" t="shared" si="2"/>
        <v>Parkland</v>
      </c>
      <c r="B11" t="s">
        <v>37</v>
      </c>
      <c r="C11" t="str">
        <f>'m vs o orig data'!AH11</f>
        <v> </v>
      </c>
      <c r="D11" t="str">
        <f>'m vs o orig data'!AI11</f>
        <v> </v>
      </c>
      <c r="E11">
        <f ca="1">IF(CELL("contents",F11)="s","s",IF(CELL("contents",G11)="s","s",IF(CELL("contents",'m vs o orig data'!AJ11)="d","d","")))</f>
      </c>
      <c r="F11" t="str">
        <f>'m vs o orig data'!AK11</f>
        <v> </v>
      </c>
      <c r="G11" t="str">
        <f>'m vs o orig data'!AL11</f>
        <v> </v>
      </c>
      <c r="H11" s="23">
        <f t="shared" si="0"/>
        <v>9.652026903</v>
      </c>
      <c r="I11" s="3">
        <f>'m vs o orig data'!D11</f>
        <v>8.234387128</v>
      </c>
      <c r="J11" s="3">
        <f>'m vs o orig data'!R11</f>
        <v>8.817734919</v>
      </c>
      <c r="K11" s="23">
        <f t="shared" si="1"/>
        <v>8.361097301</v>
      </c>
      <c r="L11" s="6">
        <f>'m vs o orig data'!B11</f>
        <v>160</v>
      </c>
      <c r="M11" s="6">
        <f>'m vs o orig data'!C11</f>
        <v>29238</v>
      </c>
      <c r="N11" s="12">
        <f>'m vs o orig data'!G11</f>
        <v>0.075058111</v>
      </c>
      <c r="O11" s="9"/>
      <c r="P11" s="6">
        <f>'m vs o orig data'!P11</f>
        <v>2350</v>
      </c>
      <c r="Q11" s="6">
        <f>'m vs o orig data'!Q11</f>
        <v>183599</v>
      </c>
      <c r="R11" s="12">
        <f>'m vs o orig data'!U11</f>
        <v>0.179349918</v>
      </c>
      <c r="S11" s="9"/>
      <c r="T11" s="12">
        <f>'m vs o orig data'!AD11</f>
        <v>0.444597528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40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9.652026903</v>
      </c>
      <c r="I12" s="3">
        <f>'m vs o orig data'!D12</f>
        <v>13.25537473</v>
      </c>
      <c r="J12" s="3">
        <f>'m vs o orig data'!R12</f>
        <v>11.02709327</v>
      </c>
      <c r="K12" s="23">
        <f t="shared" si="1"/>
        <v>8.361097301</v>
      </c>
      <c r="L12" s="6">
        <f>'m vs o orig data'!B12</f>
        <v>6</v>
      </c>
      <c r="M12" s="6">
        <f>'m vs o orig data'!C12</f>
        <v>1132</v>
      </c>
      <c r="N12" s="12">
        <f>'m vs o orig data'!G12</f>
        <v>0.439929225</v>
      </c>
      <c r="O12" s="9"/>
      <c r="P12" s="6">
        <f>'m vs o orig data'!P12</f>
        <v>17</v>
      </c>
      <c r="Q12" s="6">
        <f>'m vs o orig data'!Q12</f>
        <v>3812</v>
      </c>
      <c r="R12" s="12">
        <f>'m vs o orig data'!U12</f>
        <v>0.25819339</v>
      </c>
      <c r="S12" s="9"/>
      <c r="T12" s="12">
        <f>'m vs o orig data'!AD12</f>
        <v>0.699360448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(o)</v>
      </c>
      <c r="B13" t="s">
        <v>41</v>
      </c>
      <c r="C13" t="str">
        <f>'m vs o orig data'!AH13</f>
        <v> 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9.652026903</v>
      </c>
      <c r="I13" s="3">
        <f>'m vs o orig data'!D13</f>
        <v>11.88289397</v>
      </c>
      <c r="J13" s="3">
        <f>'m vs o orig data'!R13</f>
        <v>11.07228066</v>
      </c>
      <c r="K13" s="23">
        <f t="shared" si="1"/>
        <v>8.361097301</v>
      </c>
      <c r="L13" s="6">
        <f>'m vs o orig data'!B13</f>
        <v>105</v>
      </c>
      <c r="M13" s="6">
        <f>'m vs o orig data'!C13</f>
        <v>20794</v>
      </c>
      <c r="N13" s="12">
        <f>'m vs o orig data'!G13</f>
        <v>0.049243622</v>
      </c>
      <c r="O13" s="9"/>
      <c r="P13" s="6">
        <f>'m vs o orig data'!P13</f>
        <v>729</v>
      </c>
      <c r="Q13" s="6">
        <f>'m vs o orig data'!Q13</f>
        <v>102631</v>
      </c>
      <c r="R13" s="12">
        <f>'m vs o orig data'!U13</f>
        <v>9.62E-09</v>
      </c>
      <c r="S13" s="9"/>
      <c r="T13" s="12">
        <f>'m vs o orig data'!AD13</f>
        <v>0.520250337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(m,o)</v>
      </c>
      <c r="B14" t="s">
        <v>42</v>
      </c>
      <c r="C14" t="str">
        <f>'m vs o orig data'!AH14</f>
        <v>m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23">
        <f t="shared" si="0"/>
        <v>9.652026903</v>
      </c>
      <c r="I14" s="3">
        <f>'m vs o orig data'!D14</f>
        <v>13.76563209</v>
      </c>
      <c r="J14" s="3">
        <f>'m vs o orig data'!R14</f>
        <v>14.50419192</v>
      </c>
      <c r="K14" s="23">
        <f t="shared" si="1"/>
        <v>8.361097301</v>
      </c>
      <c r="L14" s="6">
        <f>'m vs o orig data'!B14</f>
        <v>86</v>
      </c>
      <c r="M14" s="6">
        <f>'m vs o orig data'!C14</f>
        <v>20032</v>
      </c>
      <c r="N14" s="12">
        <f>'m vs o orig data'!G14</f>
        <v>0.002039294</v>
      </c>
      <c r="O14" s="9"/>
      <c r="P14" s="6">
        <f>'m vs o orig data'!P14</f>
        <v>943</v>
      </c>
      <c r="Q14" s="6">
        <f>'m vs o orig data'!Q14</f>
        <v>207979</v>
      </c>
      <c r="R14" s="12">
        <f>'m vs o orig data'!U14</f>
        <v>4.21E-36</v>
      </c>
      <c r="S14" s="9"/>
      <c r="T14" s="12">
        <f>'m vs o orig data'!AD14</f>
        <v>0.655065914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(o,d)</v>
      </c>
      <c r="B16" t="s">
        <v>152</v>
      </c>
      <c r="C16" t="str">
        <f>'m vs o orig data'!AH15</f>
        <v> 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9.652026903</v>
      </c>
      <c r="I16" s="3">
        <f>'m vs o orig data'!D15</f>
        <v>9.004242805</v>
      </c>
      <c r="J16" s="3">
        <f>'m vs o orig data'!R15</f>
        <v>7.771857864</v>
      </c>
      <c r="K16" s="23">
        <f>J$19</f>
        <v>8.361097301</v>
      </c>
      <c r="L16" s="6">
        <f>'m vs o orig data'!B15</f>
        <v>347</v>
      </c>
      <c r="M16" s="6">
        <f>'m vs o orig data'!C15</f>
        <v>61221</v>
      </c>
      <c r="N16" s="12">
        <f>'m vs o orig data'!G15</f>
        <v>0.24701558</v>
      </c>
      <c r="O16" s="9"/>
      <c r="P16" s="6">
        <f>'m vs o orig data'!P15</f>
        <v>9132</v>
      </c>
      <c r="Q16" s="6">
        <f>'m vs o orig data'!Q15</f>
        <v>1078309</v>
      </c>
      <c r="R16" s="12">
        <f>'m vs o orig data'!U15</f>
        <v>0.001677986</v>
      </c>
      <c r="S16" s="9"/>
      <c r="T16" s="12">
        <f>'m vs o orig data'!AD15</f>
        <v>0.012693201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47</v>
      </c>
      <c r="C17" t="str">
        <f>'m vs o orig data'!AH16</f>
        <v> </v>
      </c>
      <c r="D17" t="str">
        <f>'m vs o orig data'!AI16</f>
        <v> </v>
      </c>
      <c r="E17">
        <f ca="1">IF(CELL("contents",F17)="s","s",IF(CELL("contents",G17)="s","s",IF(CELL("contents",'m vs o orig data'!AJ16)="d","d","")))</f>
      </c>
      <c r="F17" t="str">
        <f>'m vs o orig data'!AK16</f>
        <v> </v>
      </c>
      <c r="G17" t="str">
        <f>'m vs o orig data'!AL16</f>
        <v> </v>
      </c>
      <c r="H17" s="23">
        <f>I$19</f>
        <v>9.652026903</v>
      </c>
      <c r="I17" s="3">
        <f>'m vs o orig data'!D16</f>
        <v>8.50907141</v>
      </c>
      <c r="J17" s="3">
        <f>'m vs o orig data'!R16</f>
        <v>8.651041416</v>
      </c>
      <c r="K17" s="23">
        <f>J$19</f>
        <v>8.361097301</v>
      </c>
      <c r="L17" s="6">
        <f>'m vs o orig data'!B16</f>
        <v>489</v>
      </c>
      <c r="M17" s="6">
        <f>'m vs o orig data'!C16</f>
        <v>90217</v>
      </c>
      <c r="N17" s="12">
        <f>'m vs o orig data'!G16</f>
        <v>0.019836957</v>
      </c>
      <c r="P17" s="6">
        <f>'m vs o orig data'!P16</f>
        <v>6647</v>
      </c>
      <c r="Q17" s="6">
        <f>'m vs o orig data'!Q16</f>
        <v>702574</v>
      </c>
      <c r="R17" s="12">
        <f>'m vs o orig data'!U16</f>
        <v>0.167312752</v>
      </c>
      <c r="T17" s="12">
        <f>'m vs o orig data'!AD16</f>
        <v>0.750541484</v>
      </c>
    </row>
    <row r="18" spans="1:20" ht="12.75">
      <c r="A18" s="2" t="str">
        <f ca="1" t="shared" si="2"/>
        <v>North (m,o)</v>
      </c>
      <c r="B18" t="s">
        <v>43</v>
      </c>
      <c r="C18" t="str">
        <f>'m vs o orig data'!AH17</f>
        <v>m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23">
        <f>I$19</f>
        <v>9.652026903</v>
      </c>
      <c r="I18" s="3">
        <f>'m vs o orig data'!D17</f>
        <v>12.68034034</v>
      </c>
      <c r="J18" s="3">
        <f>'m vs o orig data'!R17</f>
        <v>12.79046103</v>
      </c>
      <c r="K18" s="23">
        <f>J$19</f>
        <v>8.361097301</v>
      </c>
      <c r="L18" s="6">
        <f>'m vs o orig data'!B17</f>
        <v>197</v>
      </c>
      <c r="M18" s="6">
        <f>'m vs o orig data'!C17</f>
        <v>41958</v>
      </c>
      <c r="N18" s="12">
        <f>'m vs o orig data'!G17</f>
        <v>0.000520265</v>
      </c>
      <c r="P18" s="6">
        <f>'m vs o orig data'!P17</f>
        <v>1689</v>
      </c>
      <c r="Q18" s="6">
        <f>'m vs o orig data'!Q17</f>
        <v>314422</v>
      </c>
      <c r="R18" s="12">
        <f>'m vs o orig data'!U17</f>
        <v>1.39E-41</v>
      </c>
      <c r="T18" s="12">
        <f>'m vs o orig data'!AD17</f>
        <v>0.911803073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9.652026903</v>
      </c>
      <c r="I19" s="3">
        <f>'m vs o orig data'!D18</f>
        <v>9.652026903</v>
      </c>
      <c r="J19" s="3">
        <f>'m vs o orig data'!R18</f>
        <v>8.361097301</v>
      </c>
      <c r="K19" s="23">
        <f>J$19</f>
        <v>8.361097301</v>
      </c>
      <c r="L19" s="6">
        <f>'m vs o orig data'!B18</f>
        <v>1884</v>
      </c>
      <c r="M19" s="6">
        <f>'m vs o orig data'!C18</f>
        <v>360962</v>
      </c>
      <c r="N19" s="12" t="str">
        <f>'m vs o orig data'!G18</f>
        <v> </v>
      </c>
      <c r="P19" s="6">
        <f>'m vs o orig data'!P18</f>
        <v>45727</v>
      </c>
      <c r="Q19" s="6">
        <f>'m vs o orig data'!Q18</f>
        <v>5469019</v>
      </c>
      <c r="R19" s="12" t="str">
        <f>'m vs o orig data'!U18</f>
        <v> </v>
      </c>
      <c r="T19" s="12">
        <f>'m vs o orig data'!AD18</f>
        <v>0.000208702</v>
      </c>
    </row>
    <row r="20" spans="1:20" ht="12.75">
      <c r="A20" s="2" t="str">
        <f ca="1" t="shared" si="2"/>
        <v>Fort Garry (o)</v>
      </c>
      <c r="B20" t="s">
        <v>48</v>
      </c>
      <c r="C20" t="str">
        <f>'m vs o orig data'!AH19</f>
        <v> </v>
      </c>
      <c r="D20" t="str">
        <f>'m vs o orig data'!AI19</f>
        <v>o</v>
      </c>
      <c r="E20">
        <f ca="1">IF(CELL("contents",F20)="s","s",IF(CELL("contents",G20)="s","s",IF(CELL("contents",'m vs o orig data'!AJ19)="d","d","")))</f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9.652026903</v>
      </c>
      <c r="I20" s="3">
        <f>'m vs o orig data'!D19</f>
        <v>6.897343678</v>
      </c>
      <c r="J20" s="3">
        <f>'m vs o orig data'!R19</f>
        <v>6.646778684</v>
      </c>
      <c r="K20" s="23">
        <f aca="true" t="shared" si="4" ref="K20:K31">J$19</f>
        <v>8.361097301</v>
      </c>
      <c r="L20" s="6">
        <f>'m vs o orig data'!B19</f>
        <v>32</v>
      </c>
      <c r="M20" s="6">
        <f>'m vs o orig data'!C19</f>
        <v>8880</v>
      </c>
      <c r="N20" s="12">
        <f>'m vs o orig data'!G19</f>
        <v>0.064449446</v>
      </c>
      <c r="P20" s="6">
        <f>'m vs o orig data'!P19</f>
        <v>1838</v>
      </c>
      <c r="Q20" s="6">
        <f>'m vs o orig data'!Q19</f>
        <v>314909</v>
      </c>
      <c r="R20" s="12">
        <f>'m vs o orig data'!U19</f>
        <v>8.61E-09</v>
      </c>
      <c r="T20" s="12">
        <f>'m vs o orig data'!AD19</f>
        <v>0.838845346</v>
      </c>
    </row>
    <row r="21" spans="1:20" ht="12.75">
      <c r="A21" s="2" t="str">
        <f ca="1" t="shared" si="2"/>
        <v>Assiniboine South (o)</v>
      </c>
      <c r="B21" t="s">
        <v>49</v>
      </c>
      <c r="C21" t="str">
        <f>'m vs o orig data'!AH20</f>
        <v> </v>
      </c>
      <c r="D21" t="str">
        <f>'m vs o orig data'!AI20</f>
        <v>o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9.652026903</v>
      </c>
      <c r="I21" s="3">
        <f>'m vs o orig data'!D20</f>
        <v>8.647927471</v>
      </c>
      <c r="J21" s="3">
        <f>'m vs o orig data'!R20</f>
        <v>7.14969178</v>
      </c>
      <c r="K21" s="23">
        <f t="shared" si="4"/>
        <v>8.361097301</v>
      </c>
      <c r="L21" s="6">
        <f>'m vs o orig data'!B20</f>
        <v>20</v>
      </c>
      <c r="M21" s="6">
        <f>'m vs o orig data'!C20</f>
        <v>4182</v>
      </c>
      <c r="N21" s="12">
        <f>'m vs o orig data'!G20</f>
        <v>0.629303913</v>
      </c>
      <c r="P21" s="6">
        <f>'m vs o orig data'!P20</f>
        <v>1542</v>
      </c>
      <c r="Q21" s="6">
        <f>'m vs o orig data'!Q20</f>
        <v>180890</v>
      </c>
      <c r="R21" s="12">
        <f>'m vs o orig data'!U20</f>
        <v>0.000195007</v>
      </c>
      <c r="T21" s="12">
        <f>'m vs o orig data'!AD20</f>
        <v>0.404294817</v>
      </c>
    </row>
    <row r="22" spans="1:20" ht="12.75">
      <c r="A22" s="2" t="str">
        <f ca="1" t="shared" si="2"/>
        <v>St. Boniface (o,d)</v>
      </c>
      <c r="B22" t="s">
        <v>53</v>
      </c>
      <c r="C22" t="str">
        <f>'m vs o orig data'!AH21</f>
        <v> </v>
      </c>
      <c r="D22" t="str">
        <f>'m vs o orig data'!AI21</f>
        <v>o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9.652026903</v>
      </c>
      <c r="I22" s="3">
        <f>'m vs o orig data'!D21</f>
        <v>9.362856996</v>
      </c>
      <c r="J22" s="3">
        <f>'m vs o orig data'!R21</f>
        <v>7.18046929</v>
      </c>
      <c r="K22" s="23">
        <f t="shared" si="4"/>
        <v>8.361097301</v>
      </c>
      <c r="L22" s="6">
        <f>'m vs o orig data'!B21</f>
        <v>120</v>
      </c>
      <c r="M22" s="6">
        <f>'m vs o orig data'!C21</f>
        <v>18038</v>
      </c>
      <c r="N22" s="12">
        <f>'m vs o orig data'!G21</f>
        <v>0.762940039</v>
      </c>
      <c r="P22" s="6">
        <f>'m vs o orig data'!P21</f>
        <v>1584</v>
      </c>
      <c r="Q22" s="6">
        <f>'m vs o orig data'!Q21</f>
        <v>231176</v>
      </c>
      <c r="R22" s="12">
        <f>'m vs o orig data'!U21</f>
        <v>0.000224081</v>
      </c>
      <c r="T22" s="12">
        <f>'m vs o orig data'!AD21</f>
        <v>0.009104278</v>
      </c>
    </row>
    <row r="23" spans="1:20" ht="12.75">
      <c r="A23" s="2" t="str">
        <f ca="1" t="shared" si="2"/>
        <v>St. Vital (o)</v>
      </c>
      <c r="B23" t="s">
        <v>51</v>
      </c>
      <c r="C23" t="str">
        <f>'m vs o orig data'!AH22</f>
        <v> </v>
      </c>
      <c r="D23" t="str">
        <f>'m vs o orig data'!AI22</f>
        <v>o</v>
      </c>
      <c r="E23">
        <f ca="1">IF(CELL("contents",F23)="s","s",IF(CELL("contents",G23)="s","s",IF(CELL("contents",'m vs o orig data'!AJ22)="d","d","")))</f>
      </c>
      <c r="F23" t="str">
        <f>'m vs o orig data'!AK22</f>
        <v> </v>
      </c>
      <c r="G23" t="str">
        <f>'m vs o orig data'!AL22</f>
        <v> </v>
      </c>
      <c r="H23" s="23">
        <f t="shared" si="3"/>
        <v>9.652026903</v>
      </c>
      <c r="I23" s="3">
        <f>'m vs o orig data'!D22</f>
        <v>8.685631068</v>
      </c>
      <c r="J23" s="3">
        <f>'m vs o orig data'!R22</f>
        <v>7.257833174</v>
      </c>
      <c r="K23" s="23">
        <f t="shared" si="4"/>
        <v>8.361097301</v>
      </c>
      <c r="L23" s="6">
        <f>'m vs o orig data'!B22</f>
        <v>96</v>
      </c>
      <c r="M23" s="6">
        <f>'m vs o orig data'!C22</f>
        <v>16720</v>
      </c>
      <c r="N23" s="12">
        <f>'m vs o orig data'!G22</f>
        <v>0.339480612</v>
      </c>
      <c r="P23" s="6">
        <f>'m vs o orig data'!P22</f>
        <v>2050</v>
      </c>
      <c r="Q23" s="6">
        <f>'m vs o orig data'!Q22</f>
        <v>289392</v>
      </c>
      <c r="R23" s="12">
        <f>'m vs o orig data'!U22</f>
        <v>0.000319355</v>
      </c>
      <c r="T23" s="12">
        <f>'m vs o orig data'!AD22</f>
        <v>0.104477918</v>
      </c>
    </row>
    <row r="24" spans="1:20" ht="12.75">
      <c r="A24" s="2" t="str">
        <f ca="1" t="shared" si="2"/>
        <v>Transcona</v>
      </c>
      <c r="B24" t="s">
        <v>54</v>
      </c>
      <c r="C24" t="str">
        <f>'m vs o orig data'!AH23</f>
        <v> </v>
      </c>
      <c r="D24" t="str">
        <f>'m vs o orig data'!AI23</f>
        <v> 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3">
        <f t="shared" si="3"/>
        <v>9.652026903</v>
      </c>
      <c r="I24" s="3">
        <f>'m vs o orig data'!D23</f>
        <v>7.944189082</v>
      </c>
      <c r="J24" s="3">
        <f>'m vs o orig data'!R23</f>
        <v>8.331279576</v>
      </c>
      <c r="K24" s="23">
        <f t="shared" si="4"/>
        <v>8.361097301</v>
      </c>
      <c r="L24" s="6">
        <f>'m vs o orig data'!B23</f>
        <v>32</v>
      </c>
      <c r="M24" s="6">
        <f>'m vs o orig data'!C23</f>
        <v>10572</v>
      </c>
      <c r="N24" s="12">
        <f>'m vs o orig data'!G23</f>
        <v>0.283099552</v>
      </c>
      <c r="P24" s="6">
        <f>'m vs o orig data'!P23</f>
        <v>948</v>
      </c>
      <c r="Q24" s="6">
        <f>'m vs o orig data'!Q23</f>
        <v>155686</v>
      </c>
      <c r="R24" s="12">
        <f>'m vs o orig data'!U23</f>
        <v>0.938083442</v>
      </c>
      <c r="T24" s="12">
        <f>'m vs o orig data'!AD23</f>
        <v>0.79497316</v>
      </c>
    </row>
    <row r="25" spans="1:23" ht="12.75">
      <c r="A25" s="2" t="str">
        <f ca="1" t="shared" si="2"/>
        <v>River Heights</v>
      </c>
      <c r="B25" t="s">
        <v>50</v>
      </c>
      <c r="C25" t="str">
        <f>'m vs o orig data'!AH24</f>
        <v> </v>
      </c>
      <c r="D25" t="str">
        <f>'m vs o orig data'!AI24</f>
        <v> </v>
      </c>
      <c r="E25">
        <f ca="1">IF(CELL("contents",F25)="s","s",IF(CELL("contents",G25)="s","s",IF(CELL("contents",'m vs o orig data'!AJ24)="d","d","")))</f>
      </c>
      <c r="F25" t="str">
        <f>'m vs o orig data'!AK24</f>
        <v> </v>
      </c>
      <c r="G25" t="str">
        <f>'m vs o orig data'!AL24</f>
        <v> </v>
      </c>
      <c r="H25" s="23">
        <f t="shared" si="3"/>
        <v>9.652026903</v>
      </c>
      <c r="I25" s="3">
        <f>'m vs o orig data'!D24</f>
        <v>9.366628073</v>
      </c>
      <c r="J25" s="3">
        <f>'m vs o orig data'!R24</f>
        <v>7.755240376</v>
      </c>
      <c r="K25" s="23">
        <f t="shared" si="4"/>
        <v>8.361097301</v>
      </c>
      <c r="L25" s="6">
        <f>'m vs o orig data'!B24</f>
        <v>38</v>
      </c>
      <c r="M25" s="6">
        <f>'m vs o orig data'!C24</f>
        <v>8146</v>
      </c>
      <c r="N25" s="12">
        <f>'m vs o orig data'!G24</f>
        <v>0.857829825</v>
      </c>
      <c r="P25" s="6">
        <f>'m vs o orig data'!P24</f>
        <v>2676</v>
      </c>
      <c r="Q25" s="6">
        <f>'m vs o orig data'!Q24</f>
        <v>271300</v>
      </c>
      <c r="R25" s="12">
        <f>'m vs o orig data'!U24</f>
        <v>0.049625621</v>
      </c>
      <c r="T25" s="12">
        <f>'m vs o orig data'!AD24</f>
        <v>0.259566058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52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9.652026903</v>
      </c>
      <c r="I26" s="3">
        <f>'m vs o orig data'!D25</f>
        <v>10.0930189</v>
      </c>
      <c r="J26" s="3">
        <f>'m vs o orig data'!R25</f>
        <v>7.697834223</v>
      </c>
      <c r="K26" s="23">
        <f t="shared" si="4"/>
        <v>8.361097301</v>
      </c>
      <c r="L26" s="6">
        <f>'m vs o orig data'!B25</f>
        <v>97</v>
      </c>
      <c r="M26" s="6">
        <f>'m vs o orig data'!C25</f>
        <v>21608</v>
      </c>
      <c r="N26" s="12">
        <f>'m vs o orig data'!G25</f>
        <v>0.68360369</v>
      </c>
      <c r="P26" s="6">
        <f>'m vs o orig data'!P25</f>
        <v>3639</v>
      </c>
      <c r="Q26" s="6">
        <f>'m vs o orig data'!Q25</f>
        <v>447928</v>
      </c>
      <c r="R26" s="12">
        <f>'m vs o orig data'!U25</f>
        <v>0.021575041</v>
      </c>
      <c r="T26" s="12">
        <f>'m vs o orig data'!AD25</f>
        <v>0.012681892</v>
      </c>
      <c r="U26" s="1"/>
      <c r="V26" s="1"/>
      <c r="W26" s="1"/>
    </row>
    <row r="27" spans="1:23" ht="12.75">
      <c r="A27" s="2" t="str">
        <f ca="1" t="shared" si="2"/>
        <v>Seven Oaks</v>
      </c>
      <c r="B27" t="s">
        <v>55</v>
      </c>
      <c r="C27" t="str">
        <f>'m vs o orig data'!AH26</f>
        <v> </v>
      </c>
      <c r="D27" t="str">
        <f>'m vs o orig data'!AI26</f>
        <v> </v>
      </c>
      <c r="E27">
        <f ca="1">IF(CELL("contents",F27)="s","s",IF(CELL("contents",G27)="s","s",IF(CELL("contents",'m vs o orig data'!AJ26)="d","d","")))</f>
      </c>
      <c r="F27" t="str">
        <f>'m vs o orig data'!AK26</f>
        <v> </v>
      </c>
      <c r="G27" t="str">
        <f>'m vs o orig data'!AL26</f>
        <v> </v>
      </c>
      <c r="H27" s="23">
        <f t="shared" si="3"/>
        <v>9.652026903</v>
      </c>
      <c r="I27" s="3">
        <f>'m vs o orig data'!D26</f>
        <v>8.744396304</v>
      </c>
      <c r="J27" s="3">
        <f>'m vs o orig data'!R26</f>
        <v>8.563555914</v>
      </c>
      <c r="K27" s="23">
        <f t="shared" si="4"/>
        <v>8.361097301</v>
      </c>
      <c r="L27" s="6">
        <f>'m vs o orig data'!B26</f>
        <v>47</v>
      </c>
      <c r="M27" s="6">
        <f>'m vs o orig data'!C26</f>
        <v>11444</v>
      </c>
      <c r="N27" s="12">
        <f>'m vs o orig data'!G26</f>
        <v>0.514333494</v>
      </c>
      <c r="P27" s="6">
        <f>'m vs o orig data'!P26</f>
        <v>2643</v>
      </c>
      <c r="Q27" s="6">
        <f>'m vs o orig data'!Q26</f>
        <v>284980</v>
      </c>
      <c r="R27" s="12">
        <f>'m vs o orig data'!U26</f>
        <v>0.526840974</v>
      </c>
      <c r="T27" s="12">
        <f>'m vs o orig data'!AD26</f>
        <v>0.89006555</v>
      </c>
      <c r="U27" s="1"/>
      <c r="V27" s="1"/>
      <c r="W27" s="1"/>
    </row>
    <row r="28" spans="1:23" ht="12.75">
      <c r="A28" s="2" t="str">
        <f ca="1" t="shared" si="2"/>
        <v>St. James - Assiniboia</v>
      </c>
      <c r="B28" t="s">
        <v>56</v>
      </c>
      <c r="C28" t="str">
        <f>'m vs o orig data'!AH27</f>
        <v> </v>
      </c>
      <c r="D28" t="str">
        <f>'m vs o orig data'!AI27</f>
        <v> 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23">
        <f t="shared" si="3"/>
        <v>9.652026903</v>
      </c>
      <c r="I28" s="3">
        <f>'m vs o orig data'!D27</f>
        <v>9.187212228</v>
      </c>
      <c r="J28" s="3">
        <f>'m vs o orig data'!R27</f>
        <v>8.497305951</v>
      </c>
      <c r="K28" s="23">
        <f t="shared" si="4"/>
        <v>8.361097301</v>
      </c>
      <c r="L28" s="6">
        <f>'m vs o orig data'!B27</f>
        <v>60</v>
      </c>
      <c r="M28" s="6">
        <f>'m vs o orig data'!C27</f>
        <v>11547</v>
      </c>
      <c r="N28" s="12">
        <f>'m vs o orig data'!G27</f>
        <v>0.716309085</v>
      </c>
      <c r="O28" s="9"/>
      <c r="P28" s="6">
        <f>'m vs o orig data'!P27</f>
        <v>3097</v>
      </c>
      <c r="Q28" s="6">
        <f>'m vs o orig data'!Q27</f>
        <v>282576</v>
      </c>
      <c r="R28" s="12">
        <f>'m vs o orig data'!U27</f>
        <v>0.66603711</v>
      </c>
      <c r="T28" s="12">
        <f>'m vs o orig data'!AD27</f>
        <v>0.564302669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57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9.652026903</v>
      </c>
      <c r="I29" s="3">
        <f>'m vs o orig data'!D28</f>
        <v>11.61487774</v>
      </c>
      <c r="J29" s="3">
        <f>'m vs o orig data'!R28</f>
        <v>8.361222815</v>
      </c>
      <c r="K29" s="23">
        <f t="shared" si="4"/>
        <v>8.361097301</v>
      </c>
      <c r="L29" s="6">
        <f>'m vs o orig data'!B28</f>
        <v>55</v>
      </c>
      <c r="M29" s="6">
        <f>'m vs o orig data'!C28</f>
        <v>10582</v>
      </c>
      <c r="N29" s="12">
        <f>'m vs o orig data'!G28</f>
        <v>0.188941988</v>
      </c>
      <c r="O29" s="9"/>
      <c r="P29" s="6">
        <f>'m vs o orig data'!P28</f>
        <v>870</v>
      </c>
      <c r="Q29" s="6">
        <f>'m vs o orig data'!Q28</f>
        <v>147135</v>
      </c>
      <c r="R29" s="12">
        <f>'m vs o orig data'!U28</f>
        <v>0.999742949</v>
      </c>
      <c r="T29" s="12">
        <f>'m vs o orig data'!AD28</f>
        <v>0.021769963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58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9.652026903</v>
      </c>
      <c r="I30" s="3">
        <f>'m vs o orig data'!D29</f>
        <v>17.50915947</v>
      </c>
      <c r="J30" s="3">
        <f>'m vs o orig data'!R29</f>
        <v>11.13544081</v>
      </c>
      <c r="K30" s="23">
        <f t="shared" si="4"/>
        <v>8.361097301</v>
      </c>
      <c r="L30" s="6">
        <f>'m vs o orig data'!B29</f>
        <v>111</v>
      </c>
      <c r="M30" s="6">
        <f>'m vs o orig data'!C29</f>
        <v>15490</v>
      </c>
      <c r="N30" s="12">
        <f>'m vs o orig data'!G29</f>
        <v>8.08E-09</v>
      </c>
      <c r="O30" s="9"/>
      <c r="P30" s="6">
        <f>'m vs o orig data'!P29</f>
        <v>3292</v>
      </c>
      <c r="Q30" s="6">
        <f>'m vs o orig data'!Q29</f>
        <v>346938</v>
      </c>
      <c r="R30" s="12">
        <f>'m vs o orig data'!U29</f>
        <v>3.15E-15</v>
      </c>
      <c r="T30" s="12">
        <f>'m vs o orig data'!AD29</f>
        <v>1.0014E-05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(m,o)</v>
      </c>
      <c r="B31" t="s">
        <v>59</v>
      </c>
      <c r="C31" t="str">
        <f>'m vs o orig data'!AH30</f>
        <v>m</v>
      </c>
      <c r="D31" t="str">
        <f>'m vs o orig data'!AI30</f>
        <v>o</v>
      </c>
      <c r="E31">
        <f ca="1">IF(CELL("contents",F31)="s","s",IF(CELL("contents",G31)="s","s",IF(CELL("contents",'m vs o orig data'!AJ30)="d","d","")))</f>
      </c>
      <c r="F31" t="str">
        <f>'m vs o orig data'!AK30</f>
        <v> </v>
      </c>
      <c r="G31" t="str">
        <f>'m vs o orig data'!AL30</f>
        <v> </v>
      </c>
      <c r="H31" s="23">
        <f t="shared" si="3"/>
        <v>9.652026903</v>
      </c>
      <c r="I31" s="3">
        <f>'m vs o orig data'!D30</f>
        <v>13.43072439</v>
      </c>
      <c r="J31" s="3">
        <f>'m vs o orig data'!R30</f>
        <v>12.02744999</v>
      </c>
      <c r="K31" s="23">
        <f t="shared" si="4"/>
        <v>8.361097301</v>
      </c>
      <c r="L31" s="6">
        <f>'m vs o orig data'!B30</f>
        <v>97</v>
      </c>
      <c r="M31" s="6">
        <f>'m vs o orig data'!C30</f>
        <v>18995</v>
      </c>
      <c r="N31" s="12">
        <f>'m vs o orig data'!G30</f>
        <v>0.002522829</v>
      </c>
      <c r="O31" s="9"/>
      <c r="P31" s="6">
        <f>'m vs o orig data'!P30</f>
        <v>2094</v>
      </c>
      <c r="Q31" s="6">
        <f>'m vs o orig data'!Q30</f>
        <v>189640</v>
      </c>
      <c r="R31" s="12">
        <f>'m vs o orig data'!U30</f>
        <v>5.24E-20</v>
      </c>
      <c r="T31" s="12">
        <f>'m vs o orig data'!AD30</f>
        <v>0.314586588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151</v>
      </c>
      <c r="B1" s="5" t="s">
        <v>62</v>
      </c>
      <c r="C1" s="13" t="s">
        <v>29</v>
      </c>
      <c r="D1" s="13" t="s">
        <v>30</v>
      </c>
      <c r="E1" s="92" t="s">
        <v>170</v>
      </c>
      <c r="F1" s="92"/>
      <c r="G1" s="92"/>
      <c r="H1" s="92"/>
      <c r="I1" s="92"/>
    </row>
    <row r="2" spans="1:9" ht="12.75">
      <c r="A2" s="39"/>
      <c r="B2" s="5"/>
      <c r="C2" s="13"/>
      <c r="D2" s="13"/>
      <c r="E2" s="3"/>
      <c r="F2" s="3" t="s">
        <v>153</v>
      </c>
      <c r="G2" s="3"/>
      <c r="H2" s="3"/>
      <c r="I2" s="3"/>
    </row>
    <row r="3" spans="1:9" ht="12.75">
      <c r="A3" s="38" t="s">
        <v>0</v>
      </c>
      <c r="B3" s="5"/>
      <c r="C3" s="13" t="s">
        <v>130</v>
      </c>
      <c r="D3" s="13" t="s">
        <v>64</v>
      </c>
      <c r="E3" s="6" t="s">
        <v>138</v>
      </c>
      <c r="F3" s="3" t="s">
        <v>154</v>
      </c>
      <c r="G3" s="6" t="s">
        <v>107</v>
      </c>
      <c r="H3" s="6" t="s">
        <v>108</v>
      </c>
      <c r="I3" s="6" t="s">
        <v>112</v>
      </c>
    </row>
    <row r="4" spans="1:9" ht="12.75">
      <c r="A4" s="37" t="str">
        <f ca="1">CONCATENATE(B4)&amp;(IF((CELL("contents",D4)="s")," (s)",(IF((CELL("contents",C4)="m")," (m)",""))))</f>
        <v>Southeast Region (m)</v>
      </c>
      <c r="B4" t="s">
        <v>131</v>
      </c>
      <c r="C4" t="str">
        <f>'m region orig data'!P4</f>
        <v>m</v>
      </c>
      <c r="D4" t="str">
        <f>'m region orig data'!Q4</f>
        <v> </v>
      </c>
      <c r="E4" s="23">
        <f>F$12</f>
        <v>9.6921539292</v>
      </c>
      <c r="F4" s="48">
        <f>'m region orig data'!D4</f>
        <v>7.4402248567000004</v>
      </c>
      <c r="G4" s="6">
        <f>'m region orig data'!B4</f>
        <v>220</v>
      </c>
      <c r="H4" s="6">
        <f>'m region orig data'!C4</f>
        <v>48408</v>
      </c>
      <c r="I4" s="12">
        <f>'m region orig data'!G4</f>
        <v>0.0003366739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132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9.6921539292</v>
      </c>
      <c r="F5" s="48">
        <f>'m region orig data'!D5</f>
        <v>9.1723333134</v>
      </c>
      <c r="G5" s="6">
        <f>'m region orig data'!B5</f>
        <v>239</v>
      </c>
      <c r="H5" s="6">
        <f>'m region orig data'!C5</f>
        <v>40682</v>
      </c>
      <c r="I5" s="12">
        <f>'m region orig data'!G5</f>
        <v>0.4397792135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133</v>
      </c>
      <c r="C6" t="str">
        <f>'m region orig data'!P6</f>
        <v> </v>
      </c>
      <c r="D6" t="str">
        <f>'m region orig data'!Q6</f>
        <v> </v>
      </c>
      <c r="E6" s="23">
        <f t="shared" si="0"/>
        <v>9.6921539292</v>
      </c>
      <c r="F6" s="48">
        <f>'m region orig data'!D6</f>
        <v>8.2606888823</v>
      </c>
      <c r="G6" s="6">
        <f>'m region orig data'!B6</f>
        <v>117</v>
      </c>
      <c r="H6" s="6">
        <f>'m region orig data'!C6</f>
        <v>20505</v>
      </c>
      <c r="I6" s="12">
        <f>'m region orig data'!G6</f>
        <v>0.1001269116</v>
      </c>
    </row>
    <row r="7" spans="1:9" ht="12.75">
      <c r="A7" s="37" t="str">
        <f ca="1" t="shared" si="1"/>
        <v>Winnipeg Region</v>
      </c>
      <c r="B7" t="s">
        <v>134</v>
      </c>
      <c r="C7" t="str">
        <f>'m region orig data'!P7</f>
        <v> </v>
      </c>
      <c r="D7" t="str">
        <f>'m region orig data'!Q7</f>
        <v> </v>
      </c>
      <c r="E7" s="23">
        <f t="shared" si="0"/>
        <v>9.6921539292</v>
      </c>
      <c r="F7" s="48">
        <f>'m region orig data'!D7</f>
        <v>10.267008785</v>
      </c>
      <c r="G7" s="6">
        <f>'m region orig data'!B7</f>
        <v>805</v>
      </c>
      <c r="H7" s="6">
        <f>'m region orig data'!C7</f>
        <v>156204</v>
      </c>
      <c r="I7" s="12">
        <f>'m region orig data'!G7</f>
        <v>0.2112721279</v>
      </c>
    </row>
    <row r="8" spans="1:9" ht="12.75">
      <c r="A8" s="37" t="str">
        <f ca="1" t="shared" si="1"/>
        <v>Southwest Region</v>
      </c>
      <c r="B8" t="s">
        <v>135</v>
      </c>
      <c r="C8" t="str">
        <f>'m region orig data'!P8</f>
        <v> </v>
      </c>
      <c r="D8" t="str">
        <f>'m region orig data'!Q8</f>
        <v> </v>
      </c>
      <c r="E8" s="23">
        <f t="shared" si="0"/>
        <v>9.6921539292</v>
      </c>
      <c r="F8" s="48">
        <f>'m region orig data'!D8</f>
        <v>10.473041215</v>
      </c>
      <c r="G8" s="6">
        <f>'m region orig data'!B8</f>
        <v>257</v>
      </c>
      <c r="H8" s="6">
        <f>'m region orig data'!C8</f>
        <v>43478</v>
      </c>
      <c r="I8" s="12">
        <f>'m region orig data'!G8</f>
        <v>0.2626723429</v>
      </c>
    </row>
    <row r="9" spans="1:9" ht="12.75">
      <c r="A9" s="37" t="str">
        <f ca="1" t="shared" si="1"/>
        <v>The Pas Region</v>
      </c>
      <c r="B9" t="s">
        <v>136</v>
      </c>
      <c r="C9" t="str">
        <f>'m region orig data'!P9</f>
        <v> </v>
      </c>
      <c r="D9" t="str">
        <f>'m region orig data'!Q9</f>
        <v> </v>
      </c>
      <c r="E9" s="23">
        <f t="shared" si="0"/>
        <v>9.6921539292</v>
      </c>
      <c r="F9" s="48">
        <f>'m region orig data'!D9</f>
        <v>10.524678243</v>
      </c>
      <c r="G9" s="6">
        <f>'m region orig data'!B9</f>
        <v>154</v>
      </c>
      <c r="H9" s="6">
        <f>'m region orig data'!C9</f>
        <v>30471</v>
      </c>
      <c r="I9" s="12">
        <f>'m region orig data'!G9</f>
        <v>0.3370046894</v>
      </c>
    </row>
    <row r="10" spans="1:9" ht="12.75">
      <c r="A10" s="37" t="str">
        <f ca="1" t="shared" si="1"/>
        <v>Thompson Region (m)</v>
      </c>
      <c r="B10" t="s">
        <v>137</v>
      </c>
      <c r="C10" t="str">
        <f>'m region orig data'!P10</f>
        <v>m</v>
      </c>
      <c r="D10" t="str">
        <f>'m region orig data'!Q10</f>
        <v> </v>
      </c>
      <c r="E10" s="23">
        <f t="shared" si="0"/>
        <v>9.6921539292</v>
      </c>
      <c r="F10" s="48">
        <f>'m region orig data'!D10</f>
        <v>13.648396682</v>
      </c>
      <c r="G10" s="6">
        <f>'m region orig data'!B10</f>
        <v>92</v>
      </c>
      <c r="H10" s="6">
        <f>'m region orig data'!C10</f>
        <v>21214</v>
      </c>
      <c r="I10" s="12">
        <f>'m region orig data'!G10</f>
        <v>0.0015816918</v>
      </c>
    </row>
    <row r="11" spans="1:9" ht="12.75">
      <c r="A11" s="37"/>
      <c r="E11" s="23"/>
      <c r="F11" s="48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9.6921539292</v>
      </c>
      <c r="F12" s="48">
        <f>'m region orig data'!D11</f>
        <v>9.6921539292</v>
      </c>
      <c r="G12" s="6">
        <f>'m region orig data'!B11</f>
        <v>1884</v>
      </c>
      <c r="H12" s="6">
        <f>'m region orig data'!C11</f>
        <v>360962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51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5" sqref="O45"/>
    </sheetView>
  </sheetViews>
  <sheetFormatPr defaultColWidth="9.140625" defaultRowHeight="12.75"/>
  <sheetData>
    <row r="1" ht="12.75">
      <c r="A1" t="s">
        <v>168</v>
      </c>
    </row>
    <row r="3" spans="1:38" ht="12.75">
      <c r="A3" t="s">
        <v>0</v>
      </c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  <c r="L3" t="s">
        <v>77</v>
      </c>
      <c r="M3" t="s">
        <v>78</v>
      </c>
      <c r="N3" t="s">
        <v>79</v>
      </c>
      <c r="O3" t="s">
        <v>80</v>
      </c>
      <c r="P3" t="s">
        <v>81</v>
      </c>
      <c r="Q3" t="s">
        <v>82</v>
      </c>
      <c r="R3" t="s">
        <v>83</v>
      </c>
      <c r="S3" t="s">
        <v>84</v>
      </c>
      <c r="T3" t="s">
        <v>85</v>
      </c>
      <c r="U3" t="s">
        <v>86</v>
      </c>
      <c r="V3" t="s">
        <v>87</v>
      </c>
      <c r="W3" t="s">
        <v>88</v>
      </c>
      <c r="X3" t="s">
        <v>89</v>
      </c>
      <c r="Y3" t="s">
        <v>90</v>
      </c>
      <c r="Z3" t="s">
        <v>91</v>
      </c>
      <c r="AA3" t="s">
        <v>92</v>
      </c>
      <c r="AB3" t="s">
        <v>93</v>
      </c>
      <c r="AC3" t="s">
        <v>94</v>
      </c>
      <c r="AD3" t="s">
        <v>95</v>
      </c>
      <c r="AE3" t="s">
        <v>96</v>
      </c>
      <c r="AF3" t="s">
        <v>97</v>
      </c>
      <c r="AG3" t="s">
        <v>98</v>
      </c>
      <c r="AH3" t="s">
        <v>99</v>
      </c>
      <c r="AI3" t="s">
        <v>100</v>
      </c>
      <c r="AJ3" t="s">
        <v>101</v>
      </c>
      <c r="AK3" t="s">
        <v>102</v>
      </c>
      <c r="AL3" t="s">
        <v>103</v>
      </c>
    </row>
    <row r="4" spans="1:38" ht="12.75">
      <c r="A4" t="s">
        <v>3</v>
      </c>
      <c r="B4">
        <v>129</v>
      </c>
      <c r="C4">
        <v>28034</v>
      </c>
      <c r="D4">
        <v>7.348120165</v>
      </c>
      <c r="E4">
        <v>6.072044085</v>
      </c>
      <c r="F4">
        <v>8.892371202</v>
      </c>
      <c r="G4">
        <v>0.005074665</v>
      </c>
      <c r="H4">
        <v>4.601555254</v>
      </c>
      <c r="I4">
        <v>0.405144349</v>
      </c>
      <c r="J4">
        <v>-0.2727</v>
      </c>
      <c r="K4">
        <v>-0.4635</v>
      </c>
      <c r="L4">
        <v>-0.082</v>
      </c>
      <c r="M4">
        <v>0.761303324</v>
      </c>
      <c r="N4">
        <v>0.62909523</v>
      </c>
      <c r="O4">
        <v>0.921295733</v>
      </c>
      <c r="P4">
        <v>1561</v>
      </c>
      <c r="Q4">
        <v>266344</v>
      </c>
      <c r="R4">
        <v>7.369407326</v>
      </c>
      <c r="S4">
        <v>6.801785285</v>
      </c>
      <c r="T4">
        <v>7.984398515</v>
      </c>
      <c r="U4">
        <v>0.002020146</v>
      </c>
      <c r="V4">
        <v>5.860841618</v>
      </c>
      <c r="W4">
        <v>0.148340089</v>
      </c>
      <c r="X4">
        <v>-0.1263</v>
      </c>
      <c r="Y4">
        <v>-0.2064</v>
      </c>
      <c r="Z4">
        <v>-0.0461</v>
      </c>
      <c r="AA4">
        <v>0.881392365</v>
      </c>
      <c r="AB4">
        <v>0.813503903</v>
      </c>
      <c r="AC4">
        <v>0.95494625</v>
      </c>
      <c r="AD4">
        <v>0.976491127</v>
      </c>
      <c r="AE4">
        <v>0.0029</v>
      </c>
      <c r="AF4">
        <v>-0.1895</v>
      </c>
      <c r="AG4">
        <v>0.1953</v>
      </c>
      <c r="AH4" t="s">
        <v>130</v>
      </c>
      <c r="AI4" t="s">
        <v>105</v>
      </c>
      <c r="AJ4" t="s">
        <v>63</v>
      </c>
      <c r="AK4" t="s">
        <v>63</v>
      </c>
      <c r="AL4" t="s">
        <v>63</v>
      </c>
    </row>
    <row r="5" spans="1:38" ht="12.75">
      <c r="A5" t="s">
        <v>1</v>
      </c>
      <c r="B5">
        <v>144</v>
      </c>
      <c r="C5">
        <v>22593</v>
      </c>
      <c r="D5">
        <v>10.73015323</v>
      </c>
      <c r="E5">
        <v>8.935222268</v>
      </c>
      <c r="F5">
        <v>12.88565465</v>
      </c>
      <c r="G5">
        <v>0.256900042</v>
      </c>
      <c r="H5">
        <v>6.373655557</v>
      </c>
      <c r="I5">
        <v>0.531137963</v>
      </c>
      <c r="J5">
        <v>0.1059</v>
      </c>
      <c r="K5">
        <v>-0.0772</v>
      </c>
      <c r="L5">
        <v>0.2889</v>
      </c>
      <c r="M5">
        <v>1.111699474</v>
      </c>
      <c r="N5">
        <v>0.925735326</v>
      </c>
      <c r="O5">
        <v>1.33502059</v>
      </c>
      <c r="P5">
        <v>3691</v>
      </c>
      <c r="Q5">
        <v>477282</v>
      </c>
      <c r="R5">
        <v>7.60833099</v>
      </c>
      <c r="S5">
        <v>7.09484583</v>
      </c>
      <c r="T5">
        <v>8.158979327</v>
      </c>
      <c r="U5">
        <v>0.008136526</v>
      </c>
      <c r="V5">
        <v>7.733373561</v>
      </c>
      <c r="W5">
        <v>0.127290786</v>
      </c>
      <c r="X5">
        <v>-0.0943</v>
      </c>
      <c r="Y5">
        <v>-0.1642</v>
      </c>
      <c r="Z5">
        <v>-0.0245</v>
      </c>
      <c r="AA5">
        <v>0.909968</v>
      </c>
      <c r="AB5">
        <v>0.848554391</v>
      </c>
      <c r="AC5">
        <v>0.975826382</v>
      </c>
      <c r="AD5">
        <v>0.000192055</v>
      </c>
      <c r="AE5">
        <v>-0.3438</v>
      </c>
      <c r="AF5">
        <v>-0.5245</v>
      </c>
      <c r="AG5">
        <v>-0.1631</v>
      </c>
      <c r="AH5" t="s">
        <v>63</v>
      </c>
      <c r="AI5" t="s">
        <v>105</v>
      </c>
      <c r="AJ5" t="s">
        <v>104</v>
      </c>
      <c r="AK5" t="s">
        <v>63</v>
      </c>
      <c r="AL5" t="s">
        <v>63</v>
      </c>
    </row>
    <row r="6" spans="1:38" ht="12.75">
      <c r="A6" t="s">
        <v>10</v>
      </c>
      <c r="B6">
        <v>74</v>
      </c>
      <c r="C6">
        <v>10594</v>
      </c>
      <c r="D6">
        <v>9.702110975</v>
      </c>
      <c r="E6">
        <v>7.612997966</v>
      </c>
      <c r="F6">
        <v>12.36450578</v>
      </c>
      <c r="G6">
        <v>0.966631952</v>
      </c>
      <c r="H6">
        <v>6.985085898</v>
      </c>
      <c r="I6">
        <v>0.811999742</v>
      </c>
      <c r="J6">
        <v>0.0052</v>
      </c>
      <c r="K6">
        <v>-0.2373</v>
      </c>
      <c r="L6">
        <v>0.2477</v>
      </c>
      <c r="M6">
        <v>1.005188969</v>
      </c>
      <c r="N6">
        <v>0.788746037</v>
      </c>
      <c r="O6">
        <v>1.281026867</v>
      </c>
      <c r="P6">
        <v>3880</v>
      </c>
      <c r="Q6">
        <v>334683</v>
      </c>
      <c r="R6">
        <v>8.135064379</v>
      </c>
      <c r="S6">
        <v>7.574579133</v>
      </c>
      <c r="T6">
        <v>8.737023045</v>
      </c>
      <c r="U6">
        <v>0.451776119</v>
      </c>
      <c r="V6">
        <v>11.5930597</v>
      </c>
      <c r="W6">
        <v>0.186115357</v>
      </c>
      <c r="X6">
        <v>-0.0274</v>
      </c>
      <c r="Y6">
        <v>-0.0988</v>
      </c>
      <c r="Z6">
        <v>0.044</v>
      </c>
      <c r="AA6">
        <v>0.972966118</v>
      </c>
      <c r="AB6">
        <v>0.905931227</v>
      </c>
      <c r="AC6">
        <v>1.044961293</v>
      </c>
      <c r="AD6">
        <v>0.152017382</v>
      </c>
      <c r="AE6">
        <v>-0.1762</v>
      </c>
      <c r="AF6">
        <v>-0.4172</v>
      </c>
      <c r="AG6">
        <v>0.0649</v>
      </c>
      <c r="AH6" t="s">
        <v>63</v>
      </c>
      <c r="AI6" t="s">
        <v>63</v>
      </c>
      <c r="AJ6" t="s">
        <v>63</v>
      </c>
      <c r="AK6" t="s">
        <v>63</v>
      </c>
      <c r="AL6" t="s">
        <v>63</v>
      </c>
    </row>
    <row r="7" spans="1:38" ht="12.75">
      <c r="A7" t="s">
        <v>9</v>
      </c>
      <c r="B7">
        <v>46</v>
      </c>
      <c r="C7">
        <v>11362</v>
      </c>
      <c r="D7">
        <v>10.95315889</v>
      </c>
      <c r="E7">
        <v>8.116376285</v>
      </c>
      <c r="F7">
        <v>14.78143515</v>
      </c>
      <c r="G7">
        <v>0.408296457</v>
      </c>
      <c r="H7">
        <v>4.048582996</v>
      </c>
      <c r="I7">
        <v>0.596930997</v>
      </c>
      <c r="J7">
        <v>0.1265</v>
      </c>
      <c r="K7">
        <v>-0.1733</v>
      </c>
      <c r="L7">
        <v>0.4262</v>
      </c>
      <c r="M7">
        <v>1.134804016</v>
      </c>
      <c r="N7">
        <v>0.840898639</v>
      </c>
      <c r="O7">
        <v>1.531433273</v>
      </c>
      <c r="P7">
        <v>1986</v>
      </c>
      <c r="Q7">
        <v>231164</v>
      </c>
      <c r="R7">
        <v>7.896843811</v>
      </c>
      <c r="S7">
        <v>7.304798948</v>
      </c>
      <c r="T7">
        <v>8.536873174</v>
      </c>
      <c r="U7">
        <v>0.15079771</v>
      </c>
      <c r="V7">
        <v>8.591303144</v>
      </c>
      <c r="W7">
        <v>0.192783305</v>
      </c>
      <c r="X7">
        <v>-0.0571</v>
      </c>
      <c r="Y7">
        <v>-0.1351</v>
      </c>
      <c r="Z7">
        <v>0.0208</v>
      </c>
      <c r="AA7">
        <v>0.944474574</v>
      </c>
      <c r="AB7">
        <v>0.873665105</v>
      </c>
      <c r="AC7">
        <v>1.021023063</v>
      </c>
      <c r="AD7">
        <v>0.032696651</v>
      </c>
      <c r="AE7">
        <v>-0.3272</v>
      </c>
      <c r="AF7">
        <v>-0.6274</v>
      </c>
      <c r="AG7">
        <v>-0.0269</v>
      </c>
      <c r="AH7" t="s">
        <v>63</v>
      </c>
      <c r="AI7" t="s">
        <v>63</v>
      </c>
      <c r="AJ7" t="s">
        <v>104</v>
      </c>
      <c r="AK7" t="s">
        <v>63</v>
      </c>
      <c r="AL7" t="s">
        <v>63</v>
      </c>
    </row>
    <row r="8" spans="1:38" ht="12.75">
      <c r="A8" t="s">
        <v>11</v>
      </c>
      <c r="B8">
        <v>805</v>
      </c>
      <c r="C8">
        <v>156204</v>
      </c>
      <c r="D8">
        <v>10.25178637</v>
      </c>
      <c r="E8">
        <v>9.34364029</v>
      </c>
      <c r="F8">
        <v>11.24819884</v>
      </c>
      <c r="G8">
        <v>0.224691761</v>
      </c>
      <c r="H8">
        <v>5.153517196</v>
      </c>
      <c r="I8">
        <v>0.181637614</v>
      </c>
      <c r="J8">
        <v>0.0575</v>
      </c>
      <c r="K8">
        <v>-0.0353</v>
      </c>
      <c r="L8">
        <v>0.1502</v>
      </c>
      <c r="M8">
        <v>1.05914285</v>
      </c>
      <c r="N8">
        <v>0.965319549</v>
      </c>
      <c r="O8">
        <v>1.162085215</v>
      </c>
      <c r="P8">
        <v>26273</v>
      </c>
      <c r="Q8">
        <v>3142550</v>
      </c>
      <c r="R8">
        <v>8.212320671</v>
      </c>
      <c r="S8">
        <v>7.885723748</v>
      </c>
      <c r="T8">
        <v>8.552444007</v>
      </c>
      <c r="U8">
        <v>0.385871206</v>
      </c>
      <c r="V8">
        <v>8.360407949</v>
      </c>
      <c r="W8">
        <v>0.051578967</v>
      </c>
      <c r="X8">
        <v>-0.018</v>
      </c>
      <c r="Y8">
        <v>-0.0585</v>
      </c>
      <c r="Z8">
        <v>0.0226</v>
      </c>
      <c r="AA8">
        <v>0.982206088</v>
      </c>
      <c r="AB8">
        <v>0.943144597</v>
      </c>
      <c r="AC8">
        <v>1.022885358</v>
      </c>
      <c r="AD8" s="4">
        <v>9.09E-08</v>
      </c>
      <c r="AE8">
        <v>-0.2218</v>
      </c>
      <c r="AF8">
        <v>-0.3032</v>
      </c>
      <c r="AG8">
        <v>-0.1405</v>
      </c>
      <c r="AH8" t="s">
        <v>63</v>
      </c>
      <c r="AI8" t="s">
        <v>63</v>
      </c>
      <c r="AJ8" t="s">
        <v>104</v>
      </c>
      <c r="AK8" t="s">
        <v>63</v>
      </c>
      <c r="AL8" t="s">
        <v>63</v>
      </c>
    </row>
    <row r="9" spans="1:38" ht="12.75">
      <c r="A9" t="s">
        <v>4</v>
      </c>
      <c r="B9">
        <v>255</v>
      </c>
      <c r="C9">
        <v>43916</v>
      </c>
      <c r="D9">
        <v>8.932635583</v>
      </c>
      <c r="E9">
        <v>7.706730027</v>
      </c>
      <c r="F9">
        <v>10.3535453</v>
      </c>
      <c r="G9">
        <v>0.303755358</v>
      </c>
      <c r="H9">
        <v>5.806539758</v>
      </c>
      <c r="I9">
        <v>0.363619624</v>
      </c>
      <c r="J9">
        <v>-0.0775</v>
      </c>
      <c r="K9">
        <v>-0.2251</v>
      </c>
      <c r="L9">
        <v>0.0702</v>
      </c>
      <c r="M9">
        <v>0.925467332</v>
      </c>
      <c r="N9">
        <v>0.798457164</v>
      </c>
      <c r="O9">
        <v>1.072680941</v>
      </c>
      <c r="P9">
        <v>2859</v>
      </c>
      <c r="Q9">
        <v>336740</v>
      </c>
      <c r="R9">
        <v>8.231299912</v>
      </c>
      <c r="S9">
        <v>7.65318129</v>
      </c>
      <c r="T9">
        <v>8.85308941</v>
      </c>
      <c r="U9">
        <v>0.673687202</v>
      </c>
      <c r="V9">
        <v>8.490229851</v>
      </c>
      <c r="W9">
        <v>0.158786059</v>
      </c>
      <c r="X9">
        <v>-0.0156</v>
      </c>
      <c r="Y9">
        <v>-0.0885</v>
      </c>
      <c r="Z9">
        <v>0.0572</v>
      </c>
      <c r="AA9">
        <v>0.984476034</v>
      </c>
      <c r="AB9">
        <v>0.915332165</v>
      </c>
      <c r="AC9">
        <v>1.058843007</v>
      </c>
      <c r="AD9">
        <v>0.272334602</v>
      </c>
      <c r="AE9">
        <v>-0.0818</v>
      </c>
      <c r="AF9">
        <v>-0.2278</v>
      </c>
      <c r="AG9">
        <v>0.0642</v>
      </c>
      <c r="AH9" t="s">
        <v>63</v>
      </c>
      <c r="AI9" t="s">
        <v>63</v>
      </c>
      <c r="AJ9" t="s">
        <v>63</v>
      </c>
      <c r="AK9" t="s">
        <v>63</v>
      </c>
      <c r="AL9" t="s">
        <v>63</v>
      </c>
    </row>
    <row r="10" spans="1:38" ht="12.75">
      <c r="A10" t="s">
        <v>2</v>
      </c>
      <c r="B10">
        <v>74</v>
      </c>
      <c r="C10">
        <v>17063</v>
      </c>
      <c r="D10">
        <v>7.679355996</v>
      </c>
      <c r="E10">
        <v>6.026351157</v>
      </c>
      <c r="F10">
        <v>9.785773676</v>
      </c>
      <c r="G10">
        <v>0.064502798</v>
      </c>
      <c r="H10">
        <v>4.336869249</v>
      </c>
      <c r="I10">
        <v>0.50415081</v>
      </c>
      <c r="J10">
        <v>-0.2286</v>
      </c>
      <c r="K10">
        <v>-0.471</v>
      </c>
      <c r="L10">
        <v>0.0138</v>
      </c>
      <c r="M10">
        <v>0.795621073</v>
      </c>
      <c r="N10">
        <v>0.624361206</v>
      </c>
      <c r="O10">
        <v>1.013856859</v>
      </c>
      <c r="P10">
        <v>1438</v>
      </c>
      <c r="Q10">
        <v>182235</v>
      </c>
      <c r="R10">
        <v>9.035478416</v>
      </c>
      <c r="S10">
        <v>8.320228052</v>
      </c>
      <c r="T10">
        <v>9.812215447</v>
      </c>
      <c r="U10">
        <v>0.065254539</v>
      </c>
      <c r="V10">
        <v>7.890910089</v>
      </c>
      <c r="W10">
        <v>0.208088295</v>
      </c>
      <c r="X10">
        <v>0.0776</v>
      </c>
      <c r="Y10">
        <v>-0.0049</v>
      </c>
      <c r="Z10">
        <v>0.16</v>
      </c>
      <c r="AA10">
        <v>1.080657011</v>
      </c>
      <c r="AB10">
        <v>0.995111975</v>
      </c>
      <c r="AC10">
        <v>1.173555945</v>
      </c>
      <c r="AD10">
        <v>0.192372298</v>
      </c>
      <c r="AE10">
        <v>0.1626</v>
      </c>
      <c r="AF10">
        <v>-0.0819</v>
      </c>
      <c r="AG10">
        <v>0.4071</v>
      </c>
      <c r="AH10" t="s">
        <v>63</v>
      </c>
      <c r="AI10" t="s">
        <v>63</v>
      </c>
      <c r="AJ10" t="s">
        <v>63</v>
      </c>
      <c r="AK10" t="s">
        <v>63</v>
      </c>
      <c r="AL10" t="s">
        <v>63</v>
      </c>
    </row>
    <row r="11" spans="1:38" ht="12.75">
      <c r="A11" t="s">
        <v>6</v>
      </c>
      <c r="B11">
        <v>160</v>
      </c>
      <c r="C11">
        <v>29238</v>
      </c>
      <c r="D11">
        <v>8.234387128</v>
      </c>
      <c r="E11">
        <v>6.9131161</v>
      </c>
      <c r="F11">
        <v>9.808186409</v>
      </c>
      <c r="G11">
        <v>0.075058111</v>
      </c>
      <c r="H11">
        <v>5.472330529</v>
      </c>
      <c r="I11">
        <v>0.432625715</v>
      </c>
      <c r="J11">
        <v>-0.1588</v>
      </c>
      <c r="K11">
        <v>-0.3337</v>
      </c>
      <c r="L11">
        <v>0.016</v>
      </c>
      <c r="M11">
        <v>0.853125174</v>
      </c>
      <c r="N11">
        <v>0.716234649</v>
      </c>
      <c r="O11">
        <v>1.016178934</v>
      </c>
      <c r="P11">
        <v>2350</v>
      </c>
      <c r="Q11">
        <v>183599</v>
      </c>
      <c r="R11">
        <v>8.817734919</v>
      </c>
      <c r="S11">
        <v>8.159210513</v>
      </c>
      <c r="T11">
        <v>9.529408388</v>
      </c>
      <c r="U11">
        <v>0.179349918</v>
      </c>
      <c r="V11">
        <v>12.79963399</v>
      </c>
      <c r="W11">
        <v>0.264036289</v>
      </c>
      <c r="X11">
        <v>0.0532</v>
      </c>
      <c r="Y11">
        <v>-0.0244</v>
      </c>
      <c r="Z11">
        <v>0.1308</v>
      </c>
      <c r="AA11">
        <v>1.054614556</v>
      </c>
      <c r="AB11">
        <v>0.975854032</v>
      </c>
      <c r="AC11">
        <v>1.139731789</v>
      </c>
      <c r="AD11">
        <v>0.444597528</v>
      </c>
      <c r="AE11">
        <v>0.0684</v>
      </c>
      <c r="AF11">
        <v>-0.107</v>
      </c>
      <c r="AG11">
        <v>0.2439</v>
      </c>
      <c r="AH11" t="s">
        <v>63</v>
      </c>
      <c r="AI11" t="s">
        <v>63</v>
      </c>
      <c r="AJ11" t="s">
        <v>63</v>
      </c>
      <c r="AK11" t="s">
        <v>63</v>
      </c>
      <c r="AL11" t="s">
        <v>63</v>
      </c>
    </row>
    <row r="12" spans="1:38" ht="12.75">
      <c r="A12" t="s">
        <v>8</v>
      </c>
      <c r="B12">
        <v>6</v>
      </c>
      <c r="C12">
        <v>1132</v>
      </c>
      <c r="D12">
        <v>13.25537473</v>
      </c>
      <c r="E12">
        <v>5.925874748</v>
      </c>
      <c r="F12">
        <v>29.65046793</v>
      </c>
      <c r="G12">
        <v>0.439929225</v>
      </c>
      <c r="H12">
        <v>5.300353357</v>
      </c>
      <c r="I12">
        <v>2.163860197</v>
      </c>
      <c r="J12">
        <v>0.3172</v>
      </c>
      <c r="K12">
        <v>-0.4878</v>
      </c>
      <c r="L12">
        <v>1.1223</v>
      </c>
      <c r="M12">
        <v>1.373325506</v>
      </c>
      <c r="N12">
        <v>0.613951329</v>
      </c>
      <c r="O12">
        <v>3.071942114</v>
      </c>
      <c r="P12">
        <v>17</v>
      </c>
      <c r="Q12">
        <v>3812</v>
      </c>
      <c r="R12">
        <v>11.02709327</v>
      </c>
      <c r="S12">
        <v>6.825022101</v>
      </c>
      <c r="T12">
        <v>17.81632122</v>
      </c>
      <c r="U12">
        <v>0.25819339</v>
      </c>
      <c r="V12">
        <v>4.459601259</v>
      </c>
      <c r="W12">
        <v>1.081612179</v>
      </c>
      <c r="X12">
        <v>0.2768</v>
      </c>
      <c r="Y12">
        <v>-0.203</v>
      </c>
      <c r="Z12">
        <v>0.7565</v>
      </c>
      <c r="AA12">
        <v>1.318857188</v>
      </c>
      <c r="AB12">
        <v>0.816283061</v>
      </c>
      <c r="AC12">
        <v>2.130859213</v>
      </c>
      <c r="AD12">
        <v>0.699360448</v>
      </c>
      <c r="AE12">
        <v>-0.184</v>
      </c>
      <c r="AF12">
        <v>-1.1181</v>
      </c>
      <c r="AG12">
        <v>0.75</v>
      </c>
      <c r="AH12" t="s">
        <v>63</v>
      </c>
      <c r="AI12" t="s">
        <v>63</v>
      </c>
      <c r="AJ12" t="s">
        <v>63</v>
      </c>
      <c r="AK12" t="s">
        <v>63</v>
      </c>
      <c r="AL12" t="s">
        <v>63</v>
      </c>
    </row>
    <row r="13" spans="1:38" ht="12.75">
      <c r="A13" t="s">
        <v>5</v>
      </c>
      <c r="B13">
        <v>105</v>
      </c>
      <c r="C13">
        <v>20794</v>
      </c>
      <c r="D13">
        <v>11.88289397</v>
      </c>
      <c r="E13">
        <v>9.658675553</v>
      </c>
      <c r="F13">
        <v>14.61930968</v>
      </c>
      <c r="G13">
        <v>0.049243622</v>
      </c>
      <c r="H13">
        <v>5.049533519</v>
      </c>
      <c r="I13">
        <v>0.492784013</v>
      </c>
      <c r="J13">
        <v>0.2079</v>
      </c>
      <c r="K13">
        <v>0.0007</v>
      </c>
      <c r="L13">
        <v>0.4152</v>
      </c>
      <c r="M13">
        <v>1.231129387</v>
      </c>
      <c r="N13">
        <v>1.000688835</v>
      </c>
      <c r="O13">
        <v>1.514636234</v>
      </c>
      <c r="P13">
        <v>729</v>
      </c>
      <c r="Q13">
        <v>102631</v>
      </c>
      <c r="R13">
        <v>11.07228066</v>
      </c>
      <c r="S13">
        <v>10.05931789</v>
      </c>
      <c r="T13">
        <v>12.18724773</v>
      </c>
      <c r="U13" s="4">
        <v>9.62E-09</v>
      </c>
      <c r="V13">
        <v>7.103116992</v>
      </c>
      <c r="W13">
        <v>0.263078407</v>
      </c>
      <c r="X13">
        <v>0.2809</v>
      </c>
      <c r="Y13">
        <v>0.1849</v>
      </c>
      <c r="Z13">
        <v>0.3768</v>
      </c>
      <c r="AA13">
        <v>1.324261669</v>
      </c>
      <c r="AB13">
        <v>1.203109775</v>
      </c>
      <c r="AC13">
        <v>1.457613432</v>
      </c>
      <c r="AD13">
        <v>0.520250337</v>
      </c>
      <c r="AE13">
        <v>-0.0707</v>
      </c>
      <c r="AF13">
        <v>-0.286</v>
      </c>
      <c r="AG13">
        <v>0.1447</v>
      </c>
      <c r="AH13" t="s">
        <v>63</v>
      </c>
      <c r="AI13" t="s">
        <v>105</v>
      </c>
      <c r="AJ13" t="s">
        <v>63</v>
      </c>
      <c r="AK13" t="s">
        <v>63</v>
      </c>
      <c r="AL13" t="s">
        <v>63</v>
      </c>
    </row>
    <row r="14" spans="1:38" ht="12.75">
      <c r="A14" t="s">
        <v>7</v>
      </c>
      <c r="B14">
        <v>86</v>
      </c>
      <c r="C14">
        <v>20032</v>
      </c>
      <c r="D14">
        <v>13.76563209</v>
      </c>
      <c r="E14">
        <v>10.98566737</v>
      </c>
      <c r="F14">
        <v>17.24907742</v>
      </c>
      <c r="G14">
        <v>0.002039294</v>
      </c>
      <c r="H14">
        <v>4.29313099</v>
      </c>
      <c r="I14">
        <v>0.46294022</v>
      </c>
      <c r="J14">
        <v>0.355</v>
      </c>
      <c r="K14">
        <v>0.1294</v>
      </c>
      <c r="L14">
        <v>0.5806</v>
      </c>
      <c r="M14">
        <v>1.426190813</v>
      </c>
      <c r="N14">
        <v>1.138172063</v>
      </c>
      <c r="O14">
        <v>1.787093798</v>
      </c>
      <c r="P14">
        <v>943</v>
      </c>
      <c r="Q14">
        <v>207979</v>
      </c>
      <c r="R14">
        <v>14.50419192</v>
      </c>
      <c r="S14">
        <v>13.30817797</v>
      </c>
      <c r="T14">
        <v>15.80769237</v>
      </c>
      <c r="U14" s="4">
        <v>4.21E-36</v>
      </c>
      <c r="V14">
        <v>4.534111617</v>
      </c>
      <c r="W14">
        <v>0.147650989</v>
      </c>
      <c r="X14">
        <v>0.5508</v>
      </c>
      <c r="Y14">
        <v>0.4648</v>
      </c>
      <c r="Z14">
        <v>0.6369</v>
      </c>
      <c r="AA14">
        <v>1.734723494</v>
      </c>
      <c r="AB14">
        <v>1.591678399</v>
      </c>
      <c r="AC14">
        <v>1.890624138</v>
      </c>
      <c r="AD14">
        <v>0.655065914</v>
      </c>
      <c r="AE14">
        <v>0.0523</v>
      </c>
      <c r="AF14">
        <v>-0.177</v>
      </c>
      <c r="AG14">
        <v>0.2816</v>
      </c>
      <c r="AH14" t="s">
        <v>130</v>
      </c>
      <c r="AI14" t="s">
        <v>105</v>
      </c>
      <c r="AJ14" t="s">
        <v>63</v>
      </c>
      <c r="AK14" t="s">
        <v>63</v>
      </c>
      <c r="AL14" t="s">
        <v>63</v>
      </c>
    </row>
    <row r="15" spans="1:38" ht="12.75">
      <c r="A15" t="s">
        <v>14</v>
      </c>
      <c r="B15">
        <v>347</v>
      </c>
      <c r="C15">
        <v>61221</v>
      </c>
      <c r="D15">
        <v>9.004242805</v>
      </c>
      <c r="E15">
        <v>7.966875483</v>
      </c>
      <c r="F15">
        <v>10.17668579</v>
      </c>
      <c r="G15">
        <v>0.24701558</v>
      </c>
      <c r="H15">
        <v>5.667989742</v>
      </c>
      <c r="I15">
        <v>0.304273632</v>
      </c>
      <c r="J15">
        <v>-0.0723</v>
      </c>
      <c r="K15">
        <v>-0.1947</v>
      </c>
      <c r="L15">
        <v>0.0501</v>
      </c>
      <c r="M15">
        <v>0.930255376</v>
      </c>
      <c r="N15">
        <v>0.823081841</v>
      </c>
      <c r="O15">
        <v>1.051383982</v>
      </c>
      <c r="P15">
        <v>9132</v>
      </c>
      <c r="Q15">
        <v>1078309</v>
      </c>
      <c r="R15">
        <v>7.771857864</v>
      </c>
      <c r="S15">
        <v>7.425514826</v>
      </c>
      <c r="T15">
        <v>8.134355135</v>
      </c>
      <c r="U15">
        <v>0.001677986</v>
      </c>
      <c r="V15">
        <v>8.468815525</v>
      </c>
      <c r="W15">
        <v>0.088621628</v>
      </c>
      <c r="X15">
        <v>-0.0731</v>
      </c>
      <c r="Y15">
        <v>-0.1187</v>
      </c>
      <c r="Z15">
        <v>-0.0275</v>
      </c>
      <c r="AA15">
        <v>0.929526064</v>
      </c>
      <c r="AB15">
        <v>0.888102908</v>
      </c>
      <c r="AC15">
        <v>0.972881291</v>
      </c>
      <c r="AD15">
        <v>0.012693201</v>
      </c>
      <c r="AE15">
        <v>-0.1472</v>
      </c>
      <c r="AF15">
        <v>-0.2629</v>
      </c>
      <c r="AG15">
        <v>-0.0314</v>
      </c>
      <c r="AH15" t="s">
        <v>63</v>
      </c>
      <c r="AI15" t="s">
        <v>105</v>
      </c>
      <c r="AJ15" t="s">
        <v>104</v>
      </c>
      <c r="AK15" t="s">
        <v>63</v>
      </c>
      <c r="AL15" t="s">
        <v>63</v>
      </c>
    </row>
    <row r="16" spans="1:38" ht="12.75">
      <c r="A16" t="s">
        <v>12</v>
      </c>
      <c r="B16">
        <v>489</v>
      </c>
      <c r="C16">
        <v>90217</v>
      </c>
      <c r="D16">
        <v>8.50907141</v>
      </c>
      <c r="E16">
        <v>7.634757101</v>
      </c>
      <c r="F16">
        <v>9.483510123</v>
      </c>
      <c r="G16">
        <v>0.019836957</v>
      </c>
      <c r="H16">
        <v>5.420264473</v>
      </c>
      <c r="I16">
        <v>0.245112832</v>
      </c>
      <c r="J16">
        <v>-0.1289</v>
      </c>
      <c r="K16">
        <v>-0.2373</v>
      </c>
      <c r="L16">
        <v>-0.0204</v>
      </c>
      <c r="M16">
        <v>0.879097731</v>
      </c>
      <c r="N16">
        <v>0.788769693</v>
      </c>
      <c r="O16">
        <v>0.979769922</v>
      </c>
      <c r="P16">
        <v>6647</v>
      </c>
      <c r="Q16">
        <v>702574</v>
      </c>
      <c r="R16">
        <v>8.651041416</v>
      </c>
      <c r="S16">
        <v>8.242420723</v>
      </c>
      <c r="T16">
        <v>9.079919613</v>
      </c>
      <c r="U16">
        <v>0.167312752</v>
      </c>
      <c r="V16">
        <v>9.460925113</v>
      </c>
      <c r="W16">
        <v>0.116043486</v>
      </c>
      <c r="X16">
        <v>0.0341</v>
      </c>
      <c r="Y16">
        <v>-0.0143</v>
      </c>
      <c r="Z16">
        <v>0.0825</v>
      </c>
      <c r="AA16">
        <v>1.034677759</v>
      </c>
      <c r="AB16">
        <v>0.9858061</v>
      </c>
      <c r="AC16">
        <v>1.085972246</v>
      </c>
      <c r="AD16">
        <v>0.750541484</v>
      </c>
      <c r="AE16">
        <v>0.0165</v>
      </c>
      <c r="AF16">
        <v>-0.0855</v>
      </c>
      <c r="AG16">
        <v>0.1186</v>
      </c>
      <c r="AH16" t="s">
        <v>63</v>
      </c>
      <c r="AI16" t="s">
        <v>63</v>
      </c>
      <c r="AJ16" t="s">
        <v>63</v>
      </c>
      <c r="AK16" t="s">
        <v>63</v>
      </c>
      <c r="AL16" t="s">
        <v>63</v>
      </c>
    </row>
    <row r="17" spans="1:38" ht="12.75">
      <c r="A17" t="s">
        <v>13</v>
      </c>
      <c r="B17">
        <v>197</v>
      </c>
      <c r="C17">
        <v>41958</v>
      </c>
      <c r="D17">
        <v>12.68034034</v>
      </c>
      <c r="E17">
        <v>10.88644505</v>
      </c>
      <c r="F17">
        <v>14.76983813</v>
      </c>
      <c r="G17">
        <v>0.000520265</v>
      </c>
      <c r="H17">
        <v>4.695171362</v>
      </c>
      <c r="I17">
        <v>0.334517109</v>
      </c>
      <c r="J17">
        <v>0.2701</v>
      </c>
      <c r="K17">
        <v>0.1175</v>
      </c>
      <c r="L17">
        <v>0.4226</v>
      </c>
      <c r="M17">
        <v>1.310044056</v>
      </c>
      <c r="N17">
        <v>1.124711344</v>
      </c>
      <c r="O17">
        <v>1.52591635</v>
      </c>
      <c r="P17">
        <v>1689</v>
      </c>
      <c r="Q17">
        <v>314422</v>
      </c>
      <c r="R17">
        <v>12.79046103</v>
      </c>
      <c r="S17">
        <v>12.02540726</v>
      </c>
      <c r="T17">
        <v>13.60418736</v>
      </c>
      <c r="U17" s="4">
        <v>1.39E-41</v>
      </c>
      <c r="V17">
        <v>5.371761518</v>
      </c>
      <c r="W17">
        <v>0.130707919</v>
      </c>
      <c r="X17">
        <v>0.4251</v>
      </c>
      <c r="Y17">
        <v>0.3634</v>
      </c>
      <c r="Z17">
        <v>0.4868</v>
      </c>
      <c r="AA17">
        <v>1.529758664</v>
      </c>
      <c r="AB17">
        <v>1.438257065</v>
      </c>
      <c r="AC17">
        <v>1.627081574</v>
      </c>
      <c r="AD17">
        <v>0.911803073</v>
      </c>
      <c r="AE17">
        <v>0.0086</v>
      </c>
      <c r="AF17">
        <v>-0.1444</v>
      </c>
      <c r="AG17">
        <v>0.1617</v>
      </c>
      <c r="AH17" t="s">
        <v>130</v>
      </c>
      <c r="AI17" t="s">
        <v>105</v>
      </c>
      <c r="AJ17" t="s">
        <v>63</v>
      </c>
      <c r="AK17" t="s">
        <v>63</v>
      </c>
      <c r="AL17" t="s">
        <v>63</v>
      </c>
    </row>
    <row r="18" spans="1:38" ht="12.75">
      <c r="A18" t="s">
        <v>15</v>
      </c>
      <c r="B18">
        <v>1884</v>
      </c>
      <c r="C18">
        <v>360962</v>
      </c>
      <c r="D18">
        <v>9.652026903</v>
      </c>
      <c r="E18" t="s">
        <v>63</v>
      </c>
      <c r="F18" t="s">
        <v>63</v>
      </c>
      <c r="G18" t="s">
        <v>63</v>
      </c>
      <c r="H18">
        <v>5.219385974</v>
      </c>
      <c r="I18">
        <v>0.120248305</v>
      </c>
      <c r="J18" t="s">
        <v>63</v>
      </c>
      <c r="K18" t="s">
        <v>63</v>
      </c>
      <c r="L18" t="s">
        <v>63</v>
      </c>
      <c r="M18" t="s">
        <v>63</v>
      </c>
      <c r="N18" t="s">
        <v>63</v>
      </c>
      <c r="O18" t="s">
        <v>63</v>
      </c>
      <c r="P18">
        <v>45727</v>
      </c>
      <c r="Q18">
        <v>5469019</v>
      </c>
      <c r="R18">
        <v>8.361097301</v>
      </c>
      <c r="S18" t="s">
        <v>63</v>
      </c>
      <c r="T18" t="s">
        <v>63</v>
      </c>
      <c r="U18" t="s">
        <v>63</v>
      </c>
      <c r="V18">
        <v>8.361097301</v>
      </c>
      <c r="W18">
        <v>0.039100015</v>
      </c>
      <c r="X18" t="s">
        <v>63</v>
      </c>
      <c r="Y18" t="s">
        <v>63</v>
      </c>
      <c r="Z18" t="s">
        <v>63</v>
      </c>
      <c r="AA18" t="s">
        <v>63</v>
      </c>
      <c r="AB18" t="s">
        <v>63</v>
      </c>
      <c r="AC18" t="s">
        <v>63</v>
      </c>
      <c r="AD18">
        <v>0.000208702</v>
      </c>
      <c r="AE18">
        <v>-0.1436</v>
      </c>
      <c r="AF18">
        <v>-0.2195</v>
      </c>
      <c r="AG18">
        <v>-0.0677</v>
      </c>
      <c r="AH18" t="s">
        <v>63</v>
      </c>
      <c r="AI18" t="s">
        <v>63</v>
      </c>
      <c r="AJ18" t="s">
        <v>104</v>
      </c>
      <c r="AK18" t="s">
        <v>63</v>
      </c>
      <c r="AL18" t="s">
        <v>63</v>
      </c>
    </row>
    <row r="19" spans="1:38" ht="12.75">
      <c r="A19" t="s">
        <v>18</v>
      </c>
      <c r="B19">
        <v>32</v>
      </c>
      <c r="C19">
        <v>8880</v>
      </c>
      <c r="D19">
        <v>6.897343678</v>
      </c>
      <c r="E19">
        <v>4.830498641</v>
      </c>
      <c r="F19">
        <v>9.848538079</v>
      </c>
      <c r="G19">
        <v>0.064449446</v>
      </c>
      <c r="H19">
        <v>3.603603604</v>
      </c>
      <c r="I19">
        <v>0.637033136</v>
      </c>
      <c r="J19">
        <v>-0.336</v>
      </c>
      <c r="K19">
        <v>-0.6922</v>
      </c>
      <c r="L19">
        <v>0.0202</v>
      </c>
      <c r="M19">
        <v>0.714600544</v>
      </c>
      <c r="N19">
        <v>0.500464689</v>
      </c>
      <c r="O19">
        <v>1.020359576</v>
      </c>
      <c r="P19">
        <v>1838</v>
      </c>
      <c r="Q19">
        <v>314909</v>
      </c>
      <c r="R19">
        <v>6.646778684</v>
      </c>
      <c r="S19">
        <v>6.14722129</v>
      </c>
      <c r="T19">
        <v>7.186932891</v>
      </c>
      <c r="U19" s="4">
        <v>8.61E-09</v>
      </c>
      <c r="V19">
        <v>5.836606766</v>
      </c>
      <c r="W19">
        <v>0.136140606</v>
      </c>
      <c r="X19">
        <v>-0.2295</v>
      </c>
      <c r="Y19">
        <v>-0.3076</v>
      </c>
      <c r="Z19">
        <v>-0.1513</v>
      </c>
      <c r="AA19">
        <v>0.794964877</v>
      </c>
      <c r="AB19">
        <v>0.73521705</v>
      </c>
      <c r="AC19">
        <v>0.859568144</v>
      </c>
      <c r="AD19">
        <v>0.838845346</v>
      </c>
      <c r="AE19">
        <v>-0.037</v>
      </c>
      <c r="AF19">
        <v>-0.3936</v>
      </c>
      <c r="AG19">
        <v>0.3196</v>
      </c>
      <c r="AH19" t="s">
        <v>63</v>
      </c>
      <c r="AI19" t="s">
        <v>105</v>
      </c>
      <c r="AJ19" t="s">
        <v>63</v>
      </c>
      <c r="AK19" t="s">
        <v>63</v>
      </c>
      <c r="AL19" t="s">
        <v>63</v>
      </c>
    </row>
    <row r="20" spans="1:38" ht="12.75">
      <c r="A20" t="s">
        <v>17</v>
      </c>
      <c r="B20">
        <v>20</v>
      </c>
      <c r="C20">
        <v>4182</v>
      </c>
      <c r="D20">
        <v>8.647927471</v>
      </c>
      <c r="E20">
        <v>5.536132643</v>
      </c>
      <c r="F20">
        <v>13.50882545</v>
      </c>
      <c r="G20">
        <v>0.629303913</v>
      </c>
      <c r="H20">
        <v>4.782400765</v>
      </c>
      <c r="I20">
        <v>1.069377321</v>
      </c>
      <c r="J20">
        <v>-0.1098</v>
      </c>
      <c r="K20">
        <v>-0.5559</v>
      </c>
      <c r="L20">
        <v>0.3362</v>
      </c>
      <c r="M20">
        <v>0.895970096</v>
      </c>
      <c r="N20">
        <v>0.573572028</v>
      </c>
      <c r="O20">
        <v>1.399584314</v>
      </c>
      <c r="P20">
        <v>1542</v>
      </c>
      <c r="Q20">
        <v>180890</v>
      </c>
      <c r="R20">
        <v>7.14969178</v>
      </c>
      <c r="S20">
        <v>6.584527138</v>
      </c>
      <c r="T20">
        <v>7.763365763</v>
      </c>
      <c r="U20">
        <v>0.000195007</v>
      </c>
      <c r="V20">
        <v>8.524517663</v>
      </c>
      <c r="W20">
        <v>0.217083906</v>
      </c>
      <c r="X20">
        <v>-0.1565</v>
      </c>
      <c r="Y20">
        <v>-0.2389</v>
      </c>
      <c r="Z20">
        <v>-0.0742</v>
      </c>
      <c r="AA20">
        <v>0.855114051</v>
      </c>
      <c r="AB20">
        <v>0.787519497</v>
      </c>
      <c r="AC20">
        <v>0.928510396</v>
      </c>
      <c r="AD20">
        <v>0.404294817</v>
      </c>
      <c r="AE20">
        <v>-0.1903</v>
      </c>
      <c r="AF20">
        <v>-0.6374</v>
      </c>
      <c r="AG20">
        <v>0.2569</v>
      </c>
      <c r="AH20" t="s">
        <v>63</v>
      </c>
      <c r="AI20" t="s">
        <v>105</v>
      </c>
      <c r="AJ20" t="s">
        <v>63</v>
      </c>
      <c r="AK20" t="s">
        <v>63</v>
      </c>
      <c r="AL20" t="s">
        <v>63</v>
      </c>
    </row>
    <row r="21" spans="1:38" ht="12.75">
      <c r="A21" t="s">
        <v>20</v>
      </c>
      <c r="B21">
        <v>120</v>
      </c>
      <c r="C21">
        <v>18038</v>
      </c>
      <c r="D21">
        <v>9.362856996</v>
      </c>
      <c r="E21">
        <v>7.683656736</v>
      </c>
      <c r="F21">
        <v>11.40903272</v>
      </c>
      <c r="G21">
        <v>0.762940039</v>
      </c>
      <c r="H21">
        <v>6.652622242</v>
      </c>
      <c r="I21">
        <v>0.607298545</v>
      </c>
      <c r="J21">
        <v>-0.0304</v>
      </c>
      <c r="K21">
        <v>-0.2281</v>
      </c>
      <c r="L21">
        <v>0.1672</v>
      </c>
      <c r="M21">
        <v>0.970040499</v>
      </c>
      <c r="N21">
        <v>0.796066652</v>
      </c>
      <c r="O21">
        <v>1.182034907</v>
      </c>
      <c r="P21">
        <v>1584</v>
      </c>
      <c r="Q21">
        <v>231176</v>
      </c>
      <c r="R21">
        <v>7.18046929</v>
      </c>
      <c r="S21">
        <v>6.622771503</v>
      </c>
      <c r="T21">
        <v>7.785130319</v>
      </c>
      <c r="U21">
        <v>0.000224081</v>
      </c>
      <c r="V21">
        <v>6.851922345</v>
      </c>
      <c r="W21">
        <v>0.172161027</v>
      </c>
      <c r="X21">
        <v>-0.1522</v>
      </c>
      <c r="Y21">
        <v>-0.2331</v>
      </c>
      <c r="Z21">
        <v>-0.0714</v>
      </c>
      <c r="AA21">
        <v>0.858795088</v>
      </c>
      <c r="AB21">
        <v>0.792093581</v>
      </c>
      <c r="AC21">
        <v>0.93111347</v>
      </c>
      <c r="AD21">
        <v>0.009104278</v>
      </c>
      <c r="AE21">
        <v>-0.2654</v>
      </c>
      <c r="AF21">
        <v>-0.4648</v>
      </c>
      <c r="AG21">
        <v>-0.066</v>
      </c>
      <c r="AH21" t="s">
        <v>63</v>
      </c>
      <c r="AI21" t="s">
        <v>105</v>
      </c>
      <c r="AJ21" t="s">
        <v>104</v>
      </c>
      <c r="AK21" t="s">
        <v>63</v>
      </c>
      <c r="AL21" t="s">
        <v>63</v>
      </c>
    </row>
    <row r="22" spans="1:38" ht="12.75">
      <c r="A22" t="s">
        <v>19</v>
      </c>
      <c r="B22">
        <v>96</v>
      </c>
      <c r="C22">
        <v>16720</v>
      </c>
      <c r="D22">
        <v>8.685631068</v>
      </c>
      <c r="E22">
        <v>6.995019224</v>
      </c>
      <c r="F22">
        <v>10.78484342</v>
      </c>
      <c r="G22">
        <v>0.339480612</v>
      </c>
      <c r="H22">
        <v>5.741626794</v>
      </c>
      <c r="I22">
        <v>0.586002331</v>
      </c>
      <c r="J22">
        <v>-0.1055</v>
      </c>
      <c r="K22">
        <v>-0.322</v>
      </c>
      <c r="L22">
        <v>0.111</v>
      </c>
      <c r="M22">
        <v>0.899876384</v>
      </c>
      <c r="N22">
        <v>0.724720237</v>
      </c>
      <c r="O22">
        <v>1.117365661</v>
      </c>
      <c r="P22">
        <v>2050</v>
      </c>
      <c r="Q22">
        <v>289392</v>
      </c>
      <c r="R22">
        <v>7.257833174</v>
      </c>
      <c r="S22">
        <v>6.719538242</v>
      </c>
      <c r="T22">
        <v>7.839250331</v>
      </c>
      <c r="U22">
        <v>0.000319355</v>
      </c>
      <c r="V22">
        <v>7.083817106</v>
      </c>
      <c r="W22">
        <v>0.156455347</v>
      </c>
      <c r="X22">
        <v>-0.1415</v>
      </c>
      <c r="Y22">
        <v>-0.2186</v>
      </c>
      <c r="Z22">
        <v>-0.0644</v>
      </c>
      <c r="AA22">
        <v>0.868047926</v>
      </c>
      <c r="AB22">
        <v>0.803667031</v>
      </c>
      <c r="AC22">
        <v>0.937586306</v>
      </c>
      <c r="AD22">
        <v>0.104477918</v>
      </c>
      <c r="AE22">
        <v>-0.1796</v>
      </c>
      <c r="AF22">
        <v>-0.3964</v>
      </c>
      <c r="AG22">
        <v>0.0372</v>
      </c>
      <c r="AH22" t="s">
        <v>63</v>
      </c>
      <c r="AI22" t="s">
        <v>105</v>
      </c>
      <c r="AJ22" t="s">
        <v>63</v>
      </c>
      <c r="AK22" t="s">
        <v>63</v>
      </c>
      <c r="AL22" t="s">
        <v>63</v>
      </c>
    </row>
    <row r="23" spans="1:38" ht="12.75">
      <c r="A23" t="s">
        <v>21</v>
      </c>
      <c r="B23">
        <v>32</v>
      </c>
      <c r="C23">
        <v>10572</v>
      </c>
      <c r="D23">
        <v>7.944189082</v>
      </c>
      <c r="E23">
        <v>5.567102514</v>
      </c>
      <c r="F23">
        <v>11.33626335</v>
      </c>
      <c r="G23">
        <v>0.283099552</v>
      </c>
      <c r="H23">
        <v>3.026863413</v>
      </c>
      <c r="I23">
        <v>0.535078911</v>
      </c>
      <c r="J23">
        <v>-0.1947</v>
      </c>
      <c r="K23">
        <v>-0.5503</v>
      </c>
      <c r="L23">
        <v>0.1608</v>
      </c>
      <c r="M23">
        <v>0.823059152</v>
      </c>
      <c r="N23">
        <v>0.576780667</v>
      </c>
      <c r="O23">
        <v>1.174495623</v>
      </c>
      <c r="P23">
        <v>948</v>
      </c>
      <c r="Q23">
        <v>155686</v>
      </c>
      <c r="R23">
        <v>8.331279576</v>
      </c>
      <c r="S23">
        <v>7.613128191</v>
      </c>
      <c r="T23">
        <v>9.117174653</v>
      </c>
      <c r="U23">
        <v>0.938083442</v>
      </c>
      <c r="V23">
        <v>6.089179502</v>
      </c>
      <c r="W23">
        <v>0.197767356</v>
      </c>
      <c r="X23">
        <v>-0.0036</v>
      </c>
      <c r="Y23">
        <v>-0.0937</v>
      </c>
      <c r="Z23">
        <v>0.0866</v>
      </c>
      <c r="AA23">
        <v>0.996433755</v>
      </c>
      <c r="AB23">
        <v>0.910541753</v>
      </c>
      <c r="AC23">
        <v>1.090428005</v>
      </c>
      <c r="AD23">
        <v>0.79497316</v>
      </c>
      <c r="AE23">
        <v>0.0476</v>
      </c>
      <c r="AF23">
        <v>-0.3113</v>
      </c>
      <c r="AG23">
        <v>0.4064</v>
      </c>
      <c r="AH23" t="s">
        <v>63</v>
      </c>
      <c r="AI23" t="s">
        <v>63</v>
      </c>
      <c r="AJ23" t="s">
        <v>63</v>
      </c>
      <c r="AK23" t="s">
        <v>63</v>
      </c>
      <c r="AL23" t="s">
        <v>63</v>
      </c>
    </row>
    <row r="24" spans="1:38" ht="12.75">
      <c r="A24" t="s">
        <v>27</v>
      </c>
      <c r="B24">
        <v>38</v>
      </c>
      <c r="C24">
        <v>8146</v>
      </c>
      <c r="D24">
        <v>9.366628073</v>
      </c>
      <c r="E24">
        <v>6.744706253</v>
      </c>
      <c r="F24">
        <v>13.00778984</v>
      </c>
      <c r="G24">
        <v>0.857829825</v>
      </c>
      <c r="H24">
        <v>4.664866192</v>
      </c>
      <c r="I24">
        <v>0.756741223</v>
      </c>
      <c r="J24">
        <v>-0.03</v>
      </c>
      <c r="K24">
        <v>-0.3584</v>
      </c>
      <c r="L24">
        <v>0.2984</v>
      </c>
      <c r="M24">
        <v>0.970431202</v>
      </c>
      <c r="N24">
        <v>0.698786516</v>
      </c>
      <c r="O24">
        <v>1.347674428</v>
      </c>
      <c r="P24">
        <v>2676</v>
      </c>
      <c r="Q24">
        <v>271300</v>
      </c>
      <c r="R24">
        <v>7.755240376</v>
      </c>
      <c r="S24">
        <v>7.194170291</v>
      </c>
      <c r="T24">
        <v>8.360068062</v>
      </c>
      <c r="U24">
        <v>0.049625621</v>
      </c>
      <c r="V24">
        <v>9.863619609</v>
      </c>
      <c r="W24">
        <v>0.190674783</v>
      </c>
      <c r="X24">
        <v>-0.0752</v>
      </c>
      <c r="Y24">
        <v>-0.1503</v>
      </c>
      <c r="Z24">
        <v>-0.0001</v>
      </c>
      <c r="AA24">
        <v>0.927538587</v>
      </c>
      <c r="AB24">
        <v>0.860433748</v>
      </c>
      <c r="AC24">
        <v>0.999876902</v>
      </c>
      <c r="AD24">
        <v>0.259566058</v>
      </c>
      <c r="AE24">
        <v>-0.1888</v>
      </c>
      <c r="AF24">
        <v>-0.517</v>
      </c>
      <c r="AG24">
        <v>0.1394</v>
      </c>
      <c r="AH24" t="s">
        <v>63</v>
      </c>
      <c r="AI24" t="s">
        <v>63</v>
      </c>
      <c r="AJ24" t="s">
        <v>63</v>
      </c>
      <c r="AK24" t="s">
        <v>63</v>
      </c>
      <c r="AL24" t="s">
        <v>63</v>
      </c>
    </row>
    <row r="25" spans="1:38" ht="12.75">
      <c r="A25" t="s">
        <v>22</v>
      </c>
      <c r="B25">
        <v>97</v>
      </c>
      <c r="C25">
        <v>21608</v>
      </c>
      <c r="D25">
        <v>10.0930189</v>
      </c>
      <c r="E25">
        <v>8.141634753</v>
      </c>
      <c r="F25">
        <v>12.51211012</v>
      </c>
      <c r="G25">
        <v>0.68360369</v>
      </c>
      <c r="H25">
        <v>4.489078119</v>
      </c>
      <c r="I25">
        <v>0.455796825</v>
      </c>
      <c r="J25">
        <v>0.0447</v>
      </c>
      <c r="K25">
        <v>-0.1702</v>
      </c>
      <c r="L25">
        <v>0.2595</v>
      </c>
      <c r="M25">
        <v>1.045689056</v>
      </c>
      <c r="N25">
        <v>0.843515547</v>
      </c>
      <c r="O25">
        <v>1.296319441</v>
      </c>
      <c r="P25">
        <v>3639</v>
      </c>
      <c r="Q25">
        <v>447928</v>
      </c>
      <c r="R25">
        <v>7.697834223</v>
      </c>
      <c r="S25">
        <v>7.173826129</v>
      </c>
      <c r="T25">
        <v>8.260118192</v>
      </c>
      <c r="U25">
        <v>0.021575041</v>
      </c>
      <c r="V25">
        <v>8.124073512</v>
      </c>
      <c r="W25">
        <v>0.134673708</v>
      </c>
      <c r="X25">
        <v>-0.0827</v>
      </c>
      <c r="Y25">
        <v>-0.1532</v>
      </c>
      <c r="Z25">
        <v>-0.0122</v>
      </c>
      <c r="AA25">
        <v>0.920672723</v>
      </c>
      <c r="AB25">
        <v>0.858000556</v>
      </c>
      <c r="AC25">
        <v>0.987922744</v>
      </c>
      <c r="AD25">
        <v>0.012681892</v>
      </c>
      <c r="AE25">
        <v>-0.2709</v>
      </c>
      <c r="AF25">
        <v>-0.4839</v>
      </c>
      <c r="AG25">
        <v>-0.0579</v>
      </c>
      <c r="AH25" t="s">
        <v>63</v>
      </c>
      <c r="AI25" t="s">
        <v>63</v>
      </c>
      <c r="AJ25" t="s">
        <v>104</v>
      </c>
      <c r="AK25" t="s">
        <v>63</v>
      </c>
      <c r="AL25" t="s">
        <v>63</v>
      </c>
    </row>
    <row r="26" spans="1:38" ht="12.75">
      <c r="A26" t="s">
        <v>23</v>
      </c>
      <c r="B26">
        <v>47</v>
      </c>
      <c r="C26">
        <v>11444</v>
      </c>
      <c r="D26">
        <v>8.744396304</v>
      </c>
      <c r="E26">
        <v>6.498658979</v>
      </c>
      <c r="F26">
        <v>11.7661916</v>
      </c>
      <c r="G26">
        <v>0.514333494</v>
      </c>
      <c r="H26">
        <v>4.10695561</v>
      </c>
      <c r="I26">
        <v>0.599061045</v>
      </c>
      <c r="J26">
        <v>-0.0988</v>
      </c>
      <c r="K26">
        <v>-0.3956</v>
      </c>
      <c r="L26">
        <v>0.1981</v>
      </c>
      <c r="M26">
        <v>0.905964767</v>
      </c>
      <c r="N26">
        <v>0.673294744</v>
      </c>
      <c r="O26">
        <v>1.219038418</v>
      </c>
      <c r="P26">
        <v>2643</v>
      </c>
      <c r="Q26">
        <v>284980</v>
      </c>
      <c r="R26">
        <v>8.563555914</v>
      </c>
      <c r="S26">
        <v>7.951928415</v>
      </c>
      <c r="T26">
        <v>9.222227121</v>
      </c>
      <c r="U26">
        <v>0.526840974</v>
      </c>
      <c r="V26">
        <v>9.274335041</v>
      </c>
      <c r="W26">
        <v>0.180399031</v>
      </c>
      <c r="X26">
        <v>0.0239</v>
      </c>
      <c r="Y26">
        <v>-0.0502</v>
      </c>
      <c r="Z26">
        <v>0.098</v>
      </c>
      <c r="AA26">
        <v>1.024214359</v>
      </c>
      <c r="AB26">
        <v>0.951062777</v>
      </c>
      <c r="AC26">
        <v>1.102992441</v>
      </c>
      <c r="AD26">
        <v>0.89006555</v>
      </c>
      <c r="AE26">
        <v>-0.0209</v>
      </c>
      <c r="AF26">
        <v>-0.3172</v>
      </c>
      <c r="AG26">
        <v>0.2754</v>
      </c>
      <c r="AH26" t="s">
        <v>63</v>
      </c>
      <c r="AI26" t="s">
        <v>63</v>
      </c>
      <c r="AJ26" t="s">
        <v>63</v>
      </c>
      <c r="AK26" t="s">
        <v>63</v>
      </c>
      <c r="AL26" t="s">
        <v>63</v>
      </c>
    </row>
    <row r="27" spans="1:38" ht="12.75">
      <c r="A27" t="s">
        <v>16</v>
      </c>
      <c r="B27">
        <v>60</v>
      </c>
      <c r="C27">
        <v>11547</v>
      </c>
      <c r="D27">
        <v>9.187212228</v>
      </c>
      <c r="E27">
        <v>7.040054486</v>
      </c>
      <c r="F27">
        <v>11.98923513</v>
      </c>
      <c r="G27">
        <v>0.716309085</v>
      </c>
      <c r="H27">
        <v>5.196154845</v>
      </c>
      <c r="I27">
        <v>0.670820706</v>
      </c>
      <c r="J27">
        <v>-0.0494</v>
      </c>
      <c r="K27">
        <v>-0.3156</v>
      </c>
      <c r="L27">
        <v>0.2168</v>
      </c>
      <c r="M27">
        <v>0.951842791</v>
      </c>
      <c r="N27">
        <v>0.729386124</v>
      </c>
      <c r="O27">
        <v>1.242146882</v>
      </c>
      <c r="P27">
        <v>3097</v>
      </c>
      <c r="Q27">
        <v>282576</v>
      </c>
      <c r="R27">
        <v>8.497305951</v>
      </c>
      <c r="S27">
        <v>7.896070224</v>
      </c>
      <c r="T27">
        <v>9.14432197</v>
      </c>
      <c r="U27">
        <v>0.66603711</v>
      </c>
      <c r="V27">
        <v>10.95988336</v>
      </c>
      <c r="W27">
        <v>0.196940633</v>
      </c>
      <c r="X27">
        <v>0.0162</v>
      </c>
      <c r="Y27">
        <v>-0.0572</v>
      </c>
      <c r="Z27">
        <v>0.0895</v>
      </c>
      <c r="AA27">
        <v>1.016290763</v>
      </c>
      <c r="AB27">
        <v>0.944382052</v>
      </c>
      <c r="AC27">
        <v>1.093674866</v>
      </c>
      <c r="AD27">
        <v>0.564302669</v>
      </c>
      <c r="AE27">
        <v>-0.0781</v>
      </c>
      <c r="AF27">
        <v>-0.3435</v>
      </c>
      <c r="AG27">
        <v>0.1874</v>
      </c>
      <c r="AH27" t="s">
        <v>63</v>
      </c>
      <c r="AI27" t="s">
        <v>63</v>
      </c>
      <c r="AJ27" t="s">
        <v>63</v>
      </c>
      <c r="AK27" t="s">
        <v>63</v>
      </c>
      <c r="AL27" t="s">
        <v>63</v>
      </c>
    </row>
    <row r="28" spans="1:38" ht="12.75">
      <c r="A28" t="s">
        <v>24</v>
      </c>
      <c r="B28">
        <v>55</v>
      </c>
      <c r="C28">
        <v>10582</v>
      </c>
      <c r="D28">
        <v>11.61487774</v>
      </c>
      <c r="E28">
        <v>8.811903207</v>
      </c>
      <c r="F28">
        <v>15.30944925</v>
      </c>
      <c r="G28">
        <v>0.188941988</v>
      </c>
      <c r="H28">
        <v>5.197505198</v>
      </c>
      <c r="I28">
        <v>0.700831458</v>
      </c>
      <c r="J28">
        <v>0.1851</v>
      </c>
      <c r="K28">
        <v>-0.0911</v>
      </c>
      <c r="L28">
        <v>0.4613</v>
      </c>
      <c r="M28">
        <v>1.203361517</v>
      </c>
      <c r="N28">
        <v>0.912958832</v>
      </c>
      <c r="O28">
        <v>1.586138269</v>
      </c>
      <c r="P28">
        <v>870</v>
      </c>
      <c r="Q28">
        <v>147135</v>
      </c>
      <c r="R28">
        <v>8.361222815</v>
      </c>
      <c r="S28">
        <v>7.631454156</v>
      </c>
      <c r="T28">
        <v>9.160776641</v>
      </c>
      <c r="U28">
        <v>0.999742949</v>
      </c>
      <c r="V28">
        <v>5.912937099</v>
      </c>
      <c r="W28">
        <v>0.200467342</v>
      </c>
      <c r="X28">
        <v>0</v>
      </c>
      <c r="Y28">
        <v>-0.0913</v>
      </c>
      <c r="Z28">
        <v>0.0913</v>
      </c>
      <c r="AA28">
        <v>1.000015012</v>
      </c>
      <c r="AB28">
        <v>0.912733566</v>
      </c>
      <c r="AC28">
        <v>1.09564287</v>
      </c>
      <c r="AD28">
        <v>0.021769963</v>
      </c>
      <c r="AE28">
        <v>-0.3287</v>
      </c>
      <c r="AF28">
        <v>-0.6095</v>
      </c>
      <c r="AG28">
        <v>-0.0479</v>
      </c>
      <c r="AH28" t="s">
        <v>63</v>
      </c>
      <c r="AI28" t="s">
        <v>63</v>
      </c>
      <c r="AJ28" t="s">
        <v>104</v>
      </c>
      <c r="AK28" t="s">
        <v>63</v>
      </c>
      <c r="AL28" t="s">
        <v>63</v>
      </c>
    </row>
    <row r="29" spans="1:38" ht="12.75">
      <c r="A29" t="s">
        <v>26</v>
      </c>
      <c r="B29">
        <v>111</v>
      </c>
      <c r="C29">
        <v>15490</v>
      </c>
      <c r="D29">
        <v>17.50915947</v>
      </c>
      <c r="E29">
        <v>14.30071137</v>
      </c>
      <c r="F29">
        <v>21.43744165</v>
      </c>
      <c r="G29" s="4">
        <v>8.08E-09</v>
      </c>
      <c r="H29">
        <v>7.165913493</v>
      </c>
      <c r="I29">
        <v>0.680158409</v>
      </c>
      <c r="J29">
        <v>0.5956</v>
      </c>
      <c r="K29">
        <v>0.3931</v>
      </c>
      <c r="L29">
        <v>0.798</v>
      </c>
      <c r="M29">
        <v>1.814039647</v>
      </c>
      <c r="N29">
        <v>1.481627798</v>
      </c>
      <c r="O29">
        <v>2.221030035</v>
      </c>
      <c r="P29">
        <v>3292</v>
      </c>
      <c r="Q29">
        <v>346938</v>
      </c>
      <c r="R29">
        <v>11.13544081</v>
      </c>
      <c r="S29">
        <v>10.3698796</v>
      </c>
      <c r="T29">
        <v>11.95751994</v>
      </c>
      <c r="U29" s="4">
        <v>3.15E-15</v>
      </c>
      <c r="V29">
        <v>9.488727092</v>
      </c>
      <c r="W29">
        <v>0.165378117</v>
      </c>
      <c r="X29">
        <v>0.2865</v>
      </c>
      <c r="Y29">
        <v>0.2153</v>
      </c>
      <c r="Z29">
        <v>0.3578</v>
      </c>
      <c r="AA29">
        <v>1.331815719</v>
      </c>
      <c r="AB29">
        <v>1.240253429</v>
      </c>
      <c r="AC29">
        <v>1.430137637</v>
      </c>
      <c r="AD29">
        <v>1.0014E-05</v>
      </c>
      <c r="AE29">
        <v>-0.4526</v>
      </c>
      <c r="AF29">
        <v>-0.6534</v>
      </c>
      <c r="AG29">
        <v>-0.2518</v>
      </c>
      <c r="AH29" t="s">
        <v>130</v>
      </c>
      <c r="AI29" t="s">
        <v>105</v>
      </c>
      <c r="AJ29" t="s">
        <v>104</v>
      </c>
      <c r="AK29" t="s">
        <v>63</v>
      </c>
      <c r="AL29" t="s">
        <v>63</v>
      </c>
    </row>
    <row r="30" spans="1:38" ht="12.75">
      <c r="A30" t="s">
        <v>25</v>
      </c>
      <c r="B30">
        <v>97</v>
      </c>
      <c r="C30">
        <v>18995</v>
      </c>
      <c r="D30">
        <v>13.43072439</v>
      </c>
      <c r="E30">
        <v>10.83925086</v>
      </c>
      <c r="F30">
        <v>16.6417735</v>
      </c>
      <c r="G30">
        <v>0.002522829</v>
      </c>
      <c r="H30">
        <v>5.106607002</v>
      </c>
      <c r="I30">
        <v>0.518497384</v>
      </c>
      <c r="J30">
        <v>0.3304</v>
      </c>
      <c r="K30">
        <v>0.116</v>
      </c>
      <c r="L30">
        <v>0.5447</v>
      </c>
      <c r="M30">
        <v>1.39149264</v>
      </c>
      <c r="N30">
        <v>1.123002554</v>
      </c>
      <c r="O30">
        <v>1.724173965</v>
      </c>
      <c r="P30">
        <v>2094</v>
      </c>
      <c r="Q30">
        <v>189640</v>
      </c>
      <c r="R30">
        <v>12.02744999</v>
      </c>
      <c r="S30">
        <v>11.1270955</v>
      </c>
      <c r="T30">
        <v>13.00065711</v>
      </c>
      <c r="U30" s="4">
        <v>5.24E-20</v>
      </c>
      <c r="V30">
        <v>11.04197427</v>
      </c>
      <c r="W30">
        <v>0.241300595</v>
      </c>
      <c r="X30">
        <v>0.3636</v>
      </c>
      <c r="Y30">
        <v>0.2858</v>
      </c>
      <c r="Z30">
        <v>0.4414</v>
      </c>
      <c r="AA30">
        <v>1.438501378</v>
      </c>
      <c r="AB30">
        <v>1.330817607</v>
      </c>
      <c r="AC30">
        <v>1.554898435</v>
      </c>
      <c r="AD30">
        <v>0.314586588</v>
      </c>
      <c r="AE30">
        <v>-0.1104</v>
      </c>
      <c r="AF30">
        <v>-0.3254</v>
      </c>
      <c r="AG30">
        <v>0.1047</v>
      </c>
      <c r="AH30" t="s">
        <v>130</v>
      </c>
      <c r="AI30" t="s">
        <v>105</v>
      </c>
      <c r="AJ30" t="s">
        <v>63</v>
      </c>
      <c r="AK30" t="s">
        <v>63</v>
      </c>
      <c r="AL30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167</v>
      </c>
    </row>
    <row r="3" spans="1:17" ht="12.75">
      <c r="A3" t="s">
        <v>106</v>
      </c>
      <c r="B3" t="s">
        <v>107</v>
      </c>
      <c r="C3" t="s">
        <v>108</v>
      </c>
      <c r="D3" t="s">
        <v>109</v>
      </c>
      <c r="E3" t="s">
        <v>110</v>
      </c>
      <c r="F3" t="s">
        <v>111</v>
      </c>
      <c r="G3" t="s">
        <v>112</v>
      </c>
      <c r="H3" t="s">
        <v>113</v>
      </c>
      <c r="I3" t="s">
        <v>114</v>
      </c>
      <c r="J3" t="s">
        <v>115</v>
      </c>
      <c r="K3" t="s">
        <v>116</v>
      </c>
      <c r="L3" t="s">
        <v>117</v>
      </c>
      <c r="M3" t="s">
        <v>118</v>
      </c>
      <c r="N3" t="s">
        <v>119</v>
      </c>
      <c r="O3" t="s">
        <v>120</v>
      </c>
      <c r="P3" t="s">
        <v>121</v>
      </c>
      <c r="Q3" t="s">
        <v>122</v>
      </c>
    </row>
    <row r="4" spans="1:17" ht="12.75">
      <c r="A4" t="s">
        <v>123</v>
      </c>
      <c r="B4">
        <v>220</v>
      </c>
      <c r="C4">
        <v>48408</v>
      </c>
      <c r="D4">
        <v>7.4402248567000004</v>
      </c>
      <c r="E4">
        <v>6.438878654</v>
      </c>
      <c r="F4">
        <v>8.5972960344</v>
      </c>
      <c r="G4">
        <v>0.0003366739</v>
      </c>
      <c r="H4">
        <v>4.5447033548</v>
      </c>
      <c r="I4">
        <v>0.3064038377</v>
      </c>
      <c r="J4">
        <v>-0.2644</v>
      </c>
      <c r="K4">
        <v>-0.409</v>
      </c>
      <c r="L4">
        <v>-0.1199</v>
      </c>
      <c r="M4">
        <v>0.7676544255</v>
      </c>
      <c r="N4">
        <v>0.6643392894</v>
      </c>
      <c r="O4">
        <v>0.8870366791</v>
      </c>
      <c r="P4" t="s">
        <v>130</v>
      </c>
      <c r="Q4" t="s">
        <v>63</v>
      </c>
    </row>
    <row r="5" spans="1:17" ht="12.75">
      <c r="A5" t="s">
        <v>124</v>
      </c>
      <c r="B5">
        <v>239</v>
      </c>
      <c r="C5">
        <v>40682</v>
      </c>
      <c r="D5">
        <v>9.1723333134</v>
      </c>
      <c r="E5">
        <v>7.9752437586</v>
      </c>
      <c r="F5">
        <v>10.549106831</v>
      </c>
      <c r="G5">
        <v>0.4397792135</v>
      </c>
      <c r="H5">
        <v>5.874834079</v>
      </c>
      <c r="I5">
        <v>0.380011426</v>
      </c>
      <c r="J5">
        <v>-0.0551</v>
      </c>
      <c r="K5">
        <v>-0.195</v>
      </c>
      <c r="L5">
        <v>0.0847</v>
      </c>
      <c r="M5">
        <v>0.9463668634</v>
      </c>
      <c r="N5">
        <v>0.8228556642</v>
      </c>
      <c r="O5">
        <v>1.0884171783</v>
      </c>
      <c r="P5" t="s">
        <v>63</v>
      </c>
      <c r="Q5" t="s">
        <v>63</v>
      </c>
    </row>
    <row r="6" spans="1:17" ht="12.75">
      <c r="A6" t="s">
        <v>125</v>
      </c>
      <c r="B6">
        <v>117</v>
      </c>
      <c r="C6">
        <v>20505</v>
      </c>
      <c r="D6">
        <v>8.2606888823</v>
      </c>
      <c r="E6">
        <v>6.8278712724</v>
      </c>
      <c r="F6">
        <v>9.9941809222</v>
      </c>
      <c r="G6">
        <v>0.1001269116</v>
      </c>
      <c r="H6">
        <v>5.7059253841</v>
      </c>
      <c r="I6">
        <v>0.5275129884</v>
      </c>
      <c r="J6">
        <v>-0.1598</v>
      </c>
      <c r="K6">
        <v>-0.3503</v>
      </c>
      <c r="L6">
        <v>0.0307</v>
      </c>
      <c r="M6">
        <v>0.8523068188</v>
      </c>
      <c r="N6">
        <v>0.7044740851</v>
      </c>
      <c r="O6">
        <v>1.0311620095</v>
      </c>
      <c r="P6" t="s">
        <v>63</v>
      </c>
      <c r="Q6" t="s">
        <v>63</v>
      </c>
    </row>
    <row r="7" spans="1:17" ht="12.75">
      <c r="A7" t="s">
        <v>126</v>
      </c>
      <c r="B7">
        <v>805</v>
      </c>
      <c r="C7">
        <v>156204</v>
      </c>
      <c r="D7">
        <v>10.267008785</v>
      </c>
      <c r="E7">
        <v>9.3801537665</v>
      </c>
      <c r="F7">
        <v>11.237712303</v>
      </c>
      <c r="G7">
        <v>0.2112721279</v>
      </c>
      <c r="H7">
        <v>5.1535171955</v>
      </c>
      <c r="I7">
        <v>0.1816376144</v>
      </c>
      <c r="J7">
        <v>0.0576</v>
      </c>
      <c r="K7">
        <v>-0.0327</v>
      </c>
      <c r="L7">
        <v>0.148</v>
      </c>
      <c r="M7">
        <v>1.0593113625</v>
      </c>
      <c r="N7">
        <v>0.9678089963</v>
      </c>
      <c r="O7">
        <v>1.1594649017</v>
      </c>
      <c r="P7" t="s">
        <v>63</v>
      </c>
      <c r="Q7" t="s">
        <v>63</v>
      </c>
    </row>
    <row r="8" spans="1:17" ht="12.75">
      <c r="A8" t="s">
        <v>127</v>
      </c>
      <c r="B8">
        <v>257</v>
      </c>
      <c r="C8">
        <v>43478</v>
      </c>
      <c r="D8">
        <v>10.473041215</v>
      </c>
      <c r="E8">
        <v>9.1450716682</v>
      </c>
      <c r="F8">
        <v>11.993847208</v>
      </c>
      <c r="G8">
        <v>0.2626723429</v>
      </c>
      <c r="H8">
        <v>5.9110354662</v>
      </c>
      <c r="I8">
        <v>0.3687202618</v>
      </c>
      <c r="J8">
        <v>0.0775</v>
      </c>
      <c r="K8">
        <v>-0.0581</v>
      </c>
      <c r="L8">
        <v>0.2131</v>
      </c>
      <c r="M8">
        <v>1.080569014</v>
      </c>
      <c r="N8">
        <v>0.9435541093</v>
      </c>
      <c r="O8">
        <v>1.2374800581</v>
      </c>
      <c r="P8" t="s">
        <v>63</v>
      </c>
      <c r="Q8" t="s">
        <v>63</v>
      </c>
    </row>
    <row r="9" spans="1:17" ht="12.75">
      <c r="A9" t="s">
        <v>128</v>
      </c>
      <c r="B9">
        <v>154</v>
      </c>
      <c r="C9">
        <v>30471</v>
      </c>
      <c r="D9">
        <v>10.524678243</v>
      </c>
      <c r="E9">
        <v>8.895074151</v>
      </c>
      <c r="F9">
        <v>12.452830661</v>
      </c>
      <c r="G9">
        <v>0.3370046894</v>
      </c>
      <c r="H9">
        <v>5.0539857569</v>
      </c>
      <c r="I9">
        <v>0.4072617783</v>
      </c>
      <c r="J9">
        <v>0.0824</v>
      </c>
      <c r="K9">
        <v>-0.0858</v>
      </c>
      <c r="L9">
        <v>0.2506</v>
      </c>
      <c r="M9">
        <v>1.0858967284</v>
      </c>
      <c r="N9">
        <v>0.9177603055</v>
      </c>
      <c r="O9">
        <v>1.284836245</v>
      </c>
      <c r="P9" t="s">
        <v>63</v>
      </c>
      <c r="Q9" t="s">
        <v>63</v>
      </c>
    </row>
    <row r="10" spans="1:17" ht="12.75">
      <c r="A10" t="s">
        <v>129</v>
      </c>
      <c r="B10">
        <v>92</v>
      </c>
      <c r="C10">
        <v>21214</v>
      </c>
      <c r="D10">
        <v>13.648396682</v>
      </c>
      <c r="E10">
        <v>11.03707851</v>
      </c>
      <c r="F10">
        <v>16.877539815</v>
      </c>
      <c r="G10">
        <v>0.0015816918</v>
      </c>
      <c r="H10">
        <v>4.3367587442</v>
      </c>
      <c r="I10">
        <v>0.4521383542</v>
      </c>
      <c r="J10">
        <v>0.3423</v>
      </c>
      <c r="K10">
        <v>0.1299</v>
      </c>
      <c r="L10">
        <v>0.5547</v>
      </c>
      <c r="M10">
        <v>1.4081902518</v>
      </c>
      <c r="N10">
        <v>1.1387642613</v>
      </c>
      <c r="O10">
        <v>1.7413610987</v>
      </c>
      <c r="P10" t="s">
        <v>130</v>
      </c>
      <c r="Q10" t="s">
        <v>63</v>
      </c>
    </row>
    <row r="11" spans="1:17" ht="12.75">
      <c r="A11" t="s">
        <v>15</v>
      </c>
      <c r="B11">
        <v>1884</v>
      </c>
      <c r="C11">
        <v>360962</v>
      </c>
      <c r="D11">
        <v>9.6921539292</v>
      </c>
      <c r="E11" t="s">
        <v>63</v>
      </c>
      <c r="F11" t="s">
        <v>63</v>
      </c>
      <c r="G11" t="s">
        <v>63</v>
      </c>
      <c r="H11">
        <v>5.2193859741</v>
      </c>
      <c r="I11">
        <v>0.1202483054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63</v>
      </c>
      <c r="P11" t="s">
        <v>63</v>
      </c>
      <c r="Q11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Jack Rach</cp:lastModifiedBy>
  <cp:lastPrinted>2008-04-18T19:09:04Z</cp:lastPrinted>
  <dcterms:created xsi:type="dcterms:W3CDTF">2006-01-23T20:42:54Z</dcterms:created>
  <dcterms:modified xsi:type="dcterms:W3CDTF">2010-06-23T19:23:41Z</dcterms:modified>
  <cp:category/>
  <cp:version/>
  <cp:contentType/>
  <cp:contentStatus/>
</cp:coreProperties>
</file>