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740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<sst xmlns="http://schemas.openxmlformats.org/spreadsheetml/2006/main" count="459" uniqueCount="164">
  <si>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</si>
  <si>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</si>
  <si>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</si>
  <si>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</si>
  <si>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</si>
  <si>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</si>
  <si>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</si>
  <si>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</si>
  <si>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</si>
  <si>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</si>
  <si>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</si>
  <si>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</si>
  <si>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</si>
  <si>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</si>
  <si>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</si>
  <si>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</si>
  <si>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</si>
  <si>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</si>
  <si>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</si>
  <si>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</si>
  <si>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</si>
  <si>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</si>
  <si>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</si>
  <si>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</si>
  <si>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</si>
  <si>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</si>
  <si>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</si>
  <si>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</si>
  <si>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</si>
  <si>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</si>
  <si>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</si>
  <si>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</si>
  <si>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</si>
  <si>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</si>
  <si>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</si>
  <si>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</si>
  <si>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</si>
  <si>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</si>
  <si>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</si>
  <si>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</si>
  <si>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</si>
  <si>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</si>
  <si>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</si>
  <si>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</si>
  <si>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</si>
  <si>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</si>
  <si>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</si>
  <si>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</si>
  <si>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</si>
  <si>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</si>
  <si>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</si>
  <si>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</si>
  <si>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</si>
  <si>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</si>
  <si>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</si>
  <si>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</si>
  <si>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</si>
  <si>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</si>
  <si>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</si>
  <si>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</si>
  <si>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</si>
  <si>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</si>
  <si>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</si>
  <si>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</si>
  <si>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</si>
  <si>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</si>
  <si>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</si>
  <si>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</si>
  <si>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</si>
  <si>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</si>
  <si>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</si>
  <si>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Metis_rate_rati</t>
  </si>
  <si>
    <t>Metis_Lci_ratio</t>
  </si>
  <si>
    <t>Metis_Uci_ratio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</si>
  <si>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</si>
  <si>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</si>
  <si>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</si>
  <si>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</si>
  <si>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</si>
  <si>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</si>
  <si>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</si>
  <si>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</si>
  <si>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</si>
  <si>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Other_rate_rati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</si>
  <si>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</si>
  <si>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</si>
  <si>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</si>
  <si>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</si>
  <si>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</si>
  <si>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</si>
  <si>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</si>
  <si>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</si>
  <si>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</si>
  <si>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</si>
  <si>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</si>
  <si>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</si>
  <si>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</si>
  <si>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</si>
  <si>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</si>
  <si>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</si>
  <si>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</si>
  <si>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</si>
  <si>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</si>
  <si>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</si>
  <si>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</si>
  <si>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</si>
  <si>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</si>
  <si>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</si>
  <si>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</si>
  <si>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</si>
  <si>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</si>
  <si>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</si>
  <si>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</si>
  <si>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</si>
  <si>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</si>
  <si>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</si>
  <si>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</si>
  <si>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</si>
  <si>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</si>
  <si>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</si>
  <si>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</si>
  <si>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</si>
  <si>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</si>
  <si>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</si>
  <si>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</si>
  <si>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</si>
  <si>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</si>
  <si>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</si>
  <si>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</si>
  <si>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</si>
  <si>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</si>
  <si>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</si>
  <si>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</si>
  <si>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prob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</si>
  <si>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</si>
  <si>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</si>
  <si>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</si>
  <si>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</si>
  <si>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</si>
  <si>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</si>
  <si>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</si>
  <si>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</si>
  <si>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</si>
  <si>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</si>
  <si>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</si>
  <si>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</si>
  <si>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</si>
  <si>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</si>
  <si>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</si>
  <si>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</si>
  <si>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Percent</t>
  </si>
  <si>
    <t>(%)</t>
  </si>
  <si>
    <t>*differences tested  @ .05</t>
  </si>
  <si>
    <t>*comparisons to MB avg tested @ .01</t>
  </si>
  <si>
    <t>Crude and Adjusted Average Annual Prevalence of Suicide (attempts or deaths) by Metis Region, 1997-2006, Metis age 10+</t>
  </si>
  <si>
    <t>Crude and Adjusted Average Annual Prevalence of Suicide (attempts or deaths) by RHA, 1997-2006, age 10+</t>
  </si>
  <si>
    <t>Suicide or Attempted, 1997-2006</t>
  </si>
  <si>
    <t>suicide &amp; attempts</t>
  </si>
  <si>
    <t>Suicide or Attempt, 1997-2006</t>
  </si>
  <si>
    <t>Crude Percent</t>
  </si>
  <si>
    <t>N=743</t>
  </si>
  <si>
    <t>N=7,822</t>
  </si>
  <si>
    <t>Source: MCHP/MMF, 2010</t>
  </si>
  <si>
    <t>Appendix Table 2.7: Suicide or Attempted Suicide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</si>
</sst>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2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2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9" fillId="0" borderId="17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8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49" fontId="0" fillId="0" borderId="0" xfId="0" applyNumberFormat="1" applyFont="1" applyFill="1" applyAlignment="1">
      <alignment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18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10" fillId="0" borderId="18" xfId="0" applyNumberFormat="1" applyFont="1" applyFill="1" applyBorder="1" applyAlignment="1" quotePrefix="1">
      <alignment horizontal="center"/>
    </xf>
    <xf numFmtId="2" fontId="10" fillId="0" borderId="21" xfId="0" applyNumberFormat="1" applyFont="1" applyFill="1" applyBorder="1" applyAlignment="1" quotePrefix="1">
      <alignment horizontal="center"/>
    </xf>
    <xf numFmtId="2" fontId="10" fillId="33" borderId="18" xfId="0" applyNumberFormat="1" applyFont="1" applyFill="1" applyBorder="1" applyAlignment="1" quotePrefix="1">
      <alignment horizontal="center"/>
    </xf>
    <xf numFmtId="2" fontId="10" fillId="0" borderId="20" xfId="0" applyNumberFormat="1" applyFont="1" applyFill="1" applyBorder="1" applyAlignment="1" quotePrefix="1">
      <alignment horizontal="center"/>
    </xf>
    <xf numFmtId="2" fontId="10" fillId="33" borderId="18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9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23" xfId="0" applyFont="1" applyBorder="1" applyAlignment="1">
      <alignment horizontal="center"/>
    </xf>
    <xf numFmtId="2" fontId="10" fillId="0" borderId="24" xfId="0" applyNumberFormat="1" applyFont="1" applyFill="1" applyBorder="1" applyAlignment="1" quotePrefix="1">
      <alignment horizontal="center"/>
    </xf>
    <xf numFmtId="2" fontId="10" fillId="0" borderId="25" xfId="0" applyNumberFormat="1" applyFont="1" applyFill="1" applyBorder="1" applyAlignment="1" quotePrefix="1">
      <alignment horizontal="center"/>
    </xf>
    <xf numFmtId="2" fontId="10" fillId="33" borderId="25" xfId="0" applyNumberFormat="1" applyFont="1" applyFill="1" applyBorder="1" applyAlignment="1" quotePrefix="1">
      <alignment horizontal="center"/>
    </xf>
    <xf numFmtId="2" fontId="10" fillId="0" borderId="26" xfId="0" applyNumberFormat="1" applyFont="1" applyFill="1" applyBorder="1" applyAlignment="1" quotePrefix="1">
      <alignment horizontal="center"/>
    </xf>
    <xf numFmtId="0" fontId="9" fillId="0" borderId="27" xfId="0" applyFont="1" applyBorder="1" applyAlignment="1">
      <alignment horizontal="center"/>
    </xf>
    <xf numFmtId="2" fontId="10" fillId="0" borderId="28" xfId="0" applyNumberFormat="1" applyFont="1" applyFill="1" applyBorder="1" applyAlignment="1" quotePrefix="1">
      <alignment horizontal="center"/>
    </xf>
    <xf numFmtId="2" fontId="10" fillId="0" borderId="19" xfId="0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2" fontId="10" fillId="0" borderId="29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9" fillId="0" borderId="3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1295"/>
          <c:w val="0.93425"/>
          <c:h val="0.7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</c:v>
                </c:pt>
                <c:pt idx="2">
                  <c:v>Assiniboine (d)</c:v>
                </c:pt>
                <c:pt idx="3">
                  <c:v>Brandon</c:v>
                </c:pt>
                <c:pt idx="4">
                  <c:v>Winnipeg (o,d)</c:v>
                </c:pt>
                <c:pt idx="5">
                  <c:v>Interlake (m,o)</c:v>
                </c:pt>
                <c:pt idx="6">
                  <c:v>North Eastman (o)</c:v>
                </c:pt>
                <c:pt idx="7">
                  <c:v>Parkland (m,o,d)</c:v>
                </c:pt>
                <c:pt idx="8">
                  <c:v>Churchill (s)</c:v>
                </c:pt>
                <c:pt idx="9">
                  <c:v>Nor-Man (m,o)</c:v>
                </c:pt>
                <c:pt idx="10">
                  <c:v>Burntwood (m,o)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0.0011439632</c:v>
                </c:pt>
                <c:pt idx="1">
                  <c:v>0.0011439632</c:v>
                </c:pt>
                <c:pt idx="2">
                  <c:v>0.0011439632</c:v>
                </c:pt>
                <c:pt idx="3">
                  <c:v>0.0011439632</c:v>
                </c:pt>
                <c:pt idx="4">
                  <c:v>0.0011439632</c:v>
                </c:pt>
                <c:pt idx="5">
                  <c:v>0.0011439632</c:v>
                </c:pt>
                <c:pt idx="6">
                  <c:v>0.0011439632</c:v>
                </c:pt>
                <c:pt idx="7">
                  <c:v>0.0011439632</c:v>
                </c:pt>
                <c:pt idx="8">
                  <c:v>0.0011439632</c:v>
                </c:pt>
                <c:pt idx="9">
                  <c:v>0.0011439632</c:v>
                </c:pt>
                <c:pt idx="10">
                  <c:v>0.0011439632</c:v>
                </c:pt>
                <c:pt idx="12">
                  <c:v>0.0011439632</c:v>
                </c:pt>
                <c:pt idx="13">
                  <c:v>0.0011439632</c:v>
                </c:pt>
                <c:pt idx="14">
                  <c:v>0.0011439632</c:v>
                </c:pt>
                <c:pt idx="15">
                  <c:v>0.0011439632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</c:v>
                </c:pt>
                <c:pt idx="2">
                  <c:v>Assiniboine (d)</c:v>
                </c:pt>
                <c:pt idx="3">
                  <c:v>Brandon</c:v>
                </c:pt>
                <c:pt idx="4">
                  <c:v>Winnipeg (o,d)</c:v>
                </c:pt>
                <c:pt idx="5">
                  <c:v>Interlake (m,o)</c:v>
                </c:pt>
                <c:pt idx="6">
                  <c:v>North Eastman (o)</c:v>
                </c:pt>
                <c:pt idx="7">
                  <c:v>Parkland (m,o,d)</c:v>
                </c:pt>
                <c:pt idx="8">
                  <c:v>Churchill (s)</c:v>
                </c:pt>
                <c:pt idx="9">
                  <c:v>Nor-Man (m,o)</c:v>
                </c:pt>
                <c:pt idx="10">
                  <c:v>Burntwood (m,o)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0.0004591435</c:v>
                </c:pt>
                <c:pt idx="1">
                  <c:v>0.0009212681</c:v>
                </c:pt>
                <c:pt idx="2">
                  <c:v>0.001717799</c:v>
                </c:pt>
                <c:pt idx="3">
                  <c:v>0.0013611907</c:v>
                </c:pt>
                <c:pt idx="4">
                  <c:v>0.0009675632</c:v>
                </c:pt>
                <c:pt idx="5">
                  <c:v>0.0006358814</c:v>
                </c:pt>
                <c:pt idx="6">
                  <c:v>0.0011494578</c:v>
                </c:pt>
                <c:pt idx="7">
                  <c:v>0.0020442005</c:v>
                </c:pt>
                <c:pt idx="8">
                  <c:v>0</c:v>
                </c:pt>
                <c:pt idx="9">
                  <c:v>0.001935615</c:v>
                </c:pt>
                <c:pt idx="10">
                  <c:v>0.0026467353</c:v>
                </c:pt>
                <c:pt idx="12">
                  <c:v>0.0008234984</c:v>
                </c:pt>
                <c:pt idx="13">
                  <c:v>0.0011563585</c:v>
                </c:pt>
                <c:pt idx="14">
                  <c:v>0.0022159904</c:v>
                </c:pt>
                <c:pt idx="15">
                  <c:v>0.0011439632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</c:v>
                </c:pt>
                <c:pt idx="2">
                  <c:v>Assiniboine (d)</c:v>
                </c:pt>
                <c:pt idx="3">
                  <c:v>Brandon</c:v>
                </c:pt>
                <c:pt idx="4">
                  <c:v>Winnipeg (o,d)</c:v>
                </c:pt>
                <c:pt idx="5">
                  <c:v>Interlake (m,o)</c:v>
                </c:pt>
                <c:pt idx="6">
                  <c:v>North Eastman (o)</c:v>
                </c:pt>
                <c:pt idx="7">
                  <c:v>Parkland (m,o,d)</c:v>
                </c:pt>
                <c:pt idx="8">
                  <c:v>Churchill (s)</c:v>
                </c:pt>
                <c:pt idx="9">
                  <c:v>Nor-Man (m,o)</c:v>
                </c:pt>
                <c:pt idx="10">
                  <c:v>Burntwood (m,o)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0.0004843208</c:v>
                </c:pt>
                <c:pt idx="1">
                  <c:v>0.0006370607</c:v>
                </c:pt>
                <c:pt idx="2">
                  <c:v>0.0007958605</c:v>
                </c:pt>
                <c:pt idx="3">
                  <c:v>0.0009864567</c:v>
                </c:pt>
                <c:pt idx="4">
                  <c:v>0.0006330543</c:v>
                </c:pt>
                <c:pt idx="5">
                  <c:v>0.0005838651</c:v>
                </c:pt>
                <c:pt idx="6">
                  <c:v>0.0013515106</c:v>
                </c:pt>
                <c:pt idx="7">
                  <c:v>0.0012149588</c:v>
                </c:pt>
                <c:pt idx="8">
                  <c:v>0</c:v>
                </c:pt>
                <c:pt idx="9">
                  <c:v>0.0018517925</c:v>
                </c:pt>
                <c:pt idx="10">
                  <c:v>0.0033675686</c:v>
                </c:pt>
                <c:pt idx="12">
                  <c:v>0.0006464624</c:v>
                </c:pt>
                <c:pt idx="13">
                  <c:v>0.0009495337</c:v>
                </c:pt>
                <c:pt idx="14">
                  <c:v>0.0027668201</c:v>
                </c:pt>
                <c:pt idx="15">
                  <c:v>0.0008291838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(m,o)</c:v>
                </c:pt>
                <c:pt idx="1">
                  <c:v>Central</c:v>
                </c:pt>
                <c:pt idx="2">
                  <c:v>Assiniboine (d)</c:v>
                </c:pt>
                <c:pt idx="3">
                  <c:v>Brandon</c:v>
                </c:pt>
                <c:pt idx="4">
                  <c:v>Winnipeg (o,d)</c:v>
                </c:pt>
                <c:pt idx="5">
                  <c:v>Interlake (m,o)</c:v>
                </c:pt>
                <c:pt idx="6">
                  <c:v>North Eastman (o)</c:v>
                </c:pt>
                <c:pt idx="7">
                  <c:v>Parkland (m,o,d)</c:v>
                </c:pt>
                <c:pt idx="8">
                  <c:v>Churchill (s)</c:v>
                </c:pt>
                <c:pt idx="9">
                  <c:v>Nor-Man (m,o)</c:v>
                </c:pt>
                <c:pt idx="10">
                  <c:v>Burntwood (m,o)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0.0008291838</c:v>
                </c:pt>
                <c:pt idx="1">
                  <c:v>0.0008291838</c:v>
                </c:pt>
                <c:pt idx="2">
                  <c:v>0.0008291838</c:v>
                </c:pt>
                <c:pt idx="3">
                  <c:v>0.0008291838</c:v>
                </c:pt>
                <c:pt idx="4">
                  <c:v>0.0008291838</c:v>
                </c:pt>
                <c:pt idx="5">
                  <c:v>0.0008291838</c:v>
                </c:pt>
                <c:pt idx="6">
                  <c:v>0.0008291838</c:v>
                </c:pt>
                <c:pt idx="7">
                  <c:v>0.0008291838</c:v>
                </c:pt>
                <c:pt idx="8">
                  <c:v>0.0008291838</c:v>
                </c:pt>
                <c:pt idx="9">
                  <c:v>0.0008291838</c:v>
                </c:pt>
                <c:pt idx="10">
                  <c:v>0.0008291838</c:v>
                </c:pt>
                <c:pt idx="12">
                  <c:v>0.0008291838</c:v>
                </c:pt>
                <c:pt idx="13">
                  <c:v>0.0008291838</c:v>
                </c:pt>
                <c:pt idx="14">
                  <c:v>0.0008291838</c:v>
                </c:pt>
                <c:pt idx="15">
                  <c:v>0.0008291838</c:v>
                </c:pt>
              </c:numCache>
            </c:numRef>
          </c:val>
        </c:ser>
        <c:gapWidth val="0"/>
        <c:axId val="42422647"/>
        <c:axId val="46259504"/>
      </c:barChart>
      <c:catAx>
        <c:axId val="4242264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6259504"/>
        <c:crosses val="autoZero"/>
        <c:auto val="1"/>
        <c:lblOffset val="100"/>
        <c:tickLblSkip val="1"/>
        <c:noMultiLvlLbl val="0"/>
      </c:catAx>
      <c:valAx>
        <c:axId val="46259504"/>
        <c:scaling>
          <c:orientation val="minMax"/>
          <c:max val="0.0030000000000000022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2422647"/>
        <c:crosses val="max"/>
        <c:crossBetween val="between"/>
        <c:dispUnits/>
        <c:majorUnit val="0.0005000000000000003"/>
        <c:minorUnit val="0.0001000000000000001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4675"/>
          <c:y val="0.16925"/>
          <c:w val="0.331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11425"/>
          <c:w val="0.913"/>
          <c:h val="0.76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(o,s)</c:v>
                </c:pt>
                <c:pt idx="1">
                  <c:v>Assiniboine South (o,s)</c:v>
                </c:pt>
                <c:pt idx="2">
                  <c:v>St. Boniface (m,o)</c:v>
                </c:pt>
                <c:pt idx="3">
                  <c:v>St. Vital (o,d)</c:v>
                </c:pt>
                <c:pt idx="4">
                  <c:v>Transcona (m,o)</c:v>
                </c:pt>
                <c:pt idx="5">
                  <c:v>River Heights (d)</c:v>
                </c:pt>
                <c:pt idx="6">
                  <c:v>River East (o)</c:v>
                </c:pt>
                <c:pt idx="7">
                  <c:v>Seven Oaks (o)</c:v>
                </c:pt>
                <c:pt idx="8">
                  <c:v>St. James - Assiniboia (o)</c:v>
                </c:pt>
                <c:pt idx="9">
                  <c:v>Inkster (o,d)</c:v>
                </c:pt>
                <c:pt idx="10">
                  <c:v>Downtown (m,o,d)</c:v>
                </c:pt>
                <c:pt idx="11">
                  <c:v>Point Douglas (m,d)</c:v>
                </c:pt>
                <c:pt idx="12">
                  <c:v>0</c:v>
                </c:pt>
                <c:pt idx="13">
                  <c:v>Winnipeg (o,d)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0.0011439632</c:v>
                </c:pt>
                <c:pt idx="1">
                  <c:v>0.0011439632</c:v>
                </c:pt>
                <c:pt idx="2">
                  <c:v>0.0011439632</c:v>
                </c:pt>
                <c:pt idx="3">
                  <c:v>0.0011439632</c:v>
                </c:pt>
                <c:pt idx="4">
                  <c:v>0.0011439632</c:v>
                </c:pt>
                <c:pt idx="5">
                  <c:v>0.0011439632</c:v>
                </c:pt>
                <c:pt idx="6">
                  <c:v>0.0011439632</c:v>
                </c:pt>
                <c:pt idx="7">
                  <c:v>0.0011439632</c:v>
                </c:pt>
                <c:pt idx="8">
                  <c:v>0.0011439632</c:v>
                </c:pt>
                <c:pt idx="9">
                  <c:v>0.0011439632</c:v>
                </c:pt>
                <c:pt idx="10">
                  <c:v>0.0011439632</c:v>
                </c:pt>
                <c:pt idx="11">
                  <c:v>0.0011439632</c:v>
                </c:pt>
                <c:pt idx="13">
                  <c:v>0.0011439632</c:v>
                </c:pt>
                <c:pt idx="14">
                  <c:v>0.0011439632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(o,s)</c:v>
                </c:pt>
                <c:pt idx="1">
                  <c:v>Assiniboine South (o,s)</c:v>
                </c:pt>
                <c:pt idx="2">
                  <c:v>St. Boniface (m,o)</c:v>
                </c:pt>
                <c:pt idx="3">
                  <c:v>St. Vital (o,d)</c:v>
                </c:pt>
                <c:pt idx="4">
                  <c:v>Transcona (m,o)</c:v>
                </c:pt>
                <c:pt idx="5">
                  <c:v>River Heights (d)</c:v>
                </c:pt>
                <c:pt idx="6">
                  <c:v>River East (o)</c:v>
                </c:pt>
                <c:pt idx="7">
                  <c:v>Seven Oaks (o)</c:v>
                </c:pt>
                <c:pt idx="8">
                  <c:v>St. James - Assiniboia (o)</c:v>
                </c:pt>
                <c:pt idx="9">
                  <c:v>Inkster (o,d)</c:v>
                </c:pt>
                <c:pt idx="10">
                  <c:v>Downtown (m,o,d)</c:v>
                </c:pt>
                <c:pt idx="11">
                  <c:v>Point Douglas (m,d)</c:v>
                </c:pt>
                <c:pt idx="12">
                  <c:v>0</c:v>
                </c:pt>
                <c:pt idx="13">
                  <c:v>Winnipeg (o,d)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0.0005476024</c:v>
                </c:pt>
                <c:pt idx="3">
                  <c:v>0.0011034739</c:v>
                </c:pt>
                <c:pt idx="4">
                  <c:v>0.000425985</c:v>
                </c:pt>
                <c:pt idx="5">
                  <c:v>0.0012463226</c:v>
                </c:pt>
                <c:pt idx="6">
                  <c:v>0.0007147654</c:v>
                </c:pt>
                <c:pt idx="7">
                  <c:v>0.0005055622</c:v>
                </c:pt>
                <c:pt idx="8">
                  <c:v>0.0004949191</c:v>
                </c:pt>
                <c:pt idx="9">
                  <c:v>0.001204812</c:v>
                </c:pt>
                <c:pt idx="10">
                  <c:v>0.0019235897</c:v>
                </c:pt>
                <c:pt idx="11">
                  <c:v>0.0018458267</c:v>
                </c:pt>
                <c:pt idx="13">
                  <c:v>0.0009675632</c:v>
                </c:pt>
                <c:pt idx="14">
                  <c:v>0.0011439632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(o,s)</c:v>
                </c:pt>
                <c:pt idx="1">
                  <c:v>Assiniboine South (o,s)</c:v>
                </c:pt>
                <c:pt idx="2">
                  <c:v>St. Boniface (m,o)</c:v>
                </c:pt>
                <c:pt idx="3">
                  <c:v>St. Vital (o,d)</c:v>
                </c:pt>
                <c:pt idx="4">
                  <c:v>Transcona (m,o)</c:v>
                </c:pt>
                <c:pt idx="5">
                  <c:v>River Heights (d)</c:v>
                </c:pt>
                <c:pt idx="6">
                  <c:v>River East (o)</c:v>
                </c:pt>
                <c:pt idx="7">
                  <c:v>Seven Oaks (o)</c:v>
                </c:pt>
                <c:pt idx="8">
                  <c:v>St. James - Assiniboia (o)</c:v>
                </c:pt>
                <c:pt idx="9">
                  <c:v>Inkster (o,d)</c:v>
                </c:pt>
                <c:pt idx="10">
                  <c:v>Downtown (m,o,d)</c:v>
                </c:pt>
                <c:pt idx="11">
                  <c:v>Point Douglas (m,d)</c:v>
                </c:pt>
                <c:pt idx="12">
                  <c:v>0</c:v>
                </c:pt>
                <c:pt idx="13">
                  <c:v>Winnipeg (o,d)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0.0004241656</c:v>
                </c:pt>
                <c:pt idx="1">
                  <c:v>0.0004206513</c:v>
                </c:pt>
                <c:pt idx="2">
                  <c:v>0.0005041179</c:v>
                </c:pt>
                <c:pt idx="3">
                  <c:v>0.0004402591</c:v>
                </c:pt>
                <c:pt idx="4">
                  <c:v>0.0005105908</c:v>
                </c:pt>
                <c:pt idx="5">
                  <c:v>0.0006326891</c:v>
                </c:pt>
                <c:pt idx="6">
                  <c:v>0.0005294501</c:v>
                </c:pt>
                <c:pt idx="7">
                  <c:v>0.0004635565</c:v>
                </c:pt>
                <c:pt idx="8">
                  <c:v>0.0005007182</c:v>
                </c:pt>
                <c:pt idx="9">
                  <c:v>0.0005772664</c:v>
                </c:pt>
                <c:pt idx="10">
                  <c:v>0.0011782395</c:v>
                </c:pt>
                <c:pt idx="11">
                  <c:v>0.0010580437</c:v>
                </c:pt>
                <c:pt idx="13">
                  <c:v>0.0006330543</c:v>
                </c:pt>
                <c:pt idx="14">
                  <c:v>0.0008291838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(o,s)</c:v>
                </c:pt>
                <c:pt idx="1">
                  <c:v>Assiniboine South (o,s)</c:v>
                </c:pt>
                <c:pt idx="2">
                  <c:v>St. Boniface (m,o)</c:v>
                </c:pt>
                <c:pt idx="3">
                  <c:v>St. Vital (o,d)</c:v>
                </c:pt>
                <c:pt idx="4">
                  <c:v>Transcona (m,o)</c:v>
                </c:pt>
                <c:pt idx="5">
                  <c:v>River Heights (d)</c:v>
                </c:pt>
                <c:pt idx="6">
                  <c:v>River East (o)</c:v>
                </c:pt>
                <c:pt idx="7">
                  <c:v>Seven Oaks (o)</c:v>
                </c:pt>
                <c:pt idx="8">
                  <c:v>St. James - Assiniboia (o)</c:v>
                </c:pt>
                <c:pt idx="9">
                  <c:v>Inkster (o,d)</c:v>
                </c:pt>
                <c:pt idx="10">
                  <c:v>Downtown (m,o,d)</c:v>
                </c:pt>
                <c:pt idx="11">
                  <c:v>Point Douglas (m,d)</c:v>
                </c:pt>
                <c:pt idx="12">
                  <c:v>0</c:v>
                </c:pt>
                <c:pt idx="13">
                  <c:v>Winnipeg (o,d)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0.0008291838</c:v>
                </c:pt>
                <c:pt idx="1">
                  <c:v>0.0008291838</c:v>
                </c:pt>
                <c:pt idx="2">
                  <c:v>0.0008291838</c:v>
                </c:pt>
                <c:pt idx="3">
                  <c:v>0.0008291838</c:v>
                </c:pt>
                <c:pt idx="4">
                  <c:v>0.0008291838</c:v>
                </c:pt>
                <c:pt idx="5">
                  <c:v>0.0008291838</c:v>
                </c:pt>
                <c:pt idx="6">
                  <c:v>0.0008291838</c:v>
                </c:pt>
                <c:pt idx="7">
                  <c:v>0.0008291838</c:v>
                </c:pt>
                <c:pt idx="8">
                  <c:v>0.0008291838</c:v>
                </c:pt>
                <c:pt idx="9">
                  <c:v>0.0008291838</c:v>
                </c:pt>
                <c:pt idx="10">
                  <c:v>0.0008291838</c:v>
                </c:pt>
                <c:pt idx="11">
                  <c:v>0.0008291838</c:v>
                </c:pt>
                <c:pt idx="13">
                  <c:v>0.0008291838</c:v>
                </c:pt>
                <c:pt idx="14">
                  <c:v>0.0008291838</c:v>
                </c:pt>
              </c:numCache>
            </c:numRef>
          </c:val>
        </c:ser>
        <c:gapWidth val="0"/>
        <c:axId val="13682353"/>
        <c:axId val="56032314"/>
      </c:barChart>
      <c:catAx>
        <c:axId val="1368235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6032314"/>
        <c:crosses val="autoZero"/>
        <c:auto val="1"/>
        <c:lblOffset val="100"/>
        <c:tickLblSkip val="1"/>
        <c:noMultiLvlLbl val="0"/>
      </c:catAx>
      <c:valAx>
        <c:axId val="56032314"/>
        <c:scaling>
          <c:orientation val="minMax"/>
          <c:max val="0.0030000000000000022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3682353"/>
        <c:crosses val="max"/>
        <c:crossBetween val="between"/>
        <c:dispUnits/>
        <c:majorUnit val="0.0005000000000000003"/>
        <c:minorUnit val="0.0001000000000000001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8925"/>
          <c:y val="0.135"/>
          <c:w val="0.312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4"/>
          <c:w val="0.938"/>
          <c:h val="0.74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 (m)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 (m)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0.0011348244</c:v>
                </c:pt>
                <c:pt idx="1">
                  <c:v>0.0011348244</c:v>
                </c:pt>
                <c:pt idx="2">
                  <c:v>0.0011348244</c:v>
                </c:pt>
                <c:pt idx="3">
                  <c:v>0.0011348244</c:v>
                </c:pt>
                <c:pt idx="4">
                  <c:v>0.0011348244</c:v>
                </c:pt>
                <c:pt idx="5">
                  <c:v>0.0011348244</c:v>
                </c:pt>
                <c:pt idx="6">
                  <c:v>0.0011348244</c:v>
                </c:pt>
                <c:pt idx="8">
                  <c:v>0.0011348244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 (m)</c:v>
                </c:pt>
                <c:pt idx="1">
                  <c:v>Interlake Region (m)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 (m)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0.0007267264</c:v>
                </c:pt>
                <c:pt idx="1">
                  <c:v>0.0005902774</c:v>
                </c:pt>
                <c:pt idx="2">
                  <c:v>0.0013450142</c:v>
                </c:pt>
                <c:pt idx="3">
                  <c:v>0.0009702722</c:v>
                </c:pt>
                <c:pt idx="4">
                  <c:v>0.0012126439</c:v>
                </c:pt>
                <c:pt idx="5">
                  <c:v>0.0022920281</c:v>
                </c:pt>
                <c:pt idx="6">
                  <c:v>0.0025639259</c:v>
                </c:pt>
                <c:pt idx="8">
                  <c:v>0.0011348244</c:v>
                </c:pt>
              </c:numCache>
            </c:numRef>
          </c:val>
        </c:ser>
        <c:axId val="34528779"/>
        <c:axId val="42323556"/>
      </c:barChart>
      <c:catAx>
        <c:axId val="34528779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2323556"/>
        <c:crosses val="autoZero"/>
        <c:auto val="1"/>
        <c:lblOffset val="100"/>
        <c:tickLblSkip val="1"/>
        <c:noMultiLvlLbl val="0"/>
      </c:catAx>
      <c:valAx>
        <c:axId val="42323556"/>
        <c:scaling>
          <c:orientation val="minMax"/>
          <c:max val="0.0030000000000000022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4528779"/>
        <c:crosses val="max"/>
        <c:crossBetween val="between"/>
        <c:dispUnits/>
        <c:majorUnit val="0.0005000000000000003"/>
        <c:minorUnit val="0.0001000000000000001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91"/>
          <c:y val="0.17975"/>
          <c:w val="0.2292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1275"/>
          <c:w val="0.98325"/>
          <c:h val="0.8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(m,o)</c:v>
                </c:pt>
                <c:pt idx="3">
                  <c:v>Winnipeg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0.0011439632</c:v>
                </c:pt>
                <c:pt idx="1">
                  <c:v>0.0011439632</c:v>
                </c:pt>
                <c:pt idx="2">
                  <c:v>0.0011439632</c:v>
                </c:pt>
                <c:pt idx="3">
                  <c:v>0.0011439632</c:v>
                </c:pt>
                <c:pt idx="4">
                  <c:v>0.0011439632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(m,o)</c:v>
                </c:pt>
                <c:pt idx="3">
                  <c:v>Winnipeg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0.0008234984</c:v>
                </c:pt>
                <c:pt idx="1">
                  <c:v>0.0011563585</c:v>
                </c:pt>
                <c:pt idx="2">
                  <c:v>0.0022159904</c:v>
                </c:pt>
                <c:pt idx="3">
                  <c:v>0.0009675632</c:v>
                </c:pt>
                <c:pt idx="4">
                  <c:v>0.0011439632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(m,o)</c:v>
                </c:pt>
                <c:pt idx="3">
                  <c:v>Winnipeg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0.0006464624</c:v>
                </c:pt>
                <c:pt idx="1">
                  <c:v>0.0009495337</c:v>
                </c:pt>
                <c:pt idx="2">
                  <c:v>0.0027668201</c:v>
                </c:pt>
                <c:pt idx="3">
                  <c:v>0.0006330543</c:v>
                </c:pt>
                <c:pt idx="4">
                  <c:v>0.0008291838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(m,o)</c:v>
                </c:pt>
                <c:pt idx="3">
                  <c:v>Winnipeg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0.0008291838</c:v>
                </c:pt>
                <c:pt idx="1">
                  <c:v>0.0008291838</c:v>
                </c:pt>
                <c:pt idx="2">
                  <c:v>0.0008291838</c:v>
                </c:pt>
                <c:pt idx="3">
                  <c:v>0.0008291838</c:v>
                </c:pt>
                <c:pt idx="4">
                  <c:v>0.0008291838</c:v>
                </c:pt>
              </c:numCache>
            </c:numRef>
          </c:val>
        </c:ser>
        <c:axId val="45367685"/>
        <c:axId val="5655982"/>
      </c:barChart>
      <c:catAx>
        <c:axId val="4536768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655982"/>
        <c:crosses val="autoZero"/>
        <c:auto val="1"/>
        <c:lblOffset val="100"/>
        <c:tickLblSkip val="1"/>
        <c:noMultiLvlLbl val="0"/>
      </c:catAx>
      <c:valAx>
        <c:axId val="5655982"/>
        <c:scaling>
          <c:orientation val="minMax"/>
          <c:max val="0.0030000000000000022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45367685"/>
        <c:crosses val="max"/>
        <c:crossBetween val="between"/>
        <c:dispUnits/>
        <c:majorUnit val="0.0005000000000000003"/>
        <c:minorUnit val="0.0001000000000000001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7725"/>
          <c:y val="0.167"/>
          <c:w val="0.36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0.89075</cdr:y>
    </cdr:from>
    <cdr:to>
      <cdr:x>0.98125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123825" y="4038600"/>
          <a:ext cx="54768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0.78825</cdr:x>
      <cdr:y>0.97225</cdr:y>
    </cdr:from>
    <cdr:to>
      <cdr:x>0.9985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495800" y="4410075"/>
          <a:ext cx="120015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0.0035</cdr:x>
      <cdr:y>0</cdr:y>
    </cdr:from>
    <cdr:to>
      <cdr:x>0.998</cdr:x>
      <cdr:y>0.135</cdr:y>
    </cdr:to>
    <cdr:sp>
      <cdr:nvSpPr>
        <cdr:cNvPr id="3" name="Text Box 7"/>
        <cdr:cNvSpPr txBox="1">
          <a:spLocks noChangeArrowheads="1"/>
        </cdr:cNvSpPr>
      </cdr:nvSpPr>
      <cdr:spPr>
        <a:xfrm>
          <a:off x="19050" y="0"/>
          <a:ext cx="56769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4.8.1: Prevalence of Individuals Completing or Attempting Suicide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RHA, 1997-2006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percent of residents aged 10+ years</a:t>
          </a:r>
        </a:p>
      </cdr:txBody>
    </cdr:sp>
  </cdr:relSizeAnchor>
  <cdr:relSizeAnchor xmlns:cdr="http://schemas.openxmlformats.org/drawingml/2006/chartDrawing">
    <cdr:from>
      <cdr:x>0.934</cdr:x>
      <cdr:y>0.58475</cdr:y>
    </cdr:from>
    <cdr:to>
      <cdr:x>0.99825</cdr:x>
      <cdr:y>0.6445</cdr:y>
    </cdr:to>
    <cdr:sp>
      <cdr:nvSpPr>
        <cdr:cNvPr id="4" name="Text Box 8"/>
        <cdr:cNvSpPr txBox="1">
          <a:spLocks noChangeArrowheads="1"/>
        </cdr:cNvSpPr>
      </cdr:nvSpPr>
      <cdr:spPr>
        <a:xfrm>
          <a:off x="5324475" y="2647950"/>
          <a:ext cx="361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0.34%</a:t>
          </a:r>
        </a:p>
      </cdr:txBody>
    </cdr:sp>
  </cdr:relSizeAnchor>
  <cdr:relSizeAnchor xmlns:cdr="http://schemas.openxmlformats.org/drawingml/2006/chartDrawing">
    <cdr:from>
      <cdr:x>0.5</cdr:x>
      <cdr:y>0.50125</cdr:y>
    </cdr:from>
    <cdr:to>
      <cdr:x>0.5135</cdr:x>
      <cdr:y>0.53725</cdr:y>
    </cdr:to>
    <cdr:sp>
      <cdr:nvSpPr>
        <cdr:cNvPr id="5" name="Text Box 9"/>
        <cdr:cNvSpPr txBox="1">
          <a:spLocks noChangeArrowheads="1"/>
        </cdr:cNvSpPr>
      </cdr:nvSpPr>
      <cdr:spPr>
        <a:xfrm>
          <a:off x="2847975" y="2276475"/>
          <a:ext cx="76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0.11025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6959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4.8.3: Prevalence of Individuals Completing or Attempting Suicide by Winnipeg Community Area, 1997-2006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percent of residents aged 10+ years</a:t>
          </a:r>
        </a:p>
      </cdr:txBody>
    </cdr:sp>
  </cdr:relSizeAnchor>
  <cdr:relSizeAnchor xmlns:cdr="http://schemas.openxmlformats.org/drawingml/2006/chartDrawing">
    <cdr:from>
      <cdr:x>0.107</cdr:x>
      <cdr:y>0.89375</cdr:y>
    </cdr:from>
    <cdr:to>
      <cdr:x>0.9985</cdr:x>
      <cdr:y>1</cdr:y>
    </cdr:to>
    <cdr:sp>
      <cdr:nvSpPr>
        <cdr:cNvPr id="2" name="Text Box 9"/>
        <cdr:cNvSpPr txBox="1">
          <a:spLocks noChangeArrowheads="1"/>
        </cdr:cNvSpPr>
      </cdr:nvSpPr>
      <cdr:spPr>
        <a:xfrm>
          <a:off x="609600" y="4876800"/>
          <a:ext cx="50863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0.93525</cdr:x>
      <cdr:y>0.65975</cdr:y>
    </cdr:from>
    <cdr:to>
      <cdr:x>0.99775</cdr:x>
      <cdr:y>0.69575</cdr:y>
    </cdr:to>
    <cdr:sp fLocksText="0">
      <cdr:nvSpPr>
        <cdr:cNvPr id="3" name="Text Box 10"/>
        <cdr:cNvSpPr txBox="1">
          <a:spLocks noChangeArrowheads="1"/>
        </cdr:cNvSpPr>
      </cdr:nvSpPr>
      <cdr:spPr>
        <a:xfrm>
          <a:off x="5334000" y="360045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</cdr:x>
      <cdr:y>0.96275</cdr:y>
    </cdr:from>
    <cdr:to>
      <cdr:x>0.97275</cdr:x>
      <cdr:y>0.98575</cdr:y>
    </cdr:to>
    <cdr:sp>
      <cdr:nvSpPr>
        <cdr:cNvPr id="4" name="mchp"/>
        <cdr:cNvSpPr txBox="1">
          <a:spLocks noChangeArrowheads="1"/>
        </cdr:cNvSpPr>
      </cdr:nvSpPr>
      <cdr:spPr>
        <a:xfrm>
          <a:off x="4343400" y="5248275"/>
          <a:ext cx="120015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0.88325</cdr:y>
    </cdr:from>
    <cdr:to>
      <cdr:x>0.99725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4010025"/>
          <a:ext cx="5210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0.99625</cdr:x>
      <cdr:y>0.11575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769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4.8.2: Prevalence of Individuals Completing or Attempting Suicide by Metis Region, 1997-2006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percent of Metis residents aged 10+ years</a:t>
          </a:r>
        </a:p>
      </cdr:txBody>
    </cdr:sp>
  </cdr:relSizeAnchor>
  <cdr:relSizeAnchor xmlns:cdr="http://schemas.openxmlformats.org/drawingml/2006/chartDrawing">
    <cdr:from>
      <cdr:x>0.7885</cdr:x>
      <cdr:y>0.97225</cdr:y>
    </cdr:from>
    <cdr:to>
      <cdr:x>0.99825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495800" y="4410075"/>
          <a:ext cx="120015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0.12425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0"/>
          <a:ext cx="57054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Prevalence of Individuals Completing or Attempting Suicide by Aggregate RHA Area, 1997-2006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percent of residents aged 10+ years</a:t>
          </a:r>
        </a:p>
      </cdr:txBody>
    </cdr:sp>
  </cdr:relSizeAnchor>
  <cdr:relSizeAnchor xmlns:cdr="http://schemas.openxmlformats.org/drawingml/2006/chartDrawing">
    <cdr:from>
      <cdr:x>0.77925</cdr:x>
      <cdr:y>0.97225</cdr:y>
    </cdr:from>
    <cdr:to>
      <cdr:x>0.98925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438650" y="4410075"/>
          <a:ext cx="120015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12.421875" style="22" customWidth="1"/>
    <col min="2" max="3" width="17.140625" style="22" customWidth="1"/>
    <col min="4" max="4" width="0.9921875" style="22" customWidth="1"/>
    <col min="5" max="5" width="18.140625" style="22" customWidth="1"/>
    <col min="6" max="7" width="17.140625" style="22" customWidth="1"/>
    <col min="8" max="8" width="0.9921875" style="22" customWidth="1"/>
    <col min="9" max="9" width="14.57421875" style="22" customWidth="1"/>
    <col min="10" max="10" width="17.140625" style="22" customWidth="1"/>
    <col min="11" max="16384" width="9.140625" style="22" customWidth="1"/>
  </cols>
  <sheetData>
    <row r="1" spans="1:7" ht="15.75" thickBot="1">
      <c r="A1" s="14" t="s">
        <v>163</v>
      </c>
      <c r="B1" s="14"/>
      <c r="C1" s="14"/>
      <c r="F1" s="57"/>
      <c r="G1" s="57"/>
    </row>
    <row r="2" spans="1:10" ht="13.5" customHeight="1" thickBot="1">
      <c r="A2" s="70" t="s">
        <v>148</v>
      </c>
      <c r="B2" s="78" t="s">
        <v>156</v>
      </c>
      <c r="C2" s="79"/>
      <c r="E2" s="75" t="s">
        <v>149</v>
      </c>
      <c r="F2" s="78" t="s">
        <v>156</v>
      </c>
      <c r="G2" s="79"/>
      <c r="I2" s="70" t="s">
        <v>147</v>
      </c>
      <c r="J2" s="68" t="s">
        <v>158</v>
      </c>
    </row>
    <row r="3" spans="1:10" ht="13.5" thickBot="1">
      <c r="A3" s="71"/>
      <c r="B3" s="15" t="s">
        <v>61</v>
      </c>
      <c r="C3" s="18" t="s">
        <v>61</v>
      </c>
      <c r="E3" s="76"/>
      <c r="F3" s="15" t="s">
        <v>61</v>
      </c>
      <c r="G3" s="18" t="s">
        <v>61</v>
      </c>
      <c r="I3" s="71"/>
      <c r="J3" s="69"/>
    </row>
    <row r="4" spans="1:10" ht="12.75">
      <c r="A4" s="71"/>
      <c r="B4" s="15" t="s">
        <v>150</v>
      </c>
      <c r="C4" s="31" t="s">
        <v>150</v>
      </c>
      <c r="E4" s="76"/>
      <c r="F4" s="15" t="s">
        <v>150</v>
      </c>
      <c r="G4" s="31" t="s">
        <v>150</v>
      </c>
      <c r="I4" s="71"/>
      <c r="J4" s="31" t="s">
        <v>159</v>
      </c>
    </row>
    <row r="5" spans="1:10" ht="12.75">
      <c r="A5" s="71"/>
      <c r="B5" s="16" t="s">
        <v>151</v>
      </c>
      <c r="C5" s="32" t="s">
        <v>151</v>
      </c>
      <c r="E5" s="76"/>
      <c r="F5" s="16" t="s">
        <v>151</v>
      </c>
      <c r="G5" s="32" t="s">
        <v>151</v>
      </c>
      <c r="I5" s="71"/>
      <c r="J5" s="32" t="s">
        <v>151</v>
      </c>
    </row>
    <row r="6" spans="1:10" ht="13.5" thickBot="1">
      <c r="A6" s="74"/>
      <c r="B6" s="56" t="s">
        <v>139</v>
      </c>
      <c r="C6" s="58" t="s">
        <v>140</v>
      </c>
      <c r="E6" s="77"/>
      <c r="F6" s="56" t="s">
        <v>139</v>
      </c>
      <c r="G6" s="58" t="s">
        <v>140</v>
      </c>
      <c r="I6" s="72"/>
      <c r="J6" s="63" t="s">
        <v>141</v>
      </c>
    </row>
    <row r="7" spans="1:10" ht="12.75">
      <c r="A7" s="23" t="s">
        <v>31</v>
      </c>
      <c r="B7" s="59">
        <f>'m vs o orig data'!F4*100</f>
        <v>0.04934458</v>
      </c>
      <c r="C7" s="40">
        <f>'m vs o orig data'!R4*100</f>
        <v>0.05186298</v>
      </c>
      <c r="E7" s="24" t="s">
        <v>45</v>
      </c>
      <c r="F7" s="45"/>
      <c r="G7" s="40">
        <f>'m vs o orig data'!R19*100</f>
        <v>0.044370759999999995</v>
      </c>
      <c r="I7" s="25" t="s">
        <v>142</v>
      </c>
      <c r="J7" s="42">
        <f>'m region orig data'!F4*100</f>
        <v>0.07930214000000001</v>
      </c>
    </row>
    <row r="8" spans="1:10" ht="12.75">
      <c r="A8" s="25" t="s">
        <v>32</v>
      </c>
      <c r="B8" s="60">
        <f>'m vs o orig data'!F5*100</f>
        <v>0.09691264</v>
      </c>
      <c r="C8" s="40">
        <f>'m vs o orig data'!R5*100</f>
        <v>0.06569798</v>
      </c>
      <c r="E8" s="26" t="s">
        <v>46</v>
      </c>
      <c r="F8" s="45"/>
      <c r="G8" s="40">
        <f>'m vs o orig data'!R20*100</f>
        <v>0.04214443</v>
      </c>
      <c r="I8" s="25" t="s">
        <v>35</v>
      </c>
      <c r="J8" s="42">
        <f>'m region orig data'!F5*100</f>
        <v>0.06191038</v>
      </c>
    </row>
    <row r="9" spans="1:10" ht="12.75">
      <c r="A9" s="25" t="s">
        <v>33</v>
      </c>
      <c r="B9" s="60">
        <f>'m vs o orig data'!F6*100</f>
        <v>0.18272915</v>
      </c>
      <c r="C9" s="40">
        <f>'m vs o orig data'!R6*100</f>
        <v>0.07419479000000001</v>
      </c>
      <c r="E9" s="26" t="s">
        <v>50</v>
      </c>
      <c r="F9" s="45">
        <f>'m vs o orig data'!F21*100</f>
        <v>0.0568657</v>
      </c>
      <c r="G9" s="40">
        <f>'m vs o orig data'!R21*100</f>
        <v>0.053628020000000005</v>
      </c>
      <c r="I9" s="25" t="s">
        <v>143</v>
      </c>
      <c r="J9" s="42">
        <f>'m region orig data'!F6*100</f>
        <v>0.14766872</v>
      </c>
    </row>
    <row r="10" spans="1:10" ht="12.75">
      <c r="A10" s="25" t="s">
        <v>28</v>
      </c>
      <c r="B10" s="60">
        <f>'m vs o orig data'!F7*100</f>
        <v>0.15913821</v>
      </c>
      <c r="C10" s="40">
        <f>'m vs o orig data'!R7*100</f>
        <v>0.10265321</v>
      </c>
      <c r="E10" s="26" t="s">
        <v>48</v>
      </c>
      <c r="F10" s="45">
        <f>'m vs o orig data'!F22*100</f>
        <v>0.11749208</v>
      </c>
      <c r="G10" s="40">
        <f>'m vs o orig data'!R22*100</f>
        <v>0.04495126</v>
      </c>
      <c r="I10" s="25" t="s">
        <v>41</v>
      </c>
      <c r="J10" s="42">
        <f>'m region orig data'!F7*100</f>
        <v>0.10644818</v>
      </c>
    </row>
    <row r="11" spans="1:10" ht="12.75">
      <c r="A11" s="25" t="s">
        <v>41</v>
      </c>
      <c r="B11" s="60">
        <f>'m vs o orig data'!F8*100</f>
        <v>0.10644818</v>
      </c>
      <c r="C11" s="40">
        <f>'m vs o orig data'!R8*100</f>
        <v>0.06175165</v>
      </c>
      <c r="E11" s="26" t="s">
        <v>51</v>
      </c>
      <c r="F11" s="45">
        <f>'m vs o orig data'!F23*100</f>
        <v>0.04840564</v>
      </c>
      <c r="G11" s="40">
        <f>'m vs o orig data'!R23*100</f>
        <v>0.053574250000000004</v>
      </c>
      <c r="I11" s="25" t="s">
        <v>144</v>
      </c>
      <c r="J11" s="42">
        <f>'m region orig data'!F8*100</f>
        <v>0.13430743</v>
      </c>
    </row>
    <row r="12" spans="1:10" ht="12.75">
      <c r="A12" s="25" t="s">
        <v>35</v>
      </c>
      <c r="B12" s="60">
        <f>'m vs o orig data'!F9*100</f>
        <v>0.06527237999999999</v>
      </c>
      <c r="C12" s="40">
        <f>'m vs o orig data'!R9*100</f>
        <v>0.055777509999999995</v>
      </c>
      <c r="E12" s="26" t="s">
        <v>47</v>
      </c>
      <c r="F12" s="45">
        <f>'m vs o orig data'!F24*100</f>
        <v>0.138217</v>
      </c>
      <c r="G12" s="40">
        <f>'m vs o orig data'!R24*100</f>
        <v>0.06344959</v>
      </c>
      <c r="I12" s="25" t="s">
        <v>145</v>
      </c>
      <c r="J12" s="42">
        <f>'m region orig data'!F9*100</f>
        <v>0.27010561</v>
      </c>
    </row>
    <row r="13" spans="1:10" ht="12.75">
      <c r="A13" s="25" t="s">
        <v>36</v>
      </c>
      <c r="B13" s="60">
        <f>'m vs o orig data'!F10*100</f>
        <v>0.12393329</v>
      </c>
      <c r="C13" s="40">
        <f>'m vs o orig data'!R10*100</f>
        <v>0.13418423999999998</v>
      </c>
      <c r="E13" s="26" t="s">
        <v>49</v>
      </c>
      <c r="F13" s="45">
        <f>'m vs o orig data'!F25*100</f>
        <v>0.07944214000000001</v>
      </c>
      <c r="G13" s="40">
        <f>'m vs o orig data'!R25*100</f>
        <v>0.052793049999999994</v>
      </c>
      <c r="I13" s="25" t="s">
        <v>146</v>
      </c>
      <c r="J13" s="42">
        <f>'m region orig data'!F10*100</f>
        <v>0.30959752</v>
      </c>
    </row>
    <row r="14" spans="1:10" ht="12.75">
      <c r="A14" s="25" t="s">
        <v>34</v>
      </c>
      <c r="B14" s="60">
        <f>'m vs o orig data'!F11*100</f>
        <v>0.22883789000000002</v>
      </c>
      <c r="C14" s="40">
        <f>'m vs o orig data'!R11*100</f>
        <v>0.11340946</v>
      </c>
      <c r="E14" s="26" t="s">
        <v>52</v>
      </c>
      <c r="F14" s="45">
        <f>'m vs o orig data'!F26*100</f>
        <v>0.05562663</v>
      </c>
      <c r="G14" s="40">
        <f>'m vs o orig data'!R26*100</f>
        <v>0.04380149</v>
      </c>
      <c r="I14" s="27"/>
      <c r="J14" s="44"/>
    </row>
    <row r="15" spans="1:10" ht="13.5" thickBot="1">
      <c r="A15" s="25" t="s">
        <v>37</v>
      </c>
      <c r="B15" s="60"/>
      <c r="C15" s="40">
        <f>'m vs o orig data'!R12*100</f>
        <v>0.20061727999999998</v>
      </c>
      <c r="E15" s="26" t="s">
        <v>53</v>
      </c>
      <c r="F15" s="45">
        <f>'m vs o orig data'!F27*100</f>
        <v>0.054056980000000004</v>
      </c>
      <c r="G15" s="40">
        <f>'m vs o orig data'!R27*100</f>
        <v>0.048898029999999995</v>
      </c>
      <c r="I15" s="29" t="s">
        <v>42</v>
      </c>
      <c r="J15" s="43">
        <f>'m region orig data'!F11*100</f>
        <v>0.12847536</v>
      </c>
    </row>
    <row r="16" spans="1:10" ht="12.75">
      <c r="A16" s="25" t="s">
        <v>38</v>
      </c>
      <c r="B16" s="60">
        <f>'m vs o orig data'!F13*100</f>
        <v>0.2192258</v>
      </c>
      <c r="C16" s="40">
        <f>'m vs o orig data'!R13*100</f>
        <v>0.20622269999999998</v>
      </c>
      <c r="E16" s="26" t="s">
        <v>54</v>
      </c>
      <c r="F16" s="45">
        <f>'m vs o orig data'!F28*100</f>
        <v>0.13263399</v>
      </c>
      <c r="G16" s="40">
        <f>'m vs o orig data'!R28*100</f>
        <v>0.057684450000000005</v>
      </c>
      <c r="I16" s="17" t="s">
        <v>43</v>
      </c>
      <c r="J16" s="30"/>
    </row>
    <row r="17" spans="1:10" ht="12.75">
      <c r="A17" s="25" t="s">
        <v>39</v>
      </c>
      <c r="B17" s="60">
        <f>'m vs o orig data'!F14*100</f>
        <v>0.31191716999999997</v>
      </c>
      <c r="C17" s="40">
        <f>'m vs o orig data'!R14*100</f>
        <v>0.42490545999999996</v>
      </c>
      <c r="E17" s="26" t="s">
        <v>55</v>
      </c>
      <c r="F17" s="45">
        <f>'m vs o orig data'!F29*100</f>
        <v>0.21300127</v>
      </c>
      <c r="G17" s="40">
        <f>'m vs o orig data'!R29*100</f>
        <v>0.12431265</v>
      </c>
      <c r="I17" s="21" t="s">
        <v>162</v>
      </c>
      <c r="J17" s="21"/>
    </row>
    <row r="18" spans="1:7" ht="12.75">
      <c r="A18" s="27"/>
      <c r="B18" s="61"/>
      <c r="C18" s="46"/>
      <c r="E18" s="26" t="s">
        <v>56</v>
      </c>
      <c r="F18" s="45">
        <f>'m vs o orig data'!F30*100</f>
        <v>0.20821367</v>
      </c>
      <c r="G18" s="40">
        <f>'m vs o orig data'!R30*100</f>
        <v>0.10811823999999999</v>
      </c>
    </row>
    <row r="19" spans="1:7" ht="12.75">
      <c r="A19" s="25" t="s">
        <v>137</v>
      </c>
      <c r="B19" s="60">
        <f>'m vs o orig data'!F15*100</f>
        <v>0.08927586</v>
      </c>
      <c r="C19" s="40">
        <f>'m vs o orig data'!R15*100</f>
        <v>0.06526457</v>
      </c>
      <c r="E19" s="28"/>
      <c r="F19" s="39"/>
      <c r="G19" s="46"/>
    </row>
    <row r="20" spans="1:7" ht="13.5" thickBot="1">
      <c r="A20" s="25" t="s">
        <v>44</v>
      </c>
      <c r="B20" s="60">
        <f>'m vs o orig data'!F16*100</f>
        <v>0.12761648</v>
      </c>
      <c r="C20" s="40">
        <f>'m vs o orig data'!R16*100</f>
        <v>0.09124095</v>
      </c>
      <c r="E20" s="29" t="s">
        <v>41</v>
      </c>
      <c r="F20" s="62">
        <f>'m vs o orig data'!F8*100</f>
        <v>0.10644818</v>
      </c>
      <c r="G20" s="47">
        <f>'m vs o orig data'!R8*100</f>
        <v>0.06175165</v>
      </c>
    </row>
    <row r="21" spans="1:6" ht="12.75">
      <c r="A21" s="25" t="s">
        <v>40</v>
      </c>
      <c r="B21" s="60">
        <f>'m vs o orig data'!F17*100</f>
        <v>0.26441436</v>
      </c>
      <c r="C21" s="40">
        <f>'m vs o orig data'!R17*100</f>
        <v>0.34594528999999996</v>
      </c>
      <c r="E21" s="17" t="s">
        <v>43</v>
      </c>
      <c r="F21" s="30"/>
    </row>
    <row r="22" spans="1:7" ht="12.75">
      <c r="A22" s="27"/>
      <c r="B22" s="61"/>
      <c r="C22" s="46"/>
      <c r="E22" s="73" t="s">
        <v>162</v>
      </c>
      <c r="F22" s="73"/>
      <c r="G22" s="73"/>
    </row>
    <row r="23" spans="1:3" ht="13.5" thickBot="1">
      <c r="A23" s="29" t="s">
        <v>42</v>
      </c>
      <c r="B23" s="64">
        <f>'m vs o orig data'!F18*100</f>
        <v>0.12847536</v>
      </c>
      <c r="C23" s="65">
        <f>'m vs o orig data'!R18*100</f>
        <v>0.08291838</v>
      </c>
    </row>
    <row r="24" spans="1:3" ht="13.5" thickBot="1">
      <c r="A24" s="52"/>
      <c r="B24" s="67" t="s">
        <v>160</v>
      </c>
      <c r="C24" s="66" t="s">
        <v>161</v>
      </c>
    </row>
    <row r="25" spans="1:6" ht="12.75">
      <c r="A25" s="17" t="s">
        <v>43</v>
      </c>
      <c r="B25" s="30"/>
      <c r="E25" s="49"/>
      <c r="F25" s="48"/>
    </row>
    <row r="26" spans="1:6" ht="12.75">
      <c r="A26" s="21" t="s">
        <v>162</v>
      </c>
      <c r="B26" s="21"/>
      <c r="C26" s="21"/>
      <c r="E26" s="49"/>
      <c r="F26" s="50"/>
    </row>
    <row r="27" spans="5:6" ht="12.75">
      <c r="E27" s="49"/>
      <c r="F27" s="50"/>
    </row>
    <row r="28" spans="5:6" ht="12.75">
      <c r="E28" s="49"/>
      <c r="F28" s="51"/>
    </row>
    <row r="29" spans="5:6" ht="12.75">
      <c r="E29" s="49"/>
      <c r="F29" s="48"/>
    </row>
    <row r="30" spans="5:6" ht="12.75">
      <c r="E30" s="52"/>
      <c r="F30" s="53"/>
    </row>
    <row r="31" spans="5:6" ht="12.75">
      <c r="E31" s="52"/>
      <c r="F31" s="53"/>
    </row>
    <row r="32" spans="5:6" ht="12.75">
      <c r="E32" s="52"/>
      <c r="F32" s="53"/>
    </row>
    <row r="34" spans="5:6" ht="12.75">
      <c r="E34" s="52"/>
      <c r="F34" s="53"/>
    </row>
    <row r="35" spans="5:6" ht="12.75">
      <c r="E35" s="52"/>
      <c r="F35" s="53"/>
    </row>
    <row r="36" spans="5:6" ht="12.75">
      <c r="E36" s="52"/>
      <c r="F36" s="53"/>
    </row>
    <row r="37" spans="5:6" ht="12.75">
      <c r="E37" s="54"/>
      <c r="F37" s="53"/>
    </row>
    <row r="38" spans="5:6" ht="12.75">
      <c r="E38" s="52"/>
      <c r="F38" s="53"/>
    </row>
  </sheetData>
  <sheetProtection/>
  <mergeCells count="7">
    <mergeCell ref="J2:J3"/>
    <mergeCell ref="I2:I6"/>
    <mergeCell ref="E22:G22"/>
    <mergeCell ref="A2:A6"/>
    <mergeCell ref="E2:E6"/>
    <mergeCell ref="B2:C2"/>
    <mergeCell ref="F2:G2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U12" sqref="U12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2" width="9.140625" style="2" customWidth="1"/>
    <col min="13" max="13" width="2.8515625" style="10" customWidth="1"/>
    <col min="14" max="14" width="9.140625" style="2" customWidth="1"/>
    <col min="15" max="15" width="2.8515625" style="10" customWidth="1"/>
    <col min="16" max="16" width="9.28125" style="2" bestFit="1" customWidth="1"/>
    <col min="17" max="16384" width="9.140625" style="2" customWidth="1"/>
  </cols>
  <sheetData>
    <row r="1" spans="1:15" ht="12.75">
      <c r="A1" s="35" t="s">
        <v>152</v>
      </c>
      <c r="B1" s="5" t="s">
        <v>57</v>
      </c>
      <c r="C1" s="80" t="s">
        <v>29</v>
      </c>
      <c r="D1" s="80"/>
      <c r="E1" s="80"/>
      <c r="F1" s="81" t="s">
        <v>130</v>
      </c>
      <c r="G1" s="81"/>
      <c r="H1" s="82" t="s">
        <v>157</v>
      </c>
      <c r="I1" s="82"/>
      <c r="J1" s="82"/>
      <c r="K1" s="82"/>
      <c r="L1" s="82"/>
      <c r="M1" s="7"/>
      <c r="O1" s="7"/>
    </row>
    <row r="2" spans="1:15" ht="12.75">
      <c r="A2" s="35" t="s">
        <v>153</v>
      </c>
      <c r="B2" s="55"/>
      <c r="C2" s="13"/>
      <c r="D2" s="13"/>
      <c r="E2" s="13"/>
      <c r="F2" s="37"/>
      <c r="G2" s="37"/>
      <c r="H2" s="5"/>
      <c r="I2" s="5" t="s">
        <v>138</v>
      </c>
      <c r="J2" s="5" t="s">
        <v>138</v>
      </c>
      <c r="K2" s="5"/>
      <c r="L2" s="5"/>
      <c r="M2" s="7"/>
      <c r="O2" s="7"/>
    </row>
    <row r="3" spans="1:23" ht="12.75">
      <c r="A3" s="5" t="s">
        <v>0</v>
      </c>
      <c r="B3" s="5"/>
      <c r="C3" s="13" t="s">
        <v>119</v>
      </c>
      <c r="D3" s="13" t="s">
        <v>96</v>
      </c>
      <c r="E3" s="13" t="s">
        <v>95</v>
      </c>
      <c r="F3" s="37" t="s">
        <v>128</v>
      </c>
      <c r="G3" s="37" t="s">
        <v>129</v>
      </c>
      <c r="H3" s="6" t="s">
        <v>131</v>
      </c>
      <c r="I3" s="3" t="s">
        <v>139</v>
      </c>
      <c r="J3" s="41" t="s">
        <v>140</v>
      </c>
      <c r="K3" s="6" t="s">
        <v>132</v>
      </c>
      <c r="L3" s="6" t="s">
        <v>133</v>
      </c>
      <c r="N3" s="6" t="s">
        <v>134</v>
      </c>
      <c r="P3" s="6" t="s">
        <v>135</v>
      </c>
      <c r="Q3" s="6"/>
      <c r="R3" s="6"/>
      <c r="S3" s="6"/>
      <c r="T3" s="6"/>
      <c r="U3" s="6"/>
      <c r="V3" s="6"/>
      <c r="W3" s="6"/>
    </row>
    <row r="4" spans="1:23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(m,o)</v>
      </c>
      <c r="B4" t="s">
        <v>31</v>
      </c>
      <c r="C4" t="str">
        <f>'m vs o orig data'!AD4</f>
        <v>m</v>
      </c>
      <c r="D4" t="str">
        <f>'m vs o orig data'!AE4</f>
        <v>o</v>
      </c>
      <c r="E4">
        <f ca="1">IF(CELL("contents",F4)="s","s",IF(CELL("contents",G4)="s","s",IF(CELL("contents",'m vs o orig data'!AF4)="d","d","")))</f>
      </c>
      <c r="F4" t="str">
        <f>'m vs o orig data'!AG4</f>
        <v> </v>
      </c>
      <c r="G4" t="str">
        <f>'m vs o orig data'!AH4</f>
        <v> </v>
      </c>
      <c r="H4" s="19">
        <f aca="true" t="shared" si="0" ref="H4:H14">I$19</f>
        <v>0.0011439632</v>
      </c>
      <c r="I4" s="3">
        <f>'m vs o orig data'!B4</f>
        <v>0.0004591435</v>
      </c>
      <c r="J4" s="3">
        <f>'m vs o orig data'!N4</f>
        <v>0.0004843208</v>
      </c>
      <c r="K4" s="19">
        <f aca="true" t="shared" si="1" ref="K4:K14">J$19</f>
        <v>0.0008291838</v>
      </c>
      <c r="L4" s="12">
        <f>'m vs o orig data'!E4</f>
        <v>0.0001346899</v>
      </c>
      <c r="M4" s="8"/>
      <c r="N4" s="12">
        <f>'m vs o orig data'!Q4</f>
        <v>1.77032E-05</v>
      </c>
      <c r="O4" s="8"/>
      <c r="P4" s="12">
        <f>'m vs o orig data'!Z4</f>
        <v>0.828171212</v>
      </c>
      <c r="Q4" s="3"/>
      <c r="R4" s="3"/>
      <c r="S4" s="3"/>
      <c r="T4" s="3"/>
      <c r="U4" s="3"/>
      <c r="V4" s="3"/>
      <c r="W4" s="3"/>
    </row>
    <row r="5" spans="1:23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</v>
      </c>
      <c r="B5" t="s">
        <v>32</v>
      </c>
      <c r="C5" t="str">
        <f>'m vs o orig data'!AD5</f>
        <v> </v>
      </c>
      <c r="D5" t="str">
        <f>'m vs o orig data'!AE5</f>
        <v> </v>
      </c>
      <c r="E5">
        <f ca="1">IF(CELL("contents",F5)="s","s",IF(CELL("contents",G5)="s","s",IF(CELL("contents",'m vs o orig data'!AF5)="d","d","")))</f>
      </c>
      <c r="F5" t="str">
        <f>'m vs o orig data'!AG5</f>
        <v> </v>
      </c>
      <c r="G5" t="str">
        <f>'m vs o orig data'!AH5</f>
        <v> </v>
      </c>
      <c r="H5" s="19">
        <f t="shared" si="0"/>
        <v>0.0011439632</v>
      </c>
      <c r="I5" s="3">
        <f>'m vs o orig data'!B5</f>
        <v>0.0009212681</v>
      </c>
      <c r="J5" s="3">
        <f>'m vs o orig data'!N5</f>
        <v>0.0006370607</v>
      </c>
      <c r="K5" s="19">
        <f t="shared" si="1"/>
        <v>0.0008291838</v>
      </c>
      <c r="L5" s="12">
        <f>'m vs o orig data'!E5</f>
        <v>0.2902738099</v>
      </c>
      <c r="M5" s="9"/>
      <c r="N5" s="12">
        <f>'m vs o orig data'!Q5</f>
        <v>0.0200868876</v>
      </c>
      <c r="O5" s="9"/>
      <c r="P5" s="12">
        <f>'m vs o orig data'!Z5</f>
        <v>0.073338543</v>
      </c>
      <c r="Q5" s="1"/>
      <c r="R5" s="1"/>
      <c r="S5" s="1"/>
      <c r="T5" s="1"/>
      <c r="U5" s="1"/>
      <c r="V5" s="1"/>
      <c r="W5" s="1"/>
    </row>
    <row r="6" spans="1:23" ht="12.75">
      <c r="A6" s="2" t="str">
        <f ca="1" t="shared" si="2"/>
        <v>Assiniboine (d)</v>
      </c>
      <c r="B6" t="s">
        <v>33</v>
      </c>
      <c r="C6" t="str">
        <f>'m vs o orig data'!AD6</f>
        <v> </v>
      </c>
      <c r="D6" t="str">
        <f>'m vs o orig data'!AE6</f>
        <v> </v>
      </c>
      <c r="E6" t="str">
        <f ca="1">IF(CELL("contents",F6)="s","s",IF(CELL("contents",G6)="s","s",IF(CELL("contents",'m vs o orig data'!AF6)="d","d","")))</f>
        <v>d</v>
      </c>
      <c r="F6" t="str">
        <f>'m vs o orig data'!AG6</f>
        <v> </v>
      </c>
      <c r="G6" t="str">
        <f>'m vs o orig data'!AH6</f>
        <v> </v>
      </c>
      <c r="H6" s="19">
        <f t="shared" si="0"/>
        <v>0.0011439632</v>
      </c>
      <c r="I6" s="3">
        <f>'m vs o orig data'!B6</f>
        <v>0.001717799</v>
      </c>
      <c r="J6" s="3">
        <f>'m vs o orig data'!N6</f>
        <v>0.0007958605</v>
      </c>
      <c r="K6" s="19">
        <f t="shared" si="1"/>
        <v>0.0008291838</v>
      </c>
      <c r="L6" s="12">
        <f>'m vs o orig data'!E6</f>
        <v>0.0569199323</v>
      </c>
      <c r="M6" s="9"/>
      <c r="N6" s="12">
        <f>'m vs o orig data'!Q6</f>
        <v>0.7207010803</v>
      </c>
      <c r="O6" s="9"/>
      <c r="P6" s="12">
        <f>'m vs o orig data'!Z6</f>
        <v>0.0003571065</v>
      </c>
      <c r="Q6" s="1"/>
      <c r="R6" s="1"/>
      <c r="S6" s="1"/>
      <c r="T6" s="1"/>
      <c r="U6" s="1"/>
      <c r="V6" s="1"/>
      <c r="W6" s="1"/>
    </row>
    <row r="7" spans="1:23" ht="12.75">
      <c r="A7" s="2" t="str">
        <f ca="1" t="shared" si="2"/>
        <v>Brandon</v>
      </c>
      <c r="B7" t="s">
        <v>28</v>
      </c>
      <c r="C7" t="str">
        <f>'m vs o orig data'!AD7</f>
        <v> </v>
      </c>
      <c r="D7" t="str">
        <f>'m vs o orig data'!AE7</f>
        <v> </v>
      </c>
      <c r="E7">
        <f ca="1">IF(CELL("contents",F7)="s","s",IF(CELL("contents",G7)="s","s",IF(CELL("contents",'m vs o orig data'!AF7)="d","d","")))</f>
      </c>
      <c r="F7" t="str">
        <f>'m vs o orig data'!AG7</f>
        <v> </v>
      </c>
      <c r="G7" t="str">
        <f>'m vs o orig data'!AH7</f>
        <v> </v>
      </c>
      <c r="H7" s="19">
        <f t="shared" si="0"/>
        <v>0.0011439632</v>
      </c>
      <c r="I7" s="3">
        <f>'m vs o orig data'!B7</f>
        <v>0.0013611907</v>
      </c>
      <c r="J7" s="3">
        <f>'m vs o orig data'!N7</f>
        <v>0.0009864567</v>
      </c>
      <c r="K7" s="19">
        <f t="shared" si="1"/>
        <v>0.0008291838</v>
      </c>
      <c r="L7" s="12">
        <f>'m vs o orig data'!E7</f>
        <v>0.4464090933</v>
      </c>
      <c r="M7" s="9"/>
      <c r="N7" s="12">
        <f>'m vs o orig data'!Q7</f>
        <v>0.1336620855</v>
      </c>
      <c r="O7" s="9"/>
      <c r="P7" s="12">
        <f>'m vs o orig data'!Z7</f>
        <v>0.1627386862</v>
      </c>
      <c r="Q7" s="1"/>
      <c r="R7" s="1"/>
      <c r="S7" s="1"/>
      <c r="T7" s="1"/>
      <c r="U7" s="1"/>
      <c r="V7" s="1"/>
      <c r="W7" s="1"/>
    </row>
    <row r="8" spans="1:23" ht="12.75">
      <c r="A8" s="2" t="str">
        <f ca="1" t="shared" si="2"/>
        <v>Winnipeg (o,d)</v>
      </c>
      <c r="B8" t="s">
        <v>41</v>
      </c>
      <c r="C8" t="str">
        <f>'m vs o orig data'!AD8</f>
        <v> </v>
      </c>
      <c r="D8" t="str">
        <f>'m vs o orig data'!AE8</f>
        <v>o</v>
      </c>
      <c r="E8" t="str">
        <f ca="1">IF(CELL("contents",F8)="s","s",IF(CELL("contents",G8)="s","s",IF(CELL("contents",'m vs o orig data'!AF8)="d","d","")))</f>
        <v>d</v>
      </c>
      <c r="F8" t="str">
        <f>'m vs o orig data'!AG8</f>
        <v> </v>
      </c>
      <c r="G8" t="str">
        <f>'m vs o orig data'!AH8</f>
        <v> </v>
      </c>
      <c r="H8" s="19">
        <f t="shared" si="0"/>
        <v>0.0011439632</v>
      </c>
      <c r="I8" s="3">
        <f>'m vs o orig data'!B8</f>
        <v>0.0009675632</v>
      </c>
      <c r="J8" s="3">
        <f>'m vs o orig data'!N8</f>
        <v>0.0006330543</v>
      </c>
      <c r="K8" s="19">
        <f t="shared" si="1"/>
        <v>0.0008291838</v>
      </c>
      <c r="L8" s="12">
        <f>'m vs o orig data'!E8</f>
        <v>0.2069615765</v>
      </c>
      <c r="M8" s="9"/>
      <c r="N8" s="12">
        <f>'m vs o orig data'!Q8</f>
        <v>0.0073910933</v>
      </c>
      <c r="O8" s="9"/>
      <c r="P8" s="12">
        <f>'m vs o orig data'!Z8</f>
        <v>0.0004397608</v>
      </c>
      <c r="Q8" s="1"/>
      <c r="R8" s="1"/>
      <c r="S8" s="1"/>
      <c r="T8" s="1"/>
      <c r="U8" s="1"/>
      <c r="V8" s="1"/>
      <c r="W8" s="1"/>
    </row>
    <row r="9" spans="1:23" ht="12.75">
      <c r="A9" s="2" t="str">
        <f ca="1" t="shared" si="2"/>
        <v>Interlake (m,o)</v>
      </c>
      <c r="B9" t="s">
        <v>35</v>
      </c>
      <c r="C9" t="str">
        <f>'m vs o orig data'!AD9</f>
        <v>m</v>
      </c>
      <c r="D9" t="str">
        <f>'m vs o orig data'!AE9</f>
        <v>o</v>
      </c>
      <c r="E9">
        <f ca="1">IF(CELL("contents",F9)="s","s",IF(CELL("contents",G9)="s","s",IF(CELL("contents",'m vs o orig data'!AF9)="d","d","")))</f>
      </c>
      <c r="F9" t="str">
        <f>'m vs o orig data'!AG9</f>
        <v> </v>
      </c>
      <c r="G9" t="str">
        <f>'m vs o orig data'!AH9</f>
        <v> </v>
      </c>
      <c r="H9" s="19">
        <f t="shared" si="0"/>
        <v>0.0011439632</v>
      </c>
      <c r="I9" s="3">
        <f>'m vs o orig data'!B9</f>
        <v>0.0006358814</v>
      </c>
      <c r="J9" s="3">
        <f>'m vs o orig data'!N9</f>
        <v>0.0005838651</v>
      </c>
      <c r="K9" s="19">
        <f t="shared" si="1"/>
        <v>0.0008291838</v>
      </c>
      <c r="L9" s="12">
        <f>'m vs o orig data'!E9</f>
        <v>0.001491106</v>
      </c>
      <c r="M9" s="9"/>
      <c r="N9" s="12">
        <f>'m vs o orig data'!Q9</f>
        <v>0.0032129002</v>
      </c>
      <c r="O9" s="9"/>
      <c r="P9" s="12">
        <f>'m vs o orig data'!Z9</f>
        <v>0.6529374253</v>
      </c>
      <c r="Q9" s="1"/>
      <c r="R9" s="1"/>
      <c r="S9" s="1"/>
      <c r="T9" s="1"/>
      <c r="U9" s="1"/>
      <c r="V9" s="1"/>
      <c r="W9" s="1"/>
    </row>
    <row r="10" spans="1:16" ht="12.75">
      <c r="A10" s="2" t="str">
        <f ca="1" t="shared" si="2"/>
        <v>North Eastman (o)</v>
      </c>
      <c r="B10" t="s">
        <v>36</v>
      </c>
      <c r="C10" t="str">
        <f>'m vs o orig data'!AD10</f>
        <v> </v>
      </c>
      <c r="D10" t="str">
        <f>'m vs o orig data'!AE10</f>
        <v>o</v>
      </c>
      <c r="E10">
        <f ca="1">IF(CELL("contents",F10)="s","s",IF(CELL("contents",G10)="s","s",IF(CELL("contents",'m vs o orig data'!AF10)="d","d","")))</f>
      </c>
      <c r="F10" t="str">
        <f>'m vs o orig data'!AG10</f>
        <v> </v>
      </c>
      <c r="G10" t="str">
        <f>'m vs o orig data'!AH10</f>
        <v> </v>
      </c>
      <c r="H10" s="19">
        <f t="shared" si="0"/>
        <v>0.0011439632</v>
      </c>
      <c r="I10" s="3">
        <f>'m vs o orig data'!B10</f>
        <v>0.0011494578</v>
      </c>
      <c r="J10" s="3">
        <f>'m vs o orig data'!N10</f>
        <v>0.0013515106</v>
      </c>
      <c r="K10" s="19">
        <f t="shared" si="1"/>
        <v>0.0008291838</v>
      </c>
      <c r="L10" s="12">
        <f>'m vs o orig data'!E10</f>
        <v>0.9813850701</v>
      </c>
      <c r="N10" s="12">
        <f>'m vs o orig data'!Q10</f>
        <v>2.48793E-05</v>
      </c>
      <c r="P10" s="12">
        <f>'m vs o orig data'!Z10</f>
        <v>0.4362489056</v>
      </c>
    </row>
    <row r="11" spans="1:23" ht="12.75">
      <c r="A11" s="2" t="str">
        <f ca="1" t="shared" si="2"/>
        <v>Parkland (m,o,d)</v>
      </c>
      <c r="B11" t="s">
        <v>34</v>
      </c>
      <c r="C11" t="str">
        <f>'m vs o orig data'!AD11</f>
        <v>m</v>
      </c>
      <c r="D11" t="str">
        <f>'m vs o orig data'!AE11</f>
        <v>o</v>
      </c>
      <c r="E11" t="str">
        <f ca="1">IF(CELL("contents",F11)="s","s",IF(CELL("contents",G11)="s","s",IF(CELL("contents",'m vs o orig data'!AF11)="d","d","")))</f>
        <v>d</v>
      </c>
      <c r="F11" t="str">
        <f>'m vs o orig data'!AG11</f>
        <v> </v>
      </c>
      <c r="G11" t="str">
        <f>'m vs o orig data'!AH11</f>
        <v> </v>
      </c>
      <c r="H11" s="19">
        <f t="shared" si="0"/>
        <v>0.0011439632</v>
      </c>
      <c r="I11" s="3">
        <f>'m vs o orig data'!B11</f>
        <v>0.0020442005</v>
      </c>
      <c r="J11" s="3">
        <f>'m vs o orig data'!N11</f>
        <v>0.0012149588</v>
      </c>
      <c r="K11" s="19">
        <f t="shared" si="1"/>
        <v>0.0008291838</v>
      </c>
      <c r="L11" s="12">
        <f>'m vs o orig data'!E11</f>
        <v>0.0001094179</v>
      </c>
      <c r="M11" s="9"/>
      <c r="N11" s="12">
        <f>'m vs o orig data'!Q11</f>
        <v>0.0010537592</v>
      </c>
      <c r="O11" s="9"/>
      <c r="P11" s="12">
        <f>'m vs o orig data'!Z11</f>
        <v>0.0007443865</v>
      </c>
      <c r="Q11" s="1"/>
      <c r="R11" s="1"/>
      <c r="S11" s="1"/>
      <c r="T11" s="1"/>
      <c r="U11" s="1"/>
      <c r="V11" s="1"/>
      <c r="W11" s="1"/>
    </row>
    <row r="12" spans="1:23" ht="12.75">
      <c r="A12" s="2" t="str">
        <f ca="1" t="shared" si="2"/>
        <v>Churchill (s)</v>
      </c>
      <c r="B12" t="s">
        <v>37</v>
      </c>
      <c r="C12" t="str">
        <f>'m vs o orig data'!AD12</f>
        <v> </v>
      </c>
      <c r="D12" t="str">
        <f>'m vs o orig data'!AE12</f>
        <v> </v>
      </c>
      <c r="E12" t="str">
        <f ca="1">IF(CELL("contents",F12)="s","s",IF(CELL("contents",G12)="s","s",IF(CELL("contents",'m vs o orig data'!AF12)="d","d","")))</f>
        <v>s</v>
      </c>
      <c r="F12" t="str">
        <f>'m vs o orig data'!AG12</f>
        <v>s</v>
      </c>
      <c r="G12" t="str">
        <f>'m vs o orig data'!AH12</f>
        <v> </v>
      </c>
      <c r="H12" s="19">
        <f t="shared" si="0"/>
        <v>0.0011439632</v>
      </c>
      <c r="I12" s="3" t="str">
        <f>'m vs o orig data'!B12</f>
        <v> </v>
      </c>
      <c r="J12" s="3">
        <f>'m vs o orig data'!N12</f>
        <v>0</v>
      </c>
      <c r="K12" s="19">
        <f t="shared" si="1"/>
        <v>0.0008291838</v>
      </c>
      <c r="L12" s="12" t="str">
        <f>'m vs o orig data'!E12</f>
        <v> </v>
      </c>
      <c r="M12" s="9"/>
      <c r="N12" s="12" t="str">
        <f>'m vs o orig data'!Q12</f>
        <v> </v>
      </c>
      <c r="O12" s="9"/>
      <c r="P12" s="12" t="str">
        <f>'m vs o orig data'!Z12</f>
        <v> </v>
      </c>
      <c r="Q12" s="1"/>
      <c r="R12" s="1"/>
      <c r="S12" s="1"/>
      <c r="T12" s="1"/>
      <c r="U12" s="1"/>
      <c r="V12" s="1"/>
      <c r="W12" s="1"/>
    </row>
    <row r="13" spans="1:23" ht="12.75">
      <c r="A13" s="2" t="str">
        <f ca="1" t="shared" si="2"/>
        <v>Nor-Man (m,o)</v>
      </c>
      <c r="B13" t="s">
        <v>38</v>
      </c>
      <c r="C13" t="str">
        <f>'m vs o orig data'!AD13</f>
        <v>m</v>
      </c>
      <c r="D13" t="str">
        <f>'m vs o orig data'!AE13</f>
        <v>o</v>
      </c>
      <c r="E13">
        <f ca="1">IF(CELL("contents",F13)="s","s",IF(CELL("contents",G13)="s","s",IF(CELL("contents",'m vs o orig data'!AF13)="d","d","")))</f>
      </c>
      <c r="F13" t="str">
        <f>'m vs o orig data'!AG13</f>
        <v> </v>
      </c>
      <c r="G13" t="str">
        <f>'m vs o orig data'!AH13</f>
        <v> </v>
      </c>
      <c r="H13" s="19">
        <f t="shared" si="0"/>
        <v>0.0011439632</v>
      </c>
      <c r="I13" s="3">
        <f>'m vs o orig data'!B13</f>
        <v>0.001935615</v>
      </c>
      <c r="J13" s="3">
        <f>'m vs o orig data'!N13</f>
        <v>0.0018517925</v>
      </c>
      <c r="K13" s="19">
        <f t="shared" si="1"/>
        <v>0.0008291838</v>
      </c>
      <c r="L13" s="12">
        <f>'m vs o orig data'!E13</f>
        <v>0.0013456276</v>
      </c>
      <c r="M13" s="9"/>
      <c r="N13" s="12">
        <f>'m vs o orig data'!Q13</f>
        <v>1.092096E-11</v>
      </c>
      <c r="O13" s="9"/>
      <c r="P13" s="12">
        <f>'m vs o orig data'!Z13</f>
        <v>0.7931988582</v>
      </c>
      <c r="Q13" s="1"/>
      <c r="R13" s="1"/>
      <c r="S13" s="1"/>
      <c r="T13" s="1"/>
      <c r="U13" s="1"/>
      <c r="V13" s="1"/>
      <c r="W13" s="1"/>
    </row>
    <row r="14" spans="1:23" ht="12.75">
      <c r="A14" s="2" t="str">
        <f ca="1" t="shared" si="2"/>
        <v>Burntwood (m,o)</v>
      </c>
      <c r="B14" t="s">
        <v>39</v>
      </c>
      <c r="C14" t="str">
        <f>'m vs o orig data'!AD14</f>
        <v>m</v>
      </c>
      <c r="D14" t="str">
        <f>'m vs o orig data'!AE14</f>
        <v>o</v>
      </c>
      <c r="E14">
        <f ca="1">IF(CELL("contents",F14)="s","s",IF(CELL("contents",G14)="s","s",IF(CELL("contents",'m vs o orig data'!AF14)="d","d","")))</f>
      </c>
      <c r="F14" t="str">
        <f>'m vs o orig data'!AG14</f>
        <v> </v>
      </c>
      <c r="G14" t="str">
        <f>'m vs o orig data'!AH14</f>
        <v> </v>
      </c>
      <c r="H14" s="19">
        <f t="shared" si="0"/>
        <v>0.0011439632</v>
      </c>
      <c r="I14" s="3">
        <f>'m vs o orig data'!B14</f>
        <v>0.0026467353</v>
      </c>
      <c r="J14" s="3">
        <f>'m vs o orig data'!N14</f>
        <v>0.0033675686</v>
      </c>
      <c r="K14" s="19">
        <f t="shared" si="1"/>
        <v>0.0008291838</v>
      </c>
      <c r="L14" s="12">
        <f>'m vs o orig data'!E14</f>
        <v>5.0859621E-08</v>
      </c>
      <c r="M14" s="9"/>
      <c r="N14" s="12">
        <f>'m vs o orig data'!Q14</f>
        <v>2.803324E-38</v>
      </c>
      <c r="O14" s="9"/>
      <c r="P14" s="12">
        <f>'m vs o orig data'!Z14</f>
        <v>0.1127095987</v>
      </c>
      <c r="Q14" s="1"/>
      <c r="R14" s="1"/>
      <c r="S14" s="1"/>
      <c r="T14" s="1"/>
      <c r="U14" s="1"/>
      <c r="V14" s="1"/>
      <c r="W14" s="1"/>
    </row>
    <row r="15" spans="1:23" ht="12.75">
      <c r="B15"/>
      <c r="C15"/>
      <c r="D15"/>
      <c r="E15"/>
      <c r="F15"/>
      <c r="G15"/>
      <c r="H15" s="19"/>
      <c r="I15" s="3"/>
      <c r="J15" s="3"/>
      <c r="K15" s="19"/>
      <c r="L15" s="12"/>
      <c r="M15" s="9"/>
      <c r="N15" s="12"/>
      <c r="O15" s="9"/>
      <c r="P15" s="12"/>
      <c r="Q15" s="1"/>
      <c r="R15" s="1"/>
      <c r="S15" s="1"/>
      <c r="T15" s="1"/>
      <c r="U15" s="1"/>
      <c r="V15" s="1"/>
      <c r="W15" s="1"/>
    </row>
    <row r="16" spans="1:23" ht="12.75">
      <c r="A16" s="2" t="str">
        <f ca="1" t="shared" si="2"/>
        <v>Rural South</v>
      </c>
      <c r="B16" t="s">
        <v>137</v>
      </c>
      <c r="C16" t="str">
        <f>'m vs o orig data'!AD15</f>
        <v> </v>
      </c>
      <c r="D16" t="str">
        <f>'m vs o orig data'!AE15</f>
        <v> </v>
      </c>
      <c r="E16">
        <f ca="1">IF(CELL("contents",F16)="s","s",IF(CELL("contents",G16)="s","s",IF(CELL("contents",'m vs o orig data'!AF15)="d","d","")))</f>
      </c>
      <c r="F16" t="str">
        <f>'m vs o orig data'!AG15</f>
        <v> </v>
      </c>
      <c r="G16" t="str">
        <f>'m vs o orig data'!AH15</f>
        <v> </v>
      </c>
      <c r="H16" s="19">
        <f>I$19</f>
        <v>0.0011439632</v>
      </c>
      <c r="I16" s="3">
        <f>'m vs o orig data'!B15</f>
        <v>0.0008234984</v>
      </c>
      <c r="J16" s="3">
        <f>'m vs o orig data'!N15</f>
        <v>0.0006464624</v>
      </c>
      <c r="K16" s="19">
        <f>J$19</f>
        <v>0.0008291838</v>
      </c>
      <c r="L16" s="12">
        <f>'m vs o orig data'!E15</f>
        <v>0.0373730083</v>
      </c>
      <c r="M16" s="9"/>
      <c r="N16" s="12">
        <f>'m vs o orig data'!Q15</f>
        <v>0.0164423289</v>
      </c>
      <c r="O16" s="9"/>
      <c r="P16" s="12">
        <f>'m vs o orig data'!Z15</f>
        <v>0.1100038531</v>
      </c>
      <c r="Q16" s="1"/>
      <c r="R16" s="1"/>
      <c r="S16" s="1"/>
      <c r="T16" s="1"/>
      <c r="U16" s="1"/>
      <c r="V16" s="1"/>
      <c r="W16" s="1"/>
    </row>
    <row r="17" spans="1:16" ht="12.75">
      <c r="A17" s="2" t="str">
        <f ca="1" t="shared" si="2"/>
        <v>Mid</v>
      </c>
      <c r="B17" t="s">
        <v>44</v>
      </c>
      <c r="C17" t="str">
        <f>'m vs o orig data'!AD16</f>
        <v> </v>
      </c>
      <c r="D17" t="str">
        <f>'m vs o orig data'!AE16</f>
        <v> </v>
      </c>
      <c r="E17">
        <f ca="1">IF(CELL("contents",F17)="s","s",IF(CELL("contents",G17)="s","s",IF(CELL("contents",'m vs o orig data'!AF16)="d","d","")))</f>
      </c>
      <c r="F17" t="str">
        <f>'m vs o orig data'!AG16</f>
        <v> </v>
      </c>
      <c r="G17" t="str">
        <f>'m vs o orig data'!AH16</f>
        <v> </v>
      </c>
      <c r="H17" s="19">
        <f>I$19</f>
        <v>0.0011439632</v>
      </c>
      <c r="I17" s="3">
        <f>'m vs o orig data'!B16</f>
        <v>0.0011563585</v>
      </c>
      <c r="J17" s="3">
        <f>'m vs o orig data'!N16</f>
        <v>0.0009495337</v>
      </c>
      <c r="K17" s="19">
        <f>J$19</f>
        <v>0.0008291838</v>
      </c>
      <c r="L17" s="12">
        <f>'m vs o orig data'!E16</f>
        <v>0.88165357</v>
      </c>
      <c r="N17" s="12">
        <f>'m vs o orig data'!Q16</f>
        <v>0.1925902803</v>
      </c>
      <c r="P17" s="12">
        <f>'m vs o orig data'!Z16</f>
        <v>0.1287292545</v>
      </c>
    </row>
    <row r="18" spans="1:16" ht="12.75">
      <c r="A18" s="2" t="str">
        <f ca="1" t="shared" si="2"/>
        <v>North (m,o)</v>
      </c>
      <c r="B18" t="s">
        <v>40</v>
      </c>
      <c r="C18" t="str">
        <f>'m vs o orig data'!AD17</f>
        <v>m</v>
      </c>
      <c r="D18" t="str">
        <f>'m vs o orig data'!AE17</f>
        <v>o</v>
      </c>
      <c r="E18">
        <f ca="1">IF(CELL("contents",F18)="s","s",IF(CELL("contents",G18)="s","s",IF(CELL("contents",'m vs o orig data'!AF17)="d","d","")))</f>
      </c>
      <c r="F18" t="str">
        <f>'m vs o orig data'!AG17</f>
        <v> </v>
      </c>
      <c r="G18" t="str">
        <f>'m vs o orig data'!AH17</f>
        <v> </v>
      </c>
      <c r="H18" s="19">
        <f>I$19</f>
        <v>0.0011439632</v>
      </c>
      <c r="I18" s="3">
        <f>'m vs o orig data'!B17</f>
        <v>0.0022159904</v>
      </c>
      <c r="J18" s="3">
        <f>'m vs o orig data'!N17</f>
        <v>0.0027668201</v>
      </c>
      <c r="K18" s="19">
        <f>J$19</f>
        <v>0.0008291838</v>
      </c>
      <c r="L18" s="12">
        <f>'m vs o orig data'!E17</f>
        <v>6.0863939E-07</v>
      </c>
      <c r="N18" s="12">
        <f>'m vs o orig data'!Q17</f>
        <v>2.318816E-31</v>
      </c>
      <c r="P18" s="12">
        <f>'m vs o orig data'!Z17</f>
        <v>0.0899179588</v>
      </c>
    </row>
    <row r="19" spans="1:16" ht="12.75">
      <c r="A19" s="2" t="str">
        <f ca="1" t="shared" si="2"/>
        <v>Manitoba (d)</v>
      </c>
      <c r="B19" t="s">
        <v>42</v>
      </c>
      <c r="C19" t="str">
        <f>'m vs o orig data'!AD18</f>
        <v> </v>
      </c>
      <c r="D19" t="str">
        <f>'m vs o orig data'!AE18</f>
        <v> </v>
      </c>
      <c r="E19" t="str">
        <f ca="1">IF(CELL("contents",F19)="s","s",IF(CELL("contents",G19)="s","s",IF(CELL("contents",'m vs o orig data'!AF18)="d","d","")))</f>
        <v>d</v>
      </c>
      <c r="F19" t="str">
        <f>'m vs o orig data'!AG18</f>
        <v> </v>
      </c>
      <c r="G19" t="str">
        <f>'m vs o orig data'!AH18</f>
        <v> </v>
      </c>
      <c r="H19" s="19">
        <f>I$19</f>
        <v>0.0011439632</v>
      </c>
      <c r="I19" s="3">
        <f>'m vs o orig data'!B18</f>
        <v>0.0011439632</v>
      </c>
      <c r="J19" s="3">
        <f>'m vs o orig data'!N18</f>
        <v>0.0008291838</v>
      </c>
      <c r="K19" s="19">
        <f>J$19</f>
        <v>0.0008291838</v>
      </c>
      <c r="L19" s="12" t="str">
        <f>'m vs o orig data'!E18</f>
        <v> </v>
      </c>
      <c r="N19" s="12" t="str">
        <f>'m vs o orig data'!Q18</f>
        <v> </v>
      </c>
      <c r="P19" s="12">
        <f>'m vs o orig data'!Z18</f>
        <v>0.0037886339</v>
      </c>
    </row>
    <row r="20" spans="1:16" ht="12.75">
      <c r="A20" s="2" t="str">
        <f ca="1" t="shared" si="2"/>
        <v>Fort Garry (o,s)</v>
      </c>
      <c r="B20" t="s">
        <v>45</v>
      </c>
      <c r="C20" t="str">
        <f>'m vs o orig data'!AD19</f>
        <v> </v>
      </c>
      <c r="D20" t="str">
        <f>'m vs o orig data'!AE19</f>
        <v>o</v>
      </c>
      <c r="E20" t="str">
        <f ca="1">IF(CELL("contents",F20)="s","s",IF(CELL("contents",G20)="s","s",IF(CELL("contents",'m vs o orig data'!AF19)="d","d","")))</f>
        <v>s</v>
      </c>
      <c r="F20" t="str">
        <f>'m vs o orig data'!AG19</f>
        <v>s</v>
      </c>
      <c r="G20" t="str">
        <f>'m vs o orig data'!AH19</f>
        <v> </v>
      </c>
      <c r="H20" s="19">
        <f aca="true" t="shared" si="3" ref="H20:H31">I$19</f>
        <v>0.0011439632</v>
      </c>
      <c r="I20" s="3" t="str">
        <f>'m vs o orig data'!B19</f>
        <v> </v>
      </c>
      <c r="J20" s="3">
        <f>'m vs o orig data'!N19</f>
        <v>0.0004241656</v>
      </c>
      <c r="K20" s="19">
        <f aca="true" t="shared" si="4" ref="K20:K31">J$19</f>
        <v>0.0008291838</v>
      </c>
      <c r="L20" s="12" t="str">
        <f>'m vs o orig data'!E19</f>
        <v> </v>
      </c>
      <c r="N20" s="12">
        <f>'m vs o orig data'!Q19</f>
        <v>6.7488004E-08</v>
      </c>
      <c r="P20" s="12" t="str">
        <f>'m vs o orig data'!Z19</f>
        <v> </v>
      </c>
    </row>
    <row r="21" spans="1:16" ht="12.75">
      <c r="A21" s="2" t="str">
        <f ca="1" t="shared" si="2"/>
        <v>Assiniboine South (o,s)</v>
      </c>
      <c r="B21" t="s">
        <v>46</v>
      </c>
      <c r="C21" t="str">
        <f>'m vs o orig data'!AD20</f>
        <v> </v>
      </c>
      <c r="D21" t="str">
        <f>'m vs o orig data'!AE20</f>
        <v>o</v>
      </c>
      <c r="E21" t="str">
        <f ca="1">IF(CELL("contents",F21)="s","s",IF(CELL("contents",G21)="s","s",IF(CELL("contents",'m vs o orig data'!AF20)="d","d","")))</f>
        <v>s</v>
      </c>
      <c r="F21" t="str">
        <f>'m vs o orig data'!AG20</f>
        <v>s</v>
      </c>
      <c r="G21" t="str">
        <f>'m vs o orig data'!AH20</f>
        <v> </v>
      </c>
      <c r="H21" s="19">
        <f t="shared" si="3"/>
        <v>0.0011439632</v>
      </c>
      <c r="I21" s="3" t="str">
        <f>'m vs o orig data'!B20</f>
        <v> </v>
      </c>
      <c r="J21" s="3">
        <f>'m vs o orig data'!N20</f>
        <v>0.0004206513</v>
      </c>
      <c r="K21" s="19">
        <f t="shared" si="4"/>
        <v>0.0008291838</v>
      </c>
      <c r="L21" s="12" t="str">
        <f>'m vs o orig data'!E20</f>
        <v> </v>
      </c>
      <c r="N21" s="12">
        <f>'m vs o orig data'!Q20</f>
        <v>8.2849831E-07</v>
      </c>
      <c r="P21" s="12" t="str">
        <f>'m vs o orig data'!Z20</f>
        <v> </v>
      </c>
    </row>
    <row r="22" spans="1:16" ht="12.75">
      <c r="A22" s="2" t="str">
        <f ca="1" t="shared" si="2"/>
        <v>St. Boniface (m,o)</v>
      </c>
      <c r="B22" t="s">
        <v>50</v>
      </c>
      <c r="C22" t="str">
        <f>'m vs o orig data'!AD21</f>
        <v>m</v>
      </c>
      <c r="D22" t="str">
        <f>'m vs o orig data'!AE21</f>
        <v>o</v>
      </c>
      <c r="E22">
        <f ca="1">IF(CELL("contents",F22)="s","s",IF(CELL("contents",G22)="s","s",IF(CELL("contents",'m vs o orig data'!AF21)="d","d","")))</f>
      </c>
      <c r="F22" t="str">
        <f>'m vs o orig data'!AG21</f>
        <v> </v>
      </c>
      <c r="G22" t="str">
        <f>'m vs o orig data'!AH21</f>
        <v> </v>
      </c>
      <c r="H22" s="19">
        <f t="shared" si="3"/>
        <v>0.0011439632</v>
      </c>
      <c r="I22" s="3">
        <f>'m vs o orig data'!B21</f>
        <v>0.0005476024</v>
      </c>
      <c r="J22" s="3">
        <f>'m vs o orig data'!N21</f>
        <v>0.0005041179</v>
      </c>
      <c r="K22" s="19">
        <f t="shared" si="4"/>
        <v>0.0008291838</v>
      </c>
      <c r="L22" s="12">
        <f>'m vs o orig data'!E21</f>
        <v>0.0060959828</v>
      </c>
      <c r="N22" s="12">
        <f>'m vs o orig data'!Q21</f>
        <v>8.30132E-05</v>
      </c>
      <c r="P22" s="12">
        <f>'m vs o orig data'!Z21</f>
        <v>0.7637050955</v>
      </c>
    </row>
    <row r="23" spans="1:16" ht="12.75">
      <c r="A23" s="2" t="str">
        <f ca="1" t="shared" si="2"/>
        <v>St. Vital (o,d)</v>
      </c>
      <c r="B23" t="s">
        <v>48</v>
      </c>
      <c r="C23" t="str">
        <f>'m vs o orig data'!AD22</f>
        <v> </v>
      </c>
      <c r="D23" t="str">
        <f>'m vs o orig data'!AE22</f>
        <v>o</v>
      </c>
      <c r="E23" t="str">
        <f ca="1">IF(CELL("contents",F23)="s","s",IF(CELL("contents",G23)="s","s",IF(CELL("contents",'m vs o orig data'!AF22)="d","d","")))</f>
        <v>d</v>
      </c>
      <c r="F23" t="str">
        <f>'m vs o orig data'!AG22</f>
        <v> </v>
      </c>
      <c r="G23" t="str">
        <f>'m vs o orig data'!AH22</f>
        <v> </v>
      </c>
      <c r="H23" s="19">
        <f t="shared" si="3"/>
        <v>0.0011439632</v>
      </c>
      <c r="I23" s="3">
        <f>'m vs o orig data'!B22</f>
        <v>0.0011034739</v>
      </c>
      <c r="J23" s="3">
        <f>'m vs o orig data'!N22</f>
        <v>0.0004402591</v>
      </c>
      <c r="K23" s="19">
        <f t="shared" si="4"/>
        <v>0.0008291838</v>
      </c>
      <c r="L23" s="12">
        <f>'m vs o orig data'!E22</f>
        <v>0.86304258</v>
      </c>
      <c r="N23" s="12">
        <f>'m vs o orig data'!Q22</f>
        <v>4.0581877E-07</v>
      </c>
      <c r="P23" s="12">
        <f>'m vs o orig data'!Z22</f>
        <v>2.19774E-05</v>
      </c>
    </row>
    <row r="24" spans="1:16" ht="12.75">
      <c r="A24" s="2" t="str">
        <f ca="1" t="shared" si="2"/>
        <v>Transcona (m,o)</v>
      </c>
      <c r="B24" t="s">
        <v>51</v>
      </c>
      <c r="C24" t="str">
        <f>'m vs o orig data'!AD23</f>
        <v>m</v>
      </c>
      <c r="D24" t="str">
        <f>'m vs o orig data'!AE23</f>
        <v>o</v>
      </c>
      <c r="E24">
        <f ca="1">IF(CELL("contents",F24)="s","s",IF(CELL("contents",G24)="s","s",IF(CELL("contents",'m vs o orig data'!AF23)="d","d","")))</f>
      </c>
      <c r="F24" t="str">
        <f>'m vs o orig data'!AG23</f>
        <v> </v>
      </c>
      <c r="G24" t="str">
        <f>'m vs o orig data'!AH23</f>
        <v> </v>
      </c>
      <c r="H24" s="19">
        <f t="shared" si="3"/>
        <v>0.0011439632</v>
      </c>
      <c r="I24" s="3">
        <f>'m vs o orig data'!B23</f>
        <v>0.000425985</v>
      </c>
      <c r="J24" s="3">
        <f>'m vs o orig data'!N23</f>
        <v>0.0005105908</v>
      </c>
      <c r="K24" s="19">
        <f t="shared" si="4"/>
        <v>0.0008291838</v>
      </c>
      <c r="L24" s="12">
        <f>'m vs o orig data'!E23</f>
        <v>0.0079984512</v>
      </c>
      <c r="N24" s="12">
        <f>'m vs o orig data'!Q23</f>
        <v>0.000333052</v>
      </c>
      <c r="P24" s="12">
        <f>'m vs o orig data'!Z23</f>
        <v>0.6337986441</v>
      </c>
    </row>
    <row r="25" spans="1:19" ht="12.75">
      <c r="A25" s="2" t="str">
        <f ca="1" t="shared" si="2"/>
        <v>River Heights (d)</v>
      </c>
      <c r="B25" t="s">
        <v>47</v>
      </c>
      <c r="C25" t="str">
        <f>'m vs o orig data'!AD24</f>
        <v> </v>
      </c>
      <c r="D25" t="str">
        <f>'m vs o orig data'!AE24</f>
        <v> </v>
      </c>
      <c r="E25" t="str">
        <f ca="1">IF(CELL("contents",F25)="s","s",IF(CELL("contents",G25)="s","s",IF(CELL("contents",'m vs o orig data'!AF24)="d","d","")))</f>
        <v>d</v>
      </c>
      <c r="F25" t="str">
        <f>'m vs o orig data'!AG24</f>
        <v> </v>
      </c>
      <c r="G25" t="str">
        <f>'m vs o orig data'!AH24</f>
        <v> </v>
      </c>
      <c r="H25" s="19">
        <f t="shared" si="3"/>
        <v>0.0011439632</v>
      </c>
      <c r="I25" s="3">
        <f>'m vs o orig data'!B24</f>
        <v>0.0012463226</v>
      </c>
      <c r="J25" s="3">
        <f>'m vs o orig data'!N24</f>
        <v>0.0006326891</v>
      </c>
      <c r="K25" s="19">
        <f t="shared" si="4"/>
        <v>0.0008291838</v>
      </c>
      <c r="L25" s="12">
        <f>'m vs o orig data'!E24</f>
        <v>0.7442629378</v>
      </c>
      <c r="N25" s="12">
        <f>'m vs o orig data'!Q24</f>
        <v>0.0240992691</v>
      </c>
      <c r="P25" s="12">
        <f>'m vs o orig data'!Z24</f>
        <v>0.0109783434</v>
      </c>
      <c r="Q25" s="1"/>
      <c r="R25" s="1"/>
      <c r="S25" s="1"/>
    </row>
    <row r="26" spans="1:19" ht="12.75">
      <c r="A26" s="2" t="str">
        <f ca="1" t="shared" si="2"/>
        <v>River East (o)</v>
      </c>
      <c r="B26" t="s">
        <v>49</v>
      </c>
      <c r="C26" t="str">
        <f>'m vs o orig data'!AD25</f>
        <v> </v>
      </c>
      <c r="D26" t="str">
        <f>'m vs o orig data'!AE25</f>
        <v>o</v>
      </c>
      <c r="E26">
        <f ca="1">IF(CELL("contents",F26)="s","s",IF(CELL("contents",G26)="s","s",IF(CELL("contents",'m vs o orig data'!AF25)="d","d","")))</f>
      </c>
      <c r="F26" t="str">
        <f>'m vs o orig data'!AG25</f>
        <v> </v>
      </c>
      <c r="G26" t="str">
        <f>'m vs o orig data'!AH25</f>
        <v> </v>
      </c>
      <c r="H26" s="19">
        <f t="shared" si="3"/>
        <v>0.0011439632</v>
      </c>
      <c r="I26" s="3">
        <f>'m vs o orig data'!B25</f>
        <v>0.0007147654</v>
      </c>
      <c r="J26" s="3">
        <f>'m vs o orig data'!N25</f>
        <v>0.0005294501</v>
      </c>
      <c r="K26" s="19">
        <f t="shared" si="4"/>
        <v>0.0008291838</v>
      </c>
      <c r="L26" s="12">
        <f>'m vs o orig data'!E25</f>
        <v>0.0360964521</v>
      </c>
      <c r="N26" s="12">
        <f>'m vs o orig data'!Q25</f>
        <v>0.0001137603</v>
      </c>
      <c r="P26" s="12">
        <f>'m vs o orig data'!Z25</f>
        <v>0.1862431838</v>
      </c>
      <c r="Q26" s="1"/>
      <c r="R26" s="1"/>
      <c r="S26" s="1"/>
    </row>
    <row r="27" spans="1:19" ht="12.75">
      <c r="A27" s="2" t="str">
        <f ca="1" t="shared" si="2"/>
        <v>Seven Oaks (o)</v>
      </c>
      <c r="B27" t="s">
        <v>52</v>
      </c>
      <c r="C27" t="str">
        <f>'m vs o orig data'!AD26</f>
        <v> </v>
      </c>
      <c r="D27" t="str">
        <f>'m vs o orig data'!AE26</f>
        <v>o</v>
      </c>
      <c r="E27">
        <f ca="1">IF(CELL("contents",F27)="s","s",IF(CELL("contents",G27)="s","s",IF(CELL("contents",'m vs o orig data'!AF26)="d","d","")))</f>
      </c>
      <c r="F27" t="str">
        <f>'m vs o orig data'!AG26</f>
        <v> </v>
      </c>
      <c r="G27" t="str">
        <f>'m vs o orig data'!AH26</f>
        <v> </v>
      </c>
      <c r="H27" s="19">
        <f t="shared" si="3"/>
        <v>0.0011439632</v>
      </c>
      <c r="I27" s="3">
        <f>'m vs o orig data'!B26</f>
        <v>0.0005055622</v>
      </c>
      <c r="J27" s="3">
        <f>'m vs o orig data'!N26</f>
        <v>0.0004635565</v>
      </c>
      <c r="K27" s="19">
        <f t="shared" si="4"/>
        <v>0.0008291838</v>
      </c>
      <c r="L27" s="12">
        <f>'m vs o orig data'!E26</f>
        <v>0.0153316669</v>
      </c>
      <c r="N27" s="12">
        <f>'m vs o orig data'!Q26</f>
        <v>3.9181867E-06</v>
      </c>
      <c r="P27" s="12">
        <f>'m vs o orig data'!Z26</f>
        <v>0.799822839</v>
      </c>
      <c r="Q27" s="1"/>
      <c r="R27" s="1"/>
      <c r="S27" s="1"/>
    </row>
    <row r="28" spans="1:19" ht="12.75">
      <c r="A28" s="2" t="str">
        <f ca="1" t="shared" si="2"/>
        <v>St. James - Assiniboia (o)</v>
      </c>
      <c r="B28" t="s">
        <v>53</v>
      </c>
      <c r="C28" t="str">
        <f>'m vs o orig data'!AD27</f>
        <v> </v>
      </c>
      <c r="D28" t="str">
        <f>'m vs o orig data'!AE27</f>
        <v>o</v>
      </c>
      <c r="E28">
        <f ca="1">IF(CELL("contents",F28)="s","s",IF(CELL("contents",G28)="s","s",IF(CELL("contents",'m vs o orig data'!AF27)="d","d","")))</f>
      </c>
      <c r="F28" t="str">
        <f>'m vs o orig data'!AG27</f>
        <v> </v>
      </c>
      <c r="G28" t="str">
        <f>'m vs o orig data'!AH27</f>
        <v> </v>
      </c>
      <c r="H28" s="19">
        <f t="shared" si="3"/>
        <v>0.0011439632</v>
      </c>
      <c r="I28" s="3">
        <f>'m vs o orig data'!B27</f>
        <v>0.0004949191</v>
      </c>
      <c r="J28" s="3">
        <f>'m vs o orig data'!N27</f>
        <v>0.0005007182</v>
      </c>
      <c r="K28" s="19">
        <f t="shared" si="4"/>
        <v>0.0008291838</v>
      </c>
      <c r="L28" s="12">
        <f>'m vs o orig data'!E27</f>
        <v>0.0128320004</v>
      </c>
      <c r="M28" s="9"/>
      <c r="N28" s="12">
        <f>'m vs o orig data'!Q27</f>
        <v>4.23782E-05</v>
      </c>
      <c r="P28" s="12">
        <f>'m vs o orig data'!Z27</f>
        <v>0.9727399033</v>
      </c>
      <c r="Q28" s="1"/>
      <c r="R28" s="1"/>
      <c r="S28" s="1"/>
    </row>
    <row r="29" spans="1:19" ht="12.75">
      <c r="A29" s="2" t="str">
        <f ca="1" t="shared" si="2"/>
        <v>Inkster (o,d)</v>
      </c>
      <c r="B29" t="s">
        <v>54</v>
      </c>
      <c r="C29" t="str">
        <f>'m vs o orig data'!AD28</f>
        <v> </v>
      </c>
      <c r="D29" t="str">
        <f>'m vs o orig data'!AE28</f>
        <v>o</v>
      </c>
      <c r="E29" t="str">
        <f ca="1">IF(CELL("contents",F29)="s","s",IF(CELL("contents",G29)="s","s",IF(CELL("contents",'m vs o orig data'!AF28)="d","d","")))</f>
        <v>d</v>
      </c>
      <c r="F29" t="str">
        <f>'m vs o orig data'!AG28</f>
        <v> </v>
      </c>
      <c r="G29" t="str">
        <f>'m vs o orig data'!AH28</f>
        <v> </v>
      </c>
      <c r="H29" s="19">
        <f t="shared" si="3"/>
        <v>0.0011439632</v>
      </c>
      <c r="I29" s="3">
        <f>'m vs o orig data'!B28</f>
        <v>0.001204812</v>
      </c>
      <c r="J29" s="3">
        <f>'m vs o orig data'!N28</f>
        <v>0.0005772664</v>
      </c>
      <c r="K29" s="19">
        <f t="shared" si="4"/>
        <v>0.0008291838</v>
      </c>
      <c r="L29" s="12">
        <f>'m vs o orig data'!E28</f>
        <v>0.8305807178</v>
      </c>
      <c r="M29" s="9"/>
      <c r="N29" s="12">
        <f>'m vs o orig data'!Q28</f>
        <v>0.0076521308</v>
      </c>
      <c r="P29" s="12">
        <f>'m vs o orig data'!Z28</f>
        <v>0.0038391138</v>
      </c>
      <c r="Q29" s="1"/>
      <c r="R29" s="1"/>
      <c r="S29" s="1"/>
    </row>
    <row r="30" spans="1:19" ht="12.75">
      <c r="A30" s="2" t="str">
        <f ca="1" t="shared" si="2"/>
        <v>Downtown (m,o,d)</v>
      </c>
      <c r="B30" t="s">
        <v>55</v>
      </c>
      <c r="C30" t="str">
        <f>'m vs o orig data'!AD29</f>
        <v>m</v>
      </c>
      <c r="D30" t="str">
        <f>'m vs o orig data'!AE29</f>
        <v>o</v>
      </c>
      <c r="E30" t="str">
        <f ca="1">IF(CELL("contents",F30)="s","s",IF(CELL("contents",G30)="s","s",IF(CELL("contents",'m vs o orig data'!AF29)="d","d","")))</f>
        <v>d</v>
      </c>
      <c r="F30" t="str">
        <f>'m vs o orig data'!AG29</f>
        <v> </v>
      </c>
      <c r="G30" t="str">
        <f>'m vs o orig data'!AH29</f>
        <v> </v>
      </c>
      <c r="H30" s="19">
        <f t="shared" si="3"/>
        <v>0.0011439632</v>
      </c>
      <c r="I30" s="3">
        <f>'m vs o orig data'!B29</f>
        <v>0.0019235897</v>
      </c>
      <c r="J30" s="3">
        <f>'m vs o orig data'!N29</f>
        <v>0.0011782395</v>
      </c>
      <c r="K30" s="19">
        <f t="shared" si="4"/>
        <v>0.0008291838</v>
      </c>
      <c r="L30" s="12">
        <f>'m vs o orig data'!E29</f>
        <v>0.003885313</v>
      </c>
      <c r="M30" s="9"/>
      <c r="N30" s="12">
        <f>'m vs o orig data'!Q29</f>
        <v>0.0015077052</v>
      </c>
      <c r="P30" s="12">
        <f>'m vs o orig data'!Z29</f>
        <v>0.0063993676</v>
      </c>
      <c r="Q30" s="1"/>
      <c r="R30" s="1"/>
      <c r="S30" s="1"/>
    </row>
    <row r="31" spans="1:19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(m,d)</v>
      </c>
      <c r="B31" t="s">
        <v>56</v>
      </c>
      <c r="C31" t="str">
        <f>'m vs o orig data'!AD30</f>
        <v>m</v>
      </c>
      <c r="D31" t="str">
        <f>'m vs o orig data'!AE30</f>
        <v> </v>
      </c>
      <c r="E31" t="str">
        <f ca="1">IF(CELL("contents",F31)="s","s",IF(CELL("contents",G31)="s","s",IF(CELL("contents",'m vs o orig data'!AF30)="d","d","")))</f>
        <v>d</v>
      </c>
      <c r="F31" t="str">
        <f>'m vs o orig data'!AG30</f>
        <v> </v>
      </c>
      <c r="G31" t="str">
        <f>'m vs o orig data'!AH30</f>
        <v> </v>
      </c>
      <c r="H31" s="19">
        <f t="shared" si="3"/>
        <v>0.0011439632</v>
      </c>
      <c r="I31" s="3">
        <f>'m vs o orig data'!B30</f>
        <v>0.0018458267</v>
      </c>
      <c r="J31" s="3">
        <f>'m vs o orig data'!N30</f>
        <v>0.0010580437</v>
      </c>
      <c r="K31" s="19">
        <f t="shared" si="4"/>
        <v>0.0008291838</v>
      </c>
      <c r="L31" s="12">
        <f>'m vs o orig data'!E30</f>
        <v>0.006102978</v>
      </c>
      <c r="M31" s="9"/>
      <c r="N31" s="12">
        <f>'m vs o orig data'!Q30</f>
        <v>0.0383348445</v>
      </c>
      <c r="P31" s="12">
        <f>'m vs o orig data'!Z30</f>
        <v>0.0018525382</v>
      </c>
      <c r="Q31" s="1"/>
      <c r="R31" s="1"/>
      <c r="S31" s="1"/>
    </row>
    <row r="32" spans="1:19" ht="12.75">
      <c r="B32"/>
      <c r="C32"/>
      <c r="D32"/>
      <c r="E32"/>
      <c r="F32"/>
      <c r="G32"/>
      <c r="H32" s="19"/>
      <c r="I32" s="3"/>
      <c r="J32" s="3"/>
      <c r="K32" s="19"/>
      <c r="L32" s="12"/>
      <c r="M32" s="9"/>
      <c r="N32" s="12"/>
      <c r="P32" s="12"/>
      <c r="Q32" s="1"/>
      <c r="R32" s="1"/>
      <c r="S32" s="1"/>
    </row>
    <row r="33" spans="2:8" ht="12.75">
      <c r="B33"/>
      <c r="C33"/>
      <c r="D33"/>
      <c r="E33"/>
      <c r="F33"/>
      <c r="G33"/>
      <c r="H33" s="20"/>
    </row>
    <row r="34" spans="2:8" ht="12.75">
      <c r="B34"/>
      <c r="C34"/>
      <c r="D34"/>
      <c r="E34"/>
      <c r="F34"/>
      <c r="G34"/>
      <c r="H34" s="20"/>
    </row>
    <row r="35" spans="2:8" ht="12.75">
      <c r="B35"/>
      <c r="C35"/>
      <c r="D35"/>
      <c r="E35"/>
      <c r="F35"/>
      <c r="G35"/>
      <c r="H35" s="20"/>
    </row>
    <row r="36" spans="2:8" ht="12.75">
      <c r="B36"/>
      <c r="C36"/>
      <c r="D36"/>
      <c r="E36"/>
      <c r="F36"/>
      <c r="G36"/>
      <c r="H36" s="20"/>
    </row>
    <row r="37" spans="2:8" ht="12.75">
      <c r="B37"/>
      <c r="C37"/>
      <c r="D37"/>
      <c r="E37"/>
      <c r="F37"/>
      <c r="G37"/>
      <c r="H37" s="20"/>
    </row>
    <row r="38" spans="2:8" ht="12.75">
      <c r="B38"/>
      <c r="C38"/>
      <c r="D38"/>
      <c r="E38"/>
      <c r="F38"/>
      <c r="G38"/>
      <c r="H38" s="20"/>
    </row>
    <row r="39" spans="2:8" ht="12.75">
      <c r="B39"/>
      <c r="C39"/>
      <c r="D39"/>
      <c r="E39"/>
      <c r="F39"/>
      <c r="G39"/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</sheetData>
  <sheetProtection/>
  <mergeCells count="3">
    <mergeCell ref="C1:E1"/>
    <mergeCell ref="F1:G1"/>
    <mergeCell ref="H1:L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2" sqref="E1:H16384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7" ht="12.75">
      <c r="A1" s="35" t="s">
        <v>136</v>
      </c>
      <c r="B1" s="5" t="s">
        <v>58</v>
      </c>
      <c r="C1" s="13" t="s">
        <v>29</v>
      </c>
      <c r="D1" s="13" t="s">
        <v>30</v>
      </c>
      <c r="E1" s="83" t="s">
        <v>157</v>
      </c>
      <c r="F1" s="83"/>
      <c r="G1" s="83"/>
    </row>
    <row r="2" spans="1:7" ht="12.75">
      <c r="A2" s="35"/>
      <c r="B2" s="5"/>
      <c r="C2" s="13"/>
      <c r="D2" s="13"/>
      <c r="E2" s="3"/>
      <c r="F2" s="3" t="s">
        <v>138</v>
      </c>
      <c r="G2" s="3"/>
    </row>
    <row r="3" spans="1:7" ht="12.75">
      <c r="A3" s="34" t="s">
        <v>0</v>
      </c>
      <c r="B3" s="5"/>
      <c r="C3" s="13" t="s">
        <v>119</v>
      </c>
      <c r="D3" s="13" t="s">
        <v>60</v>
      </c>
      <c r="E3" s="6" t="s">
        <v>127</v>
      </c>
      <c r="F3" s="3" t="s">
        <v>139</v>
      </c>
      <c r="G3" s="6" t="s">
        <v>101</v>
      </c>
    </row>
    <row r="4" spans="1:7" ht="12.75">
      <c r="A4" s="33" t="str">
        <f ca="1">CONCATENATE(B4)&amp;(IF((CELL("contents",D4)="s")," (s)",(IF((CELL("contents",C4)="m")," (m)",""))))</f>
        <v>Southeast Region (m)</v>
      </c>
      <c r="B4" t="s">
        <v>120</v>
      </c>
      <c r="C4" t="str">
        <f>'m region orig data'!N4</f>
        <v>m</v>
      </c>
      <c r="D4" t="str">
        <f>'m region orig data'!O4</f>
        <v> </v>
      </c>
      <c r="E4" s="19">
        <f>F$12</f>
        <v>0.0011348244</v>
      </c>
      <c r="F4" s="36">
        <f>'m region orig data'!B4</f>
        <v>0.0007267264</v>
      </c>
      <c r="G4" s="12">
        <f>'m region orig data'!E4</f>
        <v>0.0083506482</v>
      </c>
    </row>
    <row r="5" spans="1:7" ht="12.75">
      <c r="A5" s="33" t="str">
        <f ca="1">CONCATENATE(B5)&amp;(IF((CELL("contents",D5)="s")," (s)",(IF((CELL("contents",C5)="m")," (m)",""))))</f>
        <v>Interlake Region (m)</v>
      </c>
      <c r="B5" t="s">
        <v>121</v>
      </c>
      <c r="C5" t="str">
        <f>'m region orig data'!N5</f>
        <v>m</v>
      </c>
      <c r="D5" t="str">
        <f>'m region orig data'!O5</f>
        <v> </v>
      </c>
      <c r="E5" s="19">
        <f aca="true" t="shared" si="0" ref="E5:E12">F$12</f>
        <v>0.0011348244</v>
      </c>
      <c r="F5" s="36">
        <f>'m region orig data'!B5</f>
        <v>0.0005902774</v>
      </c>
      <c r="G5" s="12">
        <f>'m region orig data'!E5</f>
        <v>0.0006381457</v>
      </c>
    </row>
    <row r="6" spans="1:7" ht="12.75">
      <c r="A6" s="33" t="str">
        <f aca="true" ca="1" t="shared" si="1" ref="A6:A12">CONCATENATE(B6)&amp;(IF((CELL("contents",D6)="s")," (s)",(IF((CELL("contents",C6)="m")," (m)",""))))</f>
        <v>Northwest Region</v>
      </c>
      <c r="B6" t="s">
        <v>122</v>
      </c>
      <c r="C6" t="str">
        <f>'m region orig data'!N6</f>
        <v> </v>
      </c>
      <c r="D6" t="str">
        <f>'m region orig data'!O6</f>
        <v> </v>
      </c>
      <c r="E6" s="19">
        <f t="shared" si="0"/>
        <v>0.0011348244</v>
      </c>
      <c r="F6" s="36">
        <f>'m region orig data'!B6</f>
        <v>0.0013450142</v>
      </c>
      <c r="G6" s="12">
        <f>'m region orig data'!E6</f>
        <v>0.3575616438</v>
      </c>
    </row>
    <row r="7" spans="1:7" ht="12.75">
      <c r="A7" s="33" t="str">
        <f ca="1" t="shared" si="1"/>
        <v>Winnipeg Region</v>
      </c>
      <c r="B7" t="s">
        <v>123</v>
      </c>
      <c r="C7" t="str">
        <f>'m region orig data'!N7</f>
        <v> </v>
      </c>
      <c r="D7" t="str">
        <f>'m region orig data'!O7</f>
        <v> </v>
      </c>
      <c r="E7" s="19">
        <f t="shared" si="0"/>
        <v>0.0011348244</v>
      </c>
      <c r="F7" s="36">
        <f>'m region orig data'!B7</f>
        <v>0.0009702722</v>
      </c>
      <c r="G7" s="12">
        <f>'m region orig data'!E7</f>
        <v>0.2167270798</v>
      </c>
    </row>
    <row r="8" spans="1:7" ht="12.75">
      <c r="A8" s="33" t="str">
        <f ca="1" t="shared" si="1"/>
        <v>Southwest Region</v>
      </c>
      <c r="B8" t="s">
        <v>124</v>
      </c>
      <c r="C8" t="str">
        <f>'m region orig data'!N8</f>
        <v> </v>
      </c>
      <c r="D8" t="str">
        <f>'m region orig data'!O8</f>
        <v> </v>
      </c>
      <c r="E8" s="19">
        <f t="shared" si="0"/>
        <v>0.0011348244</v>
      </c>
      <c r="F8" s="36">
        <f>'m region orig data'!B8</f>
        <v>0.0012126439</v>
      </c>
      <c r="G8" s="12">
        <f>'m region orig data'!E8</f>
        <v>0.6662966649</v>
      </c>
    </row>
    <row r="9" spans="1:7" ht="12.75">
      <c r="A9" s="33" t="str">
        <f ca="1" t="shared" si="1"/>
        <v>The Pas Region (m)</v>
      </c>
      <c r="B9" t="s">
        <v>125</v>
      </c>
      <c r="C9" t="str">
        <f>'m region orig data'!N9</f>
        <v>m</v>
      </c>
      <c r="D9" t="str">
        <f>'m region orig data'!O9</f>
        <v> </v>
      </c>
      <c r="E9" s="19">
        <f t="shared" si="0"/>
        <v>0.0011348244</v>
      </c>
      <c r="F9" s="36">
        <f>'m region orig data'!B9</f>
        <v>0.0022920281</v>
      </c>
      <c r="G9" s="12">
        <f>'m region orig data'!E9</f>
        <v>7.0359471E-07</v>
      </c>
    </row>
    <row r="10" spans="1:7" ht="12.75">
      <c r="A10" s="33" t="str">
        <f ca="1" t="shared" si="1"/>
        <v>Thompson Region (m)</v>
      </c>
      <c r="B10" t="s">
        <v>126</v>
      </c>
      <c r="C10" t="str">
        <f>'m region orig data'!N10</f>
        <v>m</v>
      </c>
      <c r="D10" t="str">
        <f>'m region orig data'!O10</f>
        <v> </v>
      </c>
      <c r="E10" s="19">
        <f t="shared" si="0"/>
        <v>0.0011348244</v>
      </c>
      <c r="F10" s="36">
        <f>'m region orig data'!B10</f>
        <v>0.0025639259</v>
      </c>
      <c r="G10" s="12">
        <f>'m region orig data'!E10</f>
        <v>6.4410252E-08</v>
      </c>
    </row>
    <row r="11" spans="1:7" ht="12.75">
      <c r="A11" s="33"/>
      <c r="E11" s="19"/>
      <c r="F11" s="36"/>
      <c r="G11" s="12"/>
    </row>
    <row r="12" spans="1:7" ht="12.75">
      <c r="A12" s="33" t="str">
        <f ca="1" t="shared" si="1"/>
        <v>Manitoba</v>
      </c>
      <c r="B12" t="s">
        <v>42</v>
      </c>
      <c r="C12" t="str">
        <f>'m region orig data'!N11</f>
        <v> </v>
      </c>
      <c r="D12" t="str">
        <f>'m region orig data'!O11</f>
        <v> </v>
      </c>
      <c r="E12" s="19">
        <f t="shared" si="0"/>
        <v>0.0011348244</v>
      </c>
      <c r="F12" s="36">
        <f>'m region orig data'!B11</f>
        <v>0.0011348244</v>
      </c>
      <c r="G12" s="12" t="str">
        <f>'m region orig data'!E11</f>
        <v> </v>
      </c>
    </row>
    <row r="13" spans="5:7" ht="12.75">
      <c r="E13" s="19"/>
      <c r="F13" s="11"/>
      <c r="G13" s="12"/>
    </row>
    <row r="16" ht="12.75">
      <c r="B16" s="38"/>
    </row>
  </sheetData>
  <sheetProtection/>
  <mergeCells count="1">
    <mergeCell ref="E1:G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155</v>
      </c>
    </row>
    <row r="3" spans="1:34" ht="12.75">
      <c r="A3" t="s">
        <v>0</v>
      </c>
      <c r="B3" t="s">
        <v>62</v>
      </c>
      <c r="C3" t="s">
        <v>63</v>
      </c>
      <c r="D3" t="s">
        <v>64</v>
      </c>
      <c r="E3" t="s">
        <v>65</v>
      </c>
      <c r="F3" t="s">
        <v>66</v>
      </c>
      <c r="G3" t="s">
        <v>67</v>
      </c>
      <c r="H3" t="s">
        <v>68</v>
      </c>
      <c r="I3" t="s">
        <v>69</v>
      </c>
      <c r="J3" t="s">
        <v>70</v>
      </c>
      <c r="K3" t="s">
        <v>71</v>
      </c>
      <c r="L3" t="s">
        <v>72</v>
      </c>
      <c r="M3" t="s">
        <v>73</v>
      </c>
      <c r="N3" t="s">
        <v>74</v>
      </c>
      <c r="O3" t="s">
        <v>75</v>
      </c>
      <c r="P3" t="s">
        <v>76</v>
      </c>
      <c r="Q3" t="s">
        <v>77</v>
      </c>
      <c r="R3" t="s">
        <v>78</v>
      </c>
      <c r="S3" t="s">
        <v>79</v>
      </c>
      <c r="T3" t="s">
        <v>80</v>
      </c>
      <c r="U3" t="s">
        <v>81</v>
      </c>
      <c r="V3" t="s">
        <v>82</v>
      </c>
      <c r="W3" t="s">
        <v>83</v>
      </c>
      <c r="X3" t="s">
        <v>84</v>
      </c>
      <c r="Y3" t="s">
        <v>85</v>
      </c>
      <c r="Z3" t="s">
        <v>86</v>
      </c>
      <c r="AA3" t="s">
        <v>87</v>
      </c>
      <c r="AB3" t="s">
        <v>88</v>
      </c>
      <c r="AC3" t="s">
        <v>89</v>
      </c>
      <c r="AD3" t="s">
        <v>90</v>
      </c>
      <c r="AE3" t="s">
        <v>91</v>
      </c>
      <c r="AF3" t="s">
        <v>92</v>
      </c>
      <c r="AG3" t="s">
        <v>93</v>
      </c>
      <c r="AH3" t="s">
        <v>94</v>
      </c>
    </row>
    <row r="4" spans="1:34" ht="12.75">
      <c r="A4" t="s">
        <v>3</v>
      </c>
      <c r="B4">
        <v>0.0004591435</v>
      </c>
      <c r="C4">
        <v>0.0002873489</v>
      </c>
      <c r="D4">
        <v>0.0007336471</v>
      </c>
      <c r="E4">
        <v>0.0001346899</v>
      </c>
      <c r="F4">
        <v>0.0004934458</v>
      </c>
      <c r="G4">
        <v>0.0001028652</v>
      </c>
      <c r="H4">
        <v>-0.9129</v>
      </c>
      <c r="I4">
        <v>-1.3816</v>
      </c>
      <c r="J4">
        <v>-0.4442</v>
      </c>
      <c r="K4">
        <v>0.401362099</v>
      </c>
      <c r="L4">
        <v>0.2511872257</v>
      </c>
      <c r="M4">
        <v>0.641320569</v>
      </c>
      <c r="N4">
        <v>0.0004843208</v>
      </c>
      <c r="O4">
        <v>0.0003788761</v>
      </c>
      <c r="P4">
        <v>0.0006191116</v>
      </c>
      <c r="Q4">
        <v>1.77032E-05</v>
      </c>
      <c r="R4">
        <v>0.0005186298</v>
      </c>
      <c r="S4">
        <v>3.47991E-05</v>
      </c>
      <c r="T4">
        <v>-0.5377</v>
      </c>
      <c r="U4">
        <v>-0.7832</v>
      </c>
      <c r="V4">
        <v>-0.2922</v>
      </c>
      <c r="W4">
        <v>0.5840933703</v>
      </c>
      <c r="X4">
        <v>0.4569265767</v>
      </c>
      <c r="Y4">
        <v>0.7466518311</v>
      </c>
      <c r="Z4">
        <v>0.828171212</v>
      </c>
      <c r="AA4">
        <v>0.0534</v>
      </c>
      <c r="AB4">
        <v>-0.4287</v>
      </c>
      <c r="AC4">
        <v>0.5355</v>
      </c>
      <c r="AD4" t="s">
        <v>119</v>
      </c>
      <c r="AE4" t="s">
        <v>96</v>
      </c>
      <c r="AF4" t="s">
        <v>59</v>
      </c>
      <c r="AG4" t="s">
        <v>59</v>
      </c>
      <c r="AH4" t="s">
        <v>59</v>
      </c>
    </row>
    <row r="5" spans="1:34" ht="12.75">
      <c r="A5" t="s">
        <v>1</v>
      </c>
      <c r="B5">
        <v>0.0009212681</v>
      </c>
      <c r="C5">
        <v>0.0006167687</v>
      </c>
      <c r="D5">
        <v>0.0013760993</v>
      </c>
      <c r="E5">
        <v>0.2902738099</v>
      </c>
      <c r="F5">
        <v>0.0009691264</v>
      </c>
      <c r="G5">
        <v>0.0001637329</v>
      </c>
      <c r="H5">
        <v>-0.2165</v>
      </c>
      <c r="I5">
        <v>-0.6178</v>
      </c>
      <c r="J5">
        <v>0.1848</v>
      </c>
      <c r="K5">
        <v>0.8053302223</v>
      </c>
      <c r="L5">
        <v>0.5391508177</v>
      </c>
      <c r="M5">
        <v>1.2029227179</v>
      </c>
      <c r="N5">
        <v>0.0006370607</v>
      </c>
      <c r="O5">
        <v>0.0005101191</v>
      </c>
      <c r="P5">
        <v>0.0007955914</v>
      </c>
      <c r="Q5">
        <v>0.0200868876</v>
      </c>
      <c r="R5">
        <v>0.0006569798</v>
      </c>
      <c r="S5">
        <v>2.87458E-05</v>
      </c>
      <c r="T5">
        <v>-0.2636</v>
      </c>
      <c r="U5">
        <v>-0.4858</v>
      </c>
      <c r="V5">
        <v>-0.0414</v>
      </c>
      <c r="W5">
        <v>0.768298563</v>
      </c>
      <c r="X5">
        <v>0.6152063177</v>
      </c>
      <c r="Y5">
        <v>0.959487354</v>
      </c>
      <c r="Z5">
        <v>0.073338543</v>
      </c>
      <c r="AA5">
        <v>-0.3689</v>
      </c>
      <c r="AB5">
        <v>-0.7726</v>
      </c>
      <c r="AC5">
        <v>0.0349</v>
      </c>
      <c r="AD5" t="s">
        <v>59</v>
      </c>
      <c r="AE5" t="s">
        <v>59</v>
      </c>
      <c r="AF5" t="s">
        <v>59</v>
      </c>
      <c r="AG5" t="s">
        <v>59</v>
      </c>
      <c r="AH5" t="s">
        <v>59</v>
      </c>
    </row>
    <row r="6" spans="1:34" ht="12.75">
      <c r="A6" t="s">
        <v>10</v>
      </c>
      <c r="B6">
        <v>0.001717799</v>
      </c>
      <c r="C6">
        <v>0.0011303561</v>
      </c>
      <c r="D6">
        <v>0.0026105342</v>
      </c>
      <c r="E6">
        <v>0.0569199323</v>
      </c>
      <c r="F6">
        <v>0.0018272915</v>
      </c>
      <c r="G6">
        <v>0.0003278913</v>
      </c>
      <c r="H6">
        <v>0.4065</v>
      </c>
      <c r="I6">
        <v>-0.012</v>
      </c>
      <c r="J6">
        <v>0.8251</v>
      </c>
      <c r="K6">
        <v>1.5016208578</v>
      </c>
      <c r="L6">
        <v>0.9881053378</v>
      </c>
      <c r="M6">
        <v>2.2820089258</v>
      </c>
      <c r="N6">
        <v>0.0007958605</v>
      </c>
      <c r="O6">
        <v>0.0006355944</v>
      </c>
      <c r="P6">
        <v>0.000996538</v>
      </c>
      <c r="Q6">
        <v>0.7207010803</v>
      </c>
      <c r="R6">
        <v>0.0007419479</v>
      </c>
      <c r="S6">
        <v>3.50407E-05</v>
      </c>
      <c r="T6">
        <v>-0.041</v>
      </c>
      <c r="U6">
        <v>-0.2659</v>
      </c>
      <c r="V6">
        <v>0.1838</v>
      </c>
      <c r="W6">
        <v>0.9598119689</v>
      </c>
      <c r="X6">
        <v>0.7665302104</v>
      </c>
      <c r="Y6">
        <v>1.2018300168</v>
      </c>
      <c r="Z6">
        <v>0.0003571065</v>
      </c>
      <c r="AA6">
        <v>-0.7694</v>
      </c>
      <c r="AB6">
        <v>-1.1918</v>
      </c>
      <c r="AC6">
        <v>-0.347</v>
      </c>
      <c r="AD6" t="s">
        <v>59</v>
      </c>
      <c r="AE6" t="s">
        <v>59</v>
      </c>
      <c r="AF6" t="s">
        <v>95</v>
      </c>
      <c r="AG6" t="s">
        <v>59</v>
      </c>
      <c r="AH6" t="s">
        <v>59</v>
      </c>
    </row>
    <row r="7" spans="1:34" ht="12.75">
      <c r="A7" t="s">
        <v>9</v>
      </c>
      <c r="B7">
        <v>0.0013611907</v>
      </c>
      <c r="C7">
        <v>0.0008700738</v>
      </c>
      <c r="D7">
        <v>0.0021295205</v>
      </c>
      <c r="E7">
        <v>0.4464090933</v>
      </c>
      <c r="F7">
        <v>0.0015913821</v>
      </c>
      <c r="G7">
        <v>0.0003118473</v>
      </c>
      <c r="H7">
        <v>0.1739</v>
      </c>
      <c r="I7">
        <v>-0.2737</v>
      </c>
      <c r="J7">
        <v>0.6214</v>
      </c>
      <c r="K7">
        <v>1.1898902832</v>
      </c>
      <c r="L7">
        <v>0.7605785279</v>
      </c>
      <c r="M7">
        <v>1.8615288678</v>
      </c>
      <c r="N7">
        <v>0.0009864567</v>
      </c>
      <c r="O7">
        <v>0.0007861574</v>
      </c>
      <c r="P7">
        <v>0.0012377888</v>
      </c>
      <c r="Q7">
        <v>0.1336620855</v>
      </c>
      <c r="R7">
        <v>0.0010265321</v>
      </c>
      <c r="S7">
        <v>5.06708E-05</v>
      </c>
      <c r="T7">
        <v>0.1737</v>
      </c>
      <c r="U7">
        <v>-0.0533</v>
      </c>
      <c r="V7">
        <v>0.4006</v>
      </c>
      <c r="W7">
        <v>1.1896719416</v>
      </c>
      <c r="X7">
        <v>0.9481099463</v>
      </c>
      <c r="Y7">
        <v>1.4927797501</v>
      </c>
      <c r="Z7">
        <v>0.1627386862</v>
      </c>
      <c r="AA7">
        <v>-0.322</v>
      </c>
      <c r="AB7">
        <v>-0.7741</v>
      </c>
      <c r="AC7">
        <v>0.1301</v>
      </c>
      <c r="AD7" t="s">
        <v>59</v>
      </c>
      <c r="AE7" t="s">
        <v>59</v>
      </c>
      <c r="AF7" t="s">
        <v>59</v>
      </c>
      <c r="AG7" t="s">
        <v>59</v>
      </c>
      <c r="AH7" t="s">
        <v>59</v>
      </c>
    </row>
    <row r="8" spans="1:34" ht="12.75">
      <c r="A8" t="s">
        <v>11</v>
      </c>
      <c r="B8">
        <v>0.0009675632</v>
      </c>
      <c r="C8">
        <v>0.0007563245</v>
      </c>
      <c r="D8">
        <v>0.0012378001</v>
      </c>
      <c r="E8">
        <v>0.2069615765</v>
      </c>
      <c r="F8">
        <v>0.0010644818</v>
      </c>
      <c r="G8">
        <v>6.54794E-05</v>
      </c>
      <c r="H8">
        <v>-0.1586</v>
      </c>
      <c r="I8">
        <v>-0.4049</v>
      </c>
      <c r="J8">
        <v>0.0877</v>
      </c>
      <c r="K8">
        <v>0.8533443856</v>
      </c>
      <c r="L8">
        <v>0.6670419687</v>
      </c>
      <c r="M8">
        <v>1.0916803958</v>
      </c>
      <c r="N8">
        <v>0.0006330543</v>
      </c>
      <c r="O8">
        <v>0.0005196129</v>
      </c>
      <c r="P8">
        <v>0.000771262</v>
      </c>
      <c r="Q8">
        <v>0.0073910933</v>
      </c>
      <c r="R8">
        <v>0.0006175165</v>
      </c>
      <c r="S8">
        <v>1.06073E-05</v>
      </c>
      <c r="T8">
        <v>-0.2699</v>
      </c>
      <c r="U8">
        <v>-0.4674</v>
      </c>
      <c r="V8">
        <v>-0.0724</v>
      </c>
      <c r="W8">
        <v>0.7634667467</v>
      </c>
      <c r="X8">
        <v>0.6266558596</v>
      </c>
      <c r="Y8">
        <v>0.9301460514</v>
      </c>
      <c r="Z8">
        <v>0.0004397608</v>
      </c>
      <c r="AA8">
        <v>-0.4242</v>
      </c>
      <c r="AB8">
        <v>-0.6608</v>
      </c>
      <c r="AC8">
        <v>-0.1877</v>
      </c>
      <c r="AD8" t="s">
        <v>59</v>
      </c>
      <c r="AE8" t="s">
        <v>96</v>
      </c>
      <c r="AF8" t="s">
        <v>95</v>
      </c>
      <c r="AG8" t="s">
        <v>59</v>
      </c>
      <c r="AH8" t="s">
        <v>59</v>
      </c>
    </row>
    <row r="9" spans="1:34" ht="12.75">
      <c r="A9" t="s">
        <v>4</v>
      </c>
      <c r="B9">
        <v>0.0006358814</v>
      </c>
      <c r="C9">
        <v>0.0004425979</v>
      </c>
      <c r="D9">
        <v>0.0009135723</v>
      </c>
      <c r="E9">
        <v>0.001491106</v>
      </c>
      <c r="F9">
        <v>0.0006527238</v>
      </c>
      <c r="G9">
        <v>9.41818E-05</v>
      </c>
      <c r="H9">
        <v>-0.5872</v>
      </c>
      <c r="I9">
        <v>-0.9496</v>
      </c>
      <c r="J9">
        <v>-0.2249</v>
      </c>
      <c r="K9">
        <v>0.5558583054</v>
      </c>
      <c r="L9">
        <v>0.3868987616</v>
      </c>
      <c r="M9">
        <v>0.7986028551</v>
      </c>
      <c r="N9">
        <v>0.0005838651</v>
      </c>
      <c r="O9">
        <v>0.0004623628</v>
      </c>
      <c r="P9">
        <v>0.0007372963</v>
      </c>
      <c r="Q9">
        <v>0.0032129002</v>
      </c>
      <c r="R9">
        <v>0.0005577751</v>
      </c>
      <c r="S9">
        <v>3.08837E-05</v>
      </c>
      <c r="T9">
        <v>-0.3508</v>
      </c>
      <c r="U9">
        <v>-0.5841</v>
      </c>
      <c r="V9">
        <v>-0.1175</v>
      </c>
      <c r="W9">
        <v>0.7041443527</v>
      </c>
      <c r="X9">
        <v>0.5576120175</v>
      </c>
      <c r="Y9">
        <v>0.8891832561</v>
      </c>
      <c r="Z9">
        <v>0.6529374253</v>
      </c>
      <c r="AA9">
        <v>-0.0853</v>
      </c>
      <c r="AB9">
        <v>-0.4573</v>
      </c>
      <c r="AC9">
        <v>0.2866</v>
      </c>
      <c r="AD9" t="s">
        <v>119</v>
      </c>
      <c r="AE9" t="s">
        <v>96</v>
      </c>
      <c r="AF9" t="s">
        <v>59</v>
      </c>
      <c r="AG9" t="s">
        <v>59</v>
      </c>
      <c r="AH9" t="s">
        <v>59</v>
      </c>
    </row>
    <row r="10" spans="1:34" ht="12.75">
      <c r="A10" t="s">
        <v>2</v>
      </c>
      <c r="B10">
        <v>0.0011494578</v>
      </c>
      <c r="C10">
        <v>0.0007685789</v>
      </c>
      <c r="D10">
        <v>0.0017190858</v>
      </c>
      <c r="E10">
        <v>0.9813850701</v>
      </c>
      <c r="F10">
        <v>0.0012393329</v>
      </c>
      <c r="G10">
        <v>0.0002093556</v>
      </c>
      <c r="H10">
        <v>0.0048</v>
      </c>
      <c r="I10">
        <v>-0.3977</v>
      </c>
      <c r="J10">
        <v>0.4073</v>
      </c>
      <c r="K10">
        <v>1.0048031036</v>
      </c>
      <c r="L10">
        <v>0.6718563481</v>
      </c>
      <c r="M10">
        <v>1.502745758</v>
      </c>
      <c r="N10">
        <v>0.0013515106</v>
      </c>
      <c r="O10">
        <v>0.0010769175</v>
      </c>
      <c r="P10">
        <v>0.0016961196</v>
      </c>
      <c r="Q10">
        <v>2.48793E-05</v>
      </c>
      <c r="R10">
        <v>0.0013418424</v>
      </c>
      <c r="S10">
        <v>6.55876E-05</v>
      </c>
      <c r="T10">
        <v>0.4885</v>
      </c>
      <c r="U10">
        <v>0.2614</v>
      </c>
      <c r="V10">
        <v>0.7157</v>
      </c>
      <c r="W10">
        <v>1.6299289097</v>
      </c>
      <c r="X10">
        <v>1.2987682091</v>
      </c>
      <c r="Y10">
        <v>2.0455291654</v>
      </c>
      <c r="Z10">
        <v>0.4362489056</v>
      </c>
      <c r="AA10">
        <v>0.1619</v>
      </c>
      <c r="AB10">
        <v>-0.2457</v>
      </c>
      <c r="AC10">
        <v>0.5696</v>
      </c>
      <c r="AD10" t="s">
        <v>59</v>
      </c>
      <c r="AE10" t="s">
        <v>96</v>
      </c>
      <c r="AF10" t="s">
        <v>59</v>
      </c>
      <c r="AG10" t="s">
        <v>59</v>
      </c>
      <c r="AH10" t="s">
        <v>59</v>
      </c>
    </row>
    <row r="11" spans="1:34" ht="12.75">
      <c r="A11" t="s">
        <v>6</v>
      </c>
      <c r="B11">
        <v>0.0020442005</v>
      </c>
      <c r="C11">
        <v>0.0015233459</v>
      </c>
      <c r="D11">
        <v>0.002743143</v>
      </c>
      <c r="E11">
        <v>0.0001094179</v>
      </c>
      <c r="F11">
        <v>0.0022883789</v>
      </c>
      <c r="G11">
        <v>0.0002220125</v>
      </c>
      <c r="H11">
        <v>0.5805</v>
      </c>
      <c r="I11">
        <v>0.2864</v>
      </c>
      <c r="J11">
        <v>0.8746</v>
      </c>
      <c r="K11">
        <v>1.7869460373</v>
      </c>
      <c r="L11">
        <v>1.3316389073</v>
      </c>
      <c r="M11">
        <v>2.3979294408</v>
      </c>
      <c r="N11">
        <v>0.0012149588</v>
      </c>
      <c r="O11">
        <v>0.0009667038</v>
      </c>
      <c r="P11">
        <v>0.0015269671</v>
      </c>
      <c r="Q11">
        <v>0.0010537592</v>
      </c>
      <c r="R11">
        <v>0.0011340946</v>
      </c>
      <c r="S11">
        <v>5.84533E-05</v>
      </c>
      <c r="T11">
        <v>0.382</v>
      </c>
      <c r="U11">
        <v>0.1535</v>
      </c>
      <c r="V11">
        <v>0.6106</v>
      </c>
      <c r="W11">
        <v>1.4652467159</v>
      </c>
      <c r="X11">
        <v>1.165849893</v>
      </c>
      <c r="Y11">
        <v>1.8415303302</v>
      </c>
      <c r="Z11">
        <v>0.0007443865</v>
      </c>
      <c r="AA11">
        <v>-0.5203</v>
      </c>
      <c r="AB11">
        <v>-0.8227</v>
      </c>
      <c r="AC11">
        <v>-0.2179</v>
      </c>
      <c r="AD11" t="s">
        <v>119</v>
      </c>
      <c r="AE11" t="s">
        <v>96</v>
      </c>
      <c r="AF11" t="s">
        <v>95</v>
      </c>
      <c r="AG11" t="s">
        <v>59</v>
      </c>
      <c r="AH11" t="s">
        <v>59</v>
      </c>
    </row>
    <row r="12" spans="1:34" ht="12.75">
      <c r="A12" t="s">
        <v>8</v>
      </c>
      <c r="B12" t="s">
        <v>59</v>
      </c>
      <c r="C12" t="s">
        <v>59</v>
      </c>
      <c r="D12" t="s">
        <v>59</v>
      </c>
      <c r="E12" t="s">
        <v>59</v>
      </c>
      <c r="F12" t="s">
        <v>59</v>
      </c>
      <c r="G12" t="s">
        <v>59</v>
      </c>
      <c r="H12" t="s">
        <v>59</v>
      </c>
      <c r="I12" t="s">
        <v>59</v>
      </c>
      <c r="J12" t="s">
        <v>59</v>
      </c>
      <c r="K12" t="s">
        <v>59</v>
      </c>
      <c r="L12" t="s">
        <v>59</v>
      </c>
      <c r="M12" t="s">
        <v>59</v>
      </c>
      <c r="N12">
        <v>0</v>
      </c>
      <c r="O12" t="s">
        <v>59</v>
      </c>
      <c r="P12" t="s">
        <v>59</v>
      </c>
      <c r="Q12" t="s">
        <v>59</v>
      </c>
      <c r="R12">
        <v>0.0020061728</v>
      </c>
      <c r="S12">
        <v>0.0005558538</v>
      </c>
      <c r="T12" t="s">
        <v>59</v>
      </c>
      <c r="U12" t="s">
        <v>59</v>
      </c>
      <c r="V12" t="s">
        <v>59</v>
      </c>
      <c r="W12" t="s">
        <v>59</v>
      </c>
      <c r="X12" t="s">
        <v>59</v>
      </c>
      <c r="Y12" t="s">
        <v>59</v>
      </c>
      <c r="Z12" t="s">
        <v>59</v>
      </c>
      <c r="AA12" t="s">
        <v>59</v>
      </c>
      <c r="AB12" t="s">
        <v>59</v>
      </c>
      <c r="AC12" t="s">
        <v>59</v>
      </c>
      <c r="AD12" t="s">
        <v>59</v>
      </c>
      <c r="AE12" t="s">
        <v>59</v>
      </c>
      <c r="AF12" t="s">
        <v>59</v>
      </c>
      <c r="AG12" t="s">
        <v>60</v>
      </c>
      <c r="AH12" t="s">
        <v>59</v>
      </c>
    </row>
    <row r="13" spans="1:34" ht="12.75">
      <c r="A13" t="s">
        <v>5</v>
      </c>
      <c r="B13">
        <v>0.001935615</v>
      </c>
      <c r="C13">
        <v>0.0014034179</v>
      </c>
      <c r="D13">
        <v>0.0026696291</v>
      </c>
      <c r="E13">
        <v>0.0013456276</v>
      </c>
      <c r="F13">
        <v>0.002192258</v>
      </c>
      <c r="G13">
        <v>0.000256303</v>
      </c>
      <c r="H13">
        <v>0.5259</v>
      </c>
      <c r="I13">
        <v>0.2044</v>
      </c>
      <c r="J13">
        <v>0.8474</v>
      </c>
      <c r="K13">
        <v>1.692025608</v>
      </c>
      <c r="L13">
        <v>1.2268034252</v>
      </c>
      <c r="M13">
        <v>2.3336669913</v>
      </c>
      <c r="N13">
        <v>0.0018517925</v>
      </c>
      <c r="O13">
        <v>0.0014686736</v>
      </c>
      <c r="P13">
        <v>0.002334852</v>
      </c>
      <c r="Q13" s="4">
        <v>1.092096E-11</v>
      </c>
      <c r="R13">
        <v>0.002062227</v>
      </c>
      <c r="S13">
        <v>0.0001093387</v>
      </c>
      <c r="T13">
        <v>0.8035</v>
      </c>
      <c r="U13">
        <v>0.5717</v>
      </c>
      <c r="V13">
        <v>1.0353</v>
      </c>
      <c r="W13">
        <v>2.2332714916</v>
      </c>
      <c r="X13">
        <v>1.7712280556</v>
      </c>
      <c r="Y13">
        <v>2.8158438093</v>
      </c>
      <c r="Z13">
        <v>0.7931988582</v>
      </c>
      <c r="AA13">
        <v>-0.0443</v>
      </c>
      <c r="AB13">
        <v>-0.3753</v>
      </c>
      <c r="AC13">
        <v>0.2867</v>
      </c>
      <c r="AD13" t="s">
        <v>119</v>
      </c>
      <c r="AE13" t="s">
        <v>96</v>
      </c>
      <c r="AF13" t="s">
        <v>59</v>
      </c>
      <c r="AG13" t="s">
        <v>59</v>
      </c>
      <c r="AH13" t="s">
        <v>59</v>
      </c>
    </row>
    <row r="14" spans="1:34" ht="12.75">
      <c r="A14" t="s">
        <v>7</v>
      </c>
      <c r="B14">
        <v>0.0026467353</v>
      </c>
      <c r="C14">
        <v>0.0019573017</v>
      </c>
      <c r="D14">
        <v>0.0035790128</v>
      </c>
      <c r="E14" s="4">
        <v>5.0859621E-08</v>
      </c>
      <c r="F14">
        <v>0.0031191717</v>
      </c>
      <c r="G14">
        <v>0.0003162096</v>
      </c>
      <c r="H14">
        <v>0.8388</v>
      </c>
      <c r="I14">
        <v>0.5371</v>
      </c>
      <c r="J14">
        <v>1.1406</v>
      </c>
      <c r="K14">
        <v>2.3136542494</v>
      </c>
      <c r="L14">
        <v>1.7109830906</v>
      </c>
      <c r="M14">
        <v>3.1286083509</v>
      </c>
      <c r="N14">
        <v>0.0033675686</v>
      </c>
      <c r="O14">
        <v>0.0027233232</v>
      </c>
      <c r="P14">
        <v>0.0041642204</v>
      </c>
      <c r="Q14" s="4">
        <v>2.803324E-38</v>
      </c>
      <c r="R14">
        <v>0.0042490546</v>
      </c>
      <c r="S14">
        <v>0.000115613</v>
      </c>
      <c r="T14">
        <v>1.4015</v>
      </c>
      <c r="U14">
        <v>1.1892</v>
      </c>
      <c r="V14">
        <v>1.6138</v>
      </c>
      <c r="W14">
        <v>4.0613053819</v>
      </c>
      <c r="X14">
        <v>3.2843421053</v>
      </c>
      <c r="Y14">
        <v>5.0220716587</v>
      </c>
      <c r="Z14">
        <v>0.1127095987</v>
      </c>
      <c r="AA14">
        <v>0.2409</v>
      </c>
      <c r="AB14">
        <v>-0.0568</v>
      </c>
      <c r="AC14">
        <v>0.5385</v>
      </c>
      <c r="AD14" t="s">
        <v>119</v>
      </c>
      <c r="AE14" t="s">
        <v>96</v>
      </c>
      <c r="AF14" t="s">
        <v>59</v>
      </c>
      <c r="AG14" t="s">
        <v>59</v>
      </c>
      <c r="AH14" t="s">
        <v>59</v>
      </c>
    </row>
    <row r="15" spans="1:34" ht="12.75">
      <c r="A15" t="s">
        <v>14</v>
      </c>
      <c r="B15">
        <v>0.0008234984</v>
      </c>
      <c r="C15">
        <v>0.0006093835</v>
      </c>
      <c r="D15">
        <v>0.0011128454</v>
      </c>
      <c r="E15">
        <v>0.0373730083</v>
      </c>
      <c r="F15">
        <v>0.0008927586</v>
      </c>
      <c r="G15">
        <v>9.459E-05</v>
      </c>
      <c r="H15">
        <v>-0.3198</v>
      </c>
      <c r="I15">
        <v>-0.6209</v>
      </c>
      <c r="J15">
        <v>-0.0187</v>
      </c>
      <c r="K15">
        <v>0.7262861624</v>
      </c>
      <c r="L15">
        <v>0.537447055</v>
      </c>
      <c r="M15">
        <v>0.9814763794</v>
      </c>
      <c r="N15">
        <v>0.0006464624</v>
      </c>
      <c r="O15">
        <v>0.0005274949</v>
      </c>
      <c r="P15">
        <v>0.0007922609</v>
      </c>
      <c r="Q15">
        <v>0.0164423289</v>
      </c>
      <c r="R15">
        <v>0.0006526457</v>
      </c>
      <c r="S15">
        <v>1.88972E-05</v>
      </c>
      <c r="T15">
        <v>-0.2489</v>
      </c>
      <c r="U15">
        <v>-0.4523</v>
      </c>
      <c r="V15">
        <v>-0.0456</v>
      </c>
      <c r="W15">
        <v>0.7796370272</v>
      </c>
      <c r="X15">
        <v>0.6361616303</v>
      </c>
      <c r="Y15">
        <v>0.955470851</v>
      </c>
      <c r="Z15">
        <v>0.1100038531</v>
      </c>
      <c r="AA15">
        <v>-0.242</v>
      </c>
      <c r="AB15">
        <v>-0.5389</v>
      </c>
      <c r="AC15">
        <v>0.0548</v>
      </c>
      <c r="AD15" t="s">
        <v>59</v>
      </c>
      <c r="AE15" t="s">
        <v>59</v>
      </c>
      <c r="AF15" t="s">
        <v>59</v>
      </c>
      <c r="AG15" t="s">
        <v>59</v>
      </c>
      <c r="AH15" t="s">
        <v>59</v>
      </c>
    </row>
    <row r="16" spans="1:34" ht="12.75">
      <c r="A16" t="s">
        <v>12</v>
      </c>
      <c r="B16">
        <v>0.0011563585</v>
      </c>
      <c r="C16">
        <v>0.0008926752</v>
      </c>
      <c r="D16">
        <v>0.0014979302</v>
      </c>
      <c r="E16">
        <v>0.88165357</v>
      </c>
      <c r="F16">
        <v>0.0012761648</v>
      </c>
      <c r="G16">
        <v>9.27681E-05</v>
      </c>
      <c r="H16">
        <v>0.0197</v>
      </c>
      <c r="I16">
        <v>-0.2392</v>
      </c>
      <c r="J16">
        <v>0.2785</v>
      </c>
      <c r="K16">
        <v>1.0198528567</v>
      </c>
      <c r="L16">
        <v>0.7872967391</v>
      </c>
      <c r="M16">
        <v>1.321102702</v>
      </c>
      <c r="N16">
        <v>0.0009495337</v>
      </c>
      <c r="O16">
        <v>0.0007744103</v>
      </c>
      <c r="P16">
        <v>0.0011642591</v>
      </c>
      <c r="Q16">
        <v>0.1925902803</v>
      </c>
      <c r="R16">
        <v>0.0009124095</v>
      </c>
      <c r="S16">
        <v>2.7251E-05</v>
      </c>
      <c r="T16">
        <v>0.1355</v>
      </c>
      <c r="U16">
        <v>-0.0683</v>
      </c>
      <c r="V16">
        <v>0.3394</v>
      </c>
      <c r="W16">
        <v>1.1451425863</v>
      </c>
      <c r="X16">
        <v>0.9339428626</v>
      </c>
      <c r="Y16">
        <v>1.4041025373</v>
      </c>
      <c r="Z16">
        <v>0.1287292545</v>
      </c>
      <c r="AA16">
        <v>-0.1971</v>
      </c>
      <c r="AB16">
        <v>-0.4513</v>
      </c>
      <c r="AC16">
        <v>0.0572</v>
      </c>
      <c r="AD16" t="s">
        <v>59</v>
      </c>
      <c r="AE16" t="s">
        <v>59</v>
      </c>
      <c r="AF16" t="s">
        <v>59</v>
      </c>
      <c r="AG16" t="s">
        <v>59</v>
      </c>
      <c r="AH16" t="s">
        <v>59</v>
      </c>
    </row>
    <row r="17" spans="1:34" ht="12.75">
      <c r="A17" t="s">
        <v>13</v>
      </c>
      <c r="B17">
        <v>0.0022159904</v>
      </c>
      <c r="C17">
        <v>0.001703056</v>
      </c>
      <c r="D17">
        <v>0.0028834128</v>
      </c>
      <c r="E17" s="4">
        <v>6.0863939E-07</v>
      </c>
      <c r="F17">
        <v>0.0026441436</v>
      </c>
      <c r="G17">
        <v>0.000199614</v>
      </c>
      <c r="H17">
        <v>0.6701</v>
      </c>
      <c r="I17">
        <v>0.4068</v>
      </c>
      <c r="J17">
        <v>0.9334</v>
      </c>
      <c r="K17">
        <v>1.9543973882</v>
      </c>
      <c r="L17">
        <v>1.5020138083</v>
      </c>
      <c r="M17">
        <v>2.5430319813</v>
      </c>
      <c r="N17">
        <v>0.0027668201</v>
      </c>
      <c r="O17">
        <v>0.0022590744</v>
      </c>
      <c r="P17">
        <v>0.0033886858</v>
      </c>
      <c r="Q17" s="4">
        <v>2.318816E-31</v>
      </c>
      <c r="R17">
        <v>0.0034594529</v>
      </c>
      <c r="S17">
        <v>8.34404E-05</v>
      </c>
      <c r="T17">
        <v>1.205</v>
      </c>
      <c r="U17">
        <v>1.0023</v>
      </c>
      <c r="V17">
        <v>1.4078</v>
      </c>
      <c r="W17">
        <v>3.3367995349</v>
      </c>
      <c r="X17">
        <v>2.7244555748</v>
      </c>
      <c r="Y17">
        <v>4.0867728727</v>
      </c>
      <c r="Z17">
        <v>0.0899179588</v>
      </c>
      <c r="AA17">
        <v>0.222</v>
      </c>
      <c r="AB17">
        <v>-0.0346</v>
      </c>
      <c r="AC17">
        <v>0.4786</v>
      </c>
      <c r="AD17" t="s">
        <v>119</v>
      </c>
      <c r="AE17" t="s">
        <v>96</v>
      </c>
      <c r="AF17" t="s">
        <v>59</v>
      </c>
      <c r="AG17" t="s">
        <v>59</v>
      </c>
      <c r="AH17" t="s">
        <v>59</v>
      </c>
    </row>
    <row r="18" spans="1:34" ht="12.75">
      <c r="A18" t="s">
        <v>15</v>
      </c>
      <c r="B18">
        <v>0.0011439632</v>
      </c>
      <c r="C18" t="s">
        <v>59</v>
      </c>
      <c r="D18" t="s">
        <v>59</v>
      </c>
      <c r="E18" t="s">
        <v>59</v>
      </c>
      <c r="F18">
        <v>0.0012847536</v>
      </c>
      <c r="G18">
        <v>4.71028E-05</v>
      </c>
      <c r="H18" t="s">
        <v>59</v>
      </c>
      <c r="I18" t="s">
        <v>59</v>
      </c>
      <c r="J18" t="s">
        <v>59</v>
      </c>
      <c r="K18" t="s">
        <v>59</v>
      </c>
      <c r="L18" t="s">
        <v>59</v>
      </c>
      <c r="M18" t="s">
        <v>59</v>
      </c>
      <c r="N18">
        <v>0.0008291838</v>
      </c>
      <c r="O18" t="s">
        <v>59</v>
      </c>
      <c r="P18" t="s">
        <v>59</v>
      </c>
      <c r="Q18" t="s">
        <v>59</v>
      </c>
      <c r="R18">
        <v>0.0008291838</v>
      </c>
      <c r="S18" s="4">
        <v>9.3715574E-06</v>
      </c>
      <c r="T18" t="s">
        <v>59</v>
      </c>
      <c r="U18" t="s">
        <v>59</v>
      </c>
      <c r="V18" t="s">
        <v>59</v>
      </c>
      <c r="W18" t="s">
        <v>59</v>
      </c>
      <c r="X18" t="s">
        <v>59</v>
      </c>
      <c r="Y18" t="s">
        <v>59</v>
      </c>
      <c r="Z18">
        <v>0.0037886339</v>
      </c>
      <c r="AA18">
        <v>-0.3218</v>
      </c>
      <c r="AB18">
        <v>-0.5397</v>
      </c>
      <c r="AC18">
        <v>-0.104</v>
      </c>
      <c r="AD18" t="s">
        <v>59</v>
      </c>
      <c r="AE18" t="s">
        <v>59</v>
      </c>
      <c r="AF18" t="s">
        <v>95</v>
      </c>
      <c r="AG18" t="s">
        <v>59</v>
      </c>
      <c r="AH18" t="s">
        <v>59</v>
      </c>
    </row>
    <row r="19" spans="1:34" ht="12.75">
      <c r="A19" t="s">
        <v>18</v>
      </c>
      <c r="B19" t="s">
        <v>59</v>
      </c>
      <c r="C19" t="s">
        <v>59</v>
      </c>
      <c r="D19" t="s">
        <v>59</v>
      </c>
      <c r="E19" t="s">
        <v>59</v>
      </c>
      <c r="F19" t="s">
        <v>59</v>
      </c>
      <c r="G19" t="s">
        <v>59</v>
      </c>
      <c r="H19" t="s">
        <v>59</v>
      </c>
      <c r="I19" t="s">
        <v>59</v>
      </c>
      <c r="J19" t="s">
        <v>59</v>
      </c>
      <c r="K19" t="s">
        <v>59</v>
      </c>
      <c r="L19" t="s">
        <v>59</v>
      </c>
      <c r="M19" t="s">
        <v>59</v>
      </c>
      <c r="N19">
        <v>0.0004241656</v>
      </c>
      <c r="O19">
        <v>0.0003325286</v>
      </c>
      <c r="P19">
        <v>0.0005410557</v>
      </c>
      <c r="Q19" s="4">
        <v>6.7488004E-08</v>
      </c>
      <c r="R19">
        <v>0.0004437076</v>
      </c>
      <c r="S19">
        <v>2.86947E-05</v>
      </c>
      <c r="T19">
        <v>-0.6703</v>
      </c>
      <c r="U19">
        <v>-0.9137</v>
      </c>
      <c r="V19">
        <v>-0.4269</v>
      </c>
      <c r="W19">
        <v>0.5115459555</v>
      </c>
      <c r="X19">
        <v>0.4010311816</v>
      </c>
      <c r="Y19">
        <v>0.6525160052</v>
      </c>
      <c r="Z19" t="s">
        <v>59</v>
      </c>
      <c r="AA19" t="s">
        <v>59</v>
      </c>
      <c r="AB19" t="s">
        <v>59</v>
      </c>
      <c r="AC19" t="s">
        <v>59</v>
      </c>
      <c r="AD19" t="s">
        <v>59</v>
      </c>
      <c r="AE19" t="s">
        <v>96</v>
      </c>
      <c r="AF19" t="s">
        <v>59</v>
      </c>
      <c r="AG19" t="s">
        <v>60</v>
      </c>
      <c r="AH19" t="s">
        <v>59</v>
      </c>
    </row>
    <row r="20" spans="1:34" ht="12.75">
      <c r="A20" t="s">
        <v>17</v>
      </c>
      <c r="B20" t="s">
        <v>59</v>
      </c>
      <c r="C20" t="s">
        <v>59</v>
      </c>
      <c r="D20" t="s">
        <v>59</v>
      </c>
      <c r="E20" t="s">
        <v>59</v>
      </c>
      <c r="F20" t="s">
        <v>59</v>
      </c>
      <c r="G20" t="s">
        <v>59</v>
      </c>
      <c r="H20" t="s">
        <v>59</v>
      </c>
      <c r="I20" t="s">
        <v>59</v>
      </c>
      <c r="J20" t="s">
        <v>59</v>
      </c>
      <c r="K20" t="s">
        <v>59</v>
      </c>
      <c r="L20" t="s">
        <v>59</v>
      </c>
      <c r="M20" t="s">
        <v>59</v>
      </c>
      <c r="N20">
        <v>0.0004206513</v>
      </c>
      <c r="O20">
        <v>0.0003211556</v>
      </c>
      <c r="P20">
        <v>0.0005509714</v>
      </c>
      <c r="Q20" s="4">
        <v>8.2849831E-07</v>
      </c>
      <c r="R20">
        <v>0.0004214443</v>
      </c>
      <c r="S20">
        <v>3.62645E-05</v>
      </c>
      <c r="T20">
        <v>-0.6786</v>
      </c>
      <c r="U20">
        <v>-0.9485</v>
      </c>
      <c r="V20">
        <v>-0.4088</v>
      </c>
      <c r="W20">
        <v>0.5073077103</v>
      </c>
      <c r="X20">
        <v>0.3873153321</v>
      </c>
      <c r="Y20">
        <v>0.6644743742</v>
      </c>
      <c r="Z20" t="s">
        <v>59</v>
      </c>
      <c r="AA20" t="s">
        <v>59</v>
      </c>
      <c r="AB20" t="s">
        <v>59</v>
      </c>
      <c r="AC20" t="s">
        <v>59</v>
      </c>
      <c r="AD20" t="s">
        <v>59</v>
      </c>
      <c r="AE20" t="s">
        <v>96</v>
      </c>
      <c r="AF20" t="s">
        <v>59</v>
      </c>
      <c r="AG20" t="s">
        <v>60</v>
      </c>
      <c r="AH20" t="s">
        <v>59</v>
      </c>
    </row>
    <row r="21" spans="1:34" ht="12.75">
      <c r="A21" t="s">
        <v>20</v>
      </c>
      <c r="B21">
        <v>0.0005476024</v>
      </c>
      <c r="C21">
        <v>0.0003234576</v>
      </c>
      <c r="D21">
        <v>0.0009270718</v>
      </c>
      <c r="E21">
        <v>0.0060959828</v>
      </c>
      <c r="F21">
        <v>0.000568657</v>
      </c>
      <c r="G21">
        <v>0.0001378804</v>
      </c>
      <c r="H21">
        <v>-0.7367</v>
      </c>
      <c r="I21">
        <v>-1.2632</v>
      </c>
      <c r="J21">
        <v>-0.2102</v>
      </c>
      <c r="K21">
        <v>0.4786888469</v>
      </c>
      <c r="L21">
        <v>0.2827517373</v>
      </c>
      <c r="M21">
        <v>0.8104035517</v>
      </c>
      <c r="N21">
        <v>0.0005041179</v>
      </c>
      <c r="O21">
        <v>0.0003934605</v>
      </c>
      <c r="P21">
        <v>0.0006458967</v>
      </c>
      <c r="Q21">
        <v>8.30132E-05</v>
      </c>
      <c r="R21">
        <v>0.0005362802</v>
      </c>
      <c r="S21">
        <v>3.69092E-05</v>
      </c>
      <c r="T21">
        <v>-0.4976</v>
      </c>
      <c r="U21">
        <v>-0.7455</v>
      </c>
      <c r="V21">
        <v>-0.2498</v>
      </c>
      <c r="W21">
        <v>0.6079687812</v>
      </c>
      <c r="X21">
        <v>0.4745154091</v>
      </c>
      <c r="Y21">
        <v>0.7789547649</v>
      </c>
      <c r="Z21">
        <v>0.7637050955</v>
      </c>
      <c r="AA21">
        <v>-0.0827</v>
      </c>
      <c r="AB21">
        <v>-0.6222</v>
      </c>
      <c r="AC21">
        <v>0.4567</v>
      </c>
      <c r="AD21" t="s">
        <v>119</v>
      </c>
      <c r="AE21" t="s">
        <v>96</v>
      </c>
      <c r="AF21" t="s">
        <v>59</v>
      </c>
      <c r="AG21" t="s">
        <v>59</v>
      </c>
      <c r="AH21" t="s">
        <v>59</v>
      </c>
    </row>
    <row r="22" spans="1:34" ht="12.75">
      <c r="A22" t="s">
        <v>19</v>
      </c>
      <c r="B22">
        <v>0.0011034739</v>
      </c>
      <c r="C22">
        <v>0.0007327364</v>
      </c>
      <c r="D22">
        <v>0.0016617909</v>
      </c>
      <c r="E22">
        <v>0.86304258</v>
      </c>
      <c r="F22">
        <v>0.0011749208</v>
      </c>
      <c r="G22">
        <v>0.0002044073</v>
      </c>
      <c r="H22">
        <v>-0.036</v>
      </c>
      <c r="I22">
        <v>-0.4455</v>
      </c>
      <c r="J22">
        <v>0.3734</v>
      </c>
      <c r="K22">
        <v>0.9646061373</v>
      </c>
      <c r="L22">
        <v>0.640524434</v>
      </c>
      <c r="M22">
        <v>1.4526612111</v>
      </c>
      <c r="N22">
        <v>0.0004402591</v>
      </c>
      <c r="O22">
        <v>0.0003446207</v>
      </c>
      <c r="P22">
        <v>0.0005624389</v>
      </c>
      <c r="Q22" s="4">
        <v>4.0581877E-07</v>
      </c>
      <c r="R22">
        <v>0.0004495126</v>
      </c>
      <c r="S22">
        <v>2.9763E-05</v>
      </c>
      <c r="T22">
        <v>-0.6331</v>
      </c>
      <c r="U22">
        <v>-0.878</v>
      </c>
      <c r="V22">
        <v>-0.3882</v>
      </c>
      <c r="W22">
        <v>0.5309547977</v>
      </c>
      <c r="X22">
        <v>0.4156143706</v>
      </c>
      <c r="Y22">
        <v>0.678304258</v>
      </c>
      <c r="Z22">
        <v>2.19774E-05</v>
      </c>
      <c r="AA22">
        <v>-0.9189</v>
      </c>
      <c r="AB22">
        <v>-1.3432</v>
      </c>
      <c r="AC22">
        <v>-0.4945</v>
      </c>
      <c r="AD22" t="s">
        <v>59</v>
      </c>
      <c r="AE22" t="s">
        <v>96</v>
      </c>
      <c r="AF22" t="s">
        <v>95</v>
      </c>
      <c r="AG22" t="s">
        <v>59</v>
      </c>
      <c r="AH22" t="s">
        <v>59</v>
      </c>
    </row>
    <row r="23" spans="1:34" ht="12.75">
      <c r="A23" t="s">
        <v>21</v>
      </c>
      <c r="B23">
        <v>0.000425985</v>
      </c>
      <c r="C23">
        <v>0.0002052789</v>
      </c>
      <c r="D23">
        <v>0.0008839837</v>
      </c>
      <c r="E23">
        <v>0.0079984512</v>
      </c>
      <c r="F23">
        <v>0.0004840564</v>
      </c>
      <c r="G23">
        <v>0.0001710984</v>
      </c>
      <c r="H23">
        <v>-0.9878</v>
      </c>
      <c r="I23">
        <v>-1.7179</v>
      </c>
      <c r="J23">
        <v>-0.2578</v>
      </c>
      <c r="K23">
        <v>0.3723764818</v>
      </c>
      <c r="L23">
        <v>0.1794453817</v>
      </c>
      <c r="M23">
        <v>0.7727378819</v>
      </c>
      <c r="N23">
        <v>0.0005105908</v>
      </c>
      <c r="O23">
        <v>0.0003917852</v>
      </c>
      <c r="P23">
        <v>0.0006654231</v>
      </c>
      <c r="Q23">
        <v>0.000333052</v>
      </c>
      <c r="R23">
        <v>0.0005357425</v>
      </c>
      <c r="S23">
        <v>4.43265E-05</v>
      </c>
      <c r="T23">
        <v>-0.4849</v>
      </c>
      <c r="U23">
        <v>-0.7497</v>
      </c>
      <c r="V23">
        <v>-0.22</v>
      </c>
      <c r="W23">
        <v>0.6157751445</v>
      </c>
      <c r="X23">
        <v>0.472494999</v>
      </c>
      <c r="Y23">
        <v>0.8025037924</v>
      </c>
      <c r="Z23">
        <v>0.6337986441</v>
      </c>
      <c r="AA23">
        <v>0.1812</v>
      </c>
      <c r="AB23">
        <v>-0.5642</v>
      </c>
      <c r="AC23">
        <v>0.9265</v>
      </c>
      <c r="AD23" t="s">
        <v>119</v>
      </c>
      <c r="AE23" t="s">
        <v>96</v>
      </c>
      <c r="AF23" t="s">
        <v>59</v>
      </c>
      <c r="AG23" t="s">
        <v>59</v>
      </c>
      <c r="AH23" t="s">
        <v>59</v>
      </c>
    </row>
    <row r="24" spans="1:34" ht="12.75">
      <c r="A24" t="s">
        <v>27</v>
      </c>
      <c r="B24">
        <v>0.0012463226</v>
      </c>
      <c r="C24">
        <v>0.0007447556</v>
      </c>
      <c r="D24">
        <v>0.0020856775</v>
      </c>
      <c r="E24">
        <v>0.7442629378</v>
      </c>
      <c r="F24">
        <v>0.00138217</v>
      </c>
      <c r="G24">
        <v>0.0003255554</v>
      </c>
      <c r="H24">
        <v>0.0857</v>
      </c>
      <c r="I24">
        <v>-0.4292</v>
      </c>
      <c r="J24">
        <v>0.6006</v>
      </c>
      <c r="K24">
        <v>1.0894778773</v>
      </c>
      <c r="L24">
        <v>0.6510310665</v>
      </c>
      <c r="M24">
        <v>1.8232033864</v>
      </c>
      <c r="N24">
        <v>0.0006326891</v>
      </c>
      <c r="O24">
        <v>0.0005001757</v>
      </c>
      <c r="P24">
        <v>0.0008003098</v>
      </c>
      <c r="Q24">
        <v>0.0240992691</v>
      </c>
      <c r="R24">
        <v>0.0006344959</v>
      </c>
      <c r="S24">
        <v>3.58524E-05</v>
      </c>
      <c r="T24">
        <v>-0.2705</v>
      </c>
      <c r="U24">
        <v>-0.5055</v>
      </c>
      <c r="V24">
        <v>-0.0354</v>
      </c>
      <c r="W24">
        <v>0.763026397</v>
      </c>
      <c r="X24">
        <v>0.6032145361</v>
      </c>
      <c r="Y24">
        <v>0.9651778061</v>
      </c>
      <c r="Z24">
        <v>0.0109783434</v>
      </c>
      <c r="AA24">
        <v>-0.678</v>
      </c>
      <c r="AB24">
        <v>-1.2004</v>
      </c>
      <c r="AC24">
        <v>-0.1555</v>
      </c>
      <c r="AD24" t="s">
        <v>59</v>
      </c>
      <c r="AE24" t="s">
        <v>59</v>
      </c>
      <c r="AF24" t="s">
        <v>95</v>
      </c>
      <c r="AG24" t="s">
        <v>59</v>
      </c>
      <c r="AH24" t="s">
        <v>59</v>
      </c>
    </row>
    <row r="25" spans="1:34" ht="12.75">
      <c r="A25" t="s">
        <v>22</v>
      </c>
      <c r="B25">
        <v>0.0007147654</v>
      </c>
      <c r="C25">
        <v>0.0004604226</v>
      </c>
      <c r="D25">
        <v>0.0011096101</v>
      </c>
      <c r="E25">
        <v>0.0360964521</v>
      </c>
      <c r="F25">
        <v>0.0007944214</v>
      </c>
      <c r="G25">
        <v>0.0001528257</v>
      </c>
      <c r="H25">
        <v>-0.4703</v>
      </c>
      <c r="I25">
        <v>-0.9101</v>
      </c>
      <c r="J25">
        <v>-0.0305</v>
      </c>
      <c r="K25">
        <v>0.6248150746</v>
      </c>
      <c r="L25">
        <v>0.4024802973</v>
      </c>
      <c r="M25">
        <v>0.9699701579</v>
      </c>
      <c r="N25">
        <v>0.0005294501</v>
      </c>
      <c r="O25">
        <v>0.0004215792</v>
      </c>
      <c r="P25">
        <v>0.0006649222</v>
      </c>
      <c r="Q25">
        <v>0.0001137603</v>
      </c>
      <c r="R25">
        <v>0.0005279305</v>
      </c>
      <c r="S25">
        <v>2.59709E-05</v>
      </c>
      <c r="T25">
        <v>-0.4486</v>
      </c>
      <c r="U25">
        <v>-0.6764</v>
      </c>
      <c r="V25">
        <v>-0.2208</v>
      </c>
      <c r="W25">
        <v>0.6385195523</v>
      </c>
      <c r="X25">
        <v>0.5084266889</v>
      </c>
      <c r="Y25">
        <v>0.8018997186</v>
      </c>
      <c r="Z25">
        <v>0.1862431838</v>
      </c>
      <c r="AA25">
        <v>-0.3001</v>
      </c>
      <c r="AB25">
        <v>-0.7451</v>
      </c>
      <c r="AC25">
        <v>0.1449</v>
      </c>
      <c r="AD25" t="s">
        <v>59</v>
      </c>
      <c r="AE25" t="s">
        <v>96</v>
      </c>
      <c r="AF25" t="s">
        <v>59</v>
      </c>
      <c r="AG25" t="s">
        <v>59</v>
      </c>
      <c r="AH25" t="s">
        <v>59</v>
      </c>
    </row>
    <row r="26" spans="1:34" ht="12.75">
      <c r="A26" t="s">
        <v>23</v>
      </c>
      <c r="B26">
        <v>0.0005055622</v>
      </c>
      <c r="C26">
        <v>0.0002612641</v>
      </c>
      <c r="D26">
        <v>0.0009782939</v>
      </c>
      <c r="E26">
        <v>0.0153316669</v>
      </c>
      <c r="F26">
        <v>0.0005562663</v>
      </c>
      <c r="G26">
        <v>0.0001758579</v>
      </c>
      <c r="H26">
        <v>-0.8166</v>
      </c>
      <c r="I26">
        <v>-1.4767</v>
      </c>
      <c r="J26">
        <v>-0.1564</v>
      </c>
      <c r="K26">
        <v>0.4419392084</v>
      </c>
      <c r="L26">
        <v>0.2283850941</v>
      </c>
      <c r="M26">
        <v>0.8551795585</v>
      </c>
      <c r="N26">
        <v>0.0004635565</v>
      </c>
      <c r="O26">
        <v>0.0003621284</v>
      </c>
      <c r="P26">
        <v>0.0005933934</v>
      </c>
      <c r="Q26" s="4">
        <v>3.9181867E-06</v>
      </c>
      <c r="R26">
        <v>0.0004380149</v>
      </c>
      <c r="S26">
        <v>2.96596E-05</v>
      </c>
      <c r="T26">
        <v>-0.5815</v>
      </c>
      <c r="U26">
        <v>-0.8284</v>
      </c>
      <c r="V26">
        <v>-0.3346</v>
      </c>
      <c r="W26">
        <v>0.5590515184</v>
      </c>
      <c r="X26">
        <v>0.4367287405</v>
      </c>
      <c r="Y26">
        <v>0.7156355222</v>
      </c>
      <c r="Z26">
        <v>0.799822839</v>
      </c>
      <c r="AA26">
        <v>-0.0867</v>
      </c>
      <c r="AB26">
        <v>-0.7572</v>
      </c>
      <c r="AC26">
        <v>0.5837</v>
      </c>
      <c r="AD26" t="s">
        <v>59</v>
      </c>
      <c r="AE26" t="s">
        <v>96</v>
      </c>
      <c r="AF26" t="s">
        <v>59</v>
      </c>
      <c r="AG26" t="s">
        <v>59</v>
      </c>
      <c r="AH26" t="s">
        <v>59</v>
      </c>
    </row>
    <row r="27" spans="1:34" ht="12.75">
      <c r="A27" t="s">
        <v>16</v>
      </c>
      <c r="B27">
        <v>0.0004949191</v>
      </c>
      <c r="C27">
        <v>0.0002558169</v>
      </c>
      <c r="D27">
        <v>0.000957501</v>
      </c>
      <c r="E27">
        <v>0.0128320004</v>
      </c>
      <c r="F27">
        <v>0.0005405698</v>
      </c>
      <c r="G27">
        <v>0.000170897</v>
      </c>
      <c r="H27">
        <v>-0.8379</v>
      </c>
      <c r="I27">
        <v>-1.4978</v>
      </c>
      <c r="J27">
        <v>-0.1779</v>
      </c>
      <c r="K27">
        <v>0.4326355058</v>
      </c>
      <c r="L27">
        <v>0.2236233286</v>
      </c>
      <c r="M27">
        <v>0.8370033753</v>
      </c>
      <c r="N27">
        <v>0.0005007182</v>
      </c>
      <c r="O27">
        <v>0.0003933007</v>
      </c>
      <c r="P27">
        <v>0.0006374734</v>
      </c>
      <c r="Q27">
        <v>4.23782E-05</v>
      </c>
      <c r="R27">
        <v>0.0004889803</v>
      </c>
      <c r="S27">
        <v>3.09183E-05</v>
      </c>
      <c r="T27">
        <v>-0.5044</v>
      </c>
      <c r="U27">
        <v>-0.7459</v>
      </c>
      <c r="V27">
        <v>-0.2629</v>
      </c>
      <c r="W27">
        <v>0.6038688015</v>
      </c>
      <c r="X27">
        <v>0.4743226855</v>
      </c>
      <c r="Y27">
        <v>0.7687963081</v>
      </c>
      <c r="Z27">
        <v>0.9727399033</v>
      </c>
      <c r="AA27">
        <v>0.0116</v>
      </c>
      <c r="AB27">
        <v>-0.6565</v>
      </c>
      <c r="AC27">
        <v>0.6798</v>
      </c>
      <c r="AD27" t="s">
        <v>59</v>
      </c>
      <c r="AE27" t="s">
        <v>96</v>
      </c>
      <c r="AF27" t="s">
        <v>59</v>
      </c>
      <c r="AG27" t="s">
        <v>59</v>
      </c>
      <c r="AH27" t="s">
        <v>59</v>
      </c>
    </row>
    <row r="28" spans="1:34" ht="12.75">
      <c r="A28" t="s">
        <v>24</v>
      </c>
      <c r="B28">
        <v>0.001204812</v>
      </c>
      <c r="C28">
        <v>0.0007494462</v>
      </c>
      <c r="D28">
        <v>0.0019368593</v>
      </c>
      <c r="E28">
        <v>0.8305807178</v>
      </c>
      <c r="F28">
        <v>0.0013263399</v>
      </c>
      <c r="G28">
        <v>0.000282589</v>
      </c>
      <c r="H28">
        <v>0.0518</v>
      </c>
      <c r="I28">
        <v>-0.4229</v>
      </c>
      <c r="J28">
        <v>0.5266</v>
      </c>
      <c r="K28">
        <v>1.0531912213</v>
      </c>
      <c r="L28">
        <v>0.6551314408</v>
      </c>
      <c r="M28">
        <v>1.6931132893</v>
      </c>
      <c r="N28">
        <v>0.0005772664</v>
      </c>
      <c r="O28">
        <v>0.0004423826</v>
      </c>
      <c r="P28">
        <v>0.0007532766</v>
      </c>
      <c r="Q28">
        <v>0.0076521308</v>
      </c>
      <c r="R28">
        <v>0.0005768445</v>
      </c>
      <c r="S28">
        <v>4.80565E-05</v>
      </c>
      <c r="T28">
        <v>-0.3621</v>
      </c>
      <c r="U28">
        <v>-0.6283</v>
      </c>
      <c r="V28">
        <v>-0.096</v>
      </c>
      <c r="W28">
        <v>0.6961862511</v>
      </c>
      <c r="X28">
        <v>0.533515678</v>
      </c>
      <c r="Y28">
        <v>0.9084555828</v>
      </c>
      <c r="Z28">
        <v>0.0038391138</v>
      </c>
      <c r="AA28">
        <v>-0.7358</v>
      </c>
      <c r="AB28">
        <v>-1.2346</v>
      </c>
      <c r="AC28">
        <v>-0.237</v>
      </c>
      <c r="AD28" t="s">
        <v>59</v>
      </c>
      <c r="AE28" t="s">
        <v>96</v>
      </c>
      <c r="AF28" t="s">
        <v>95</v>
      </c>
      <c r="AG28" t="s">
        <v>59</v>
      </c>
      <c r="AH28" t="s">
        <v>59</v>
      </c>
    </row>
    <row r="29" spans="1:34" ht="12.75">
      <c r="A29" t="s">
        <v>26</v>
      </c>
      <c r="B29">
        <v>0.0019235897</v>
      </c>
      <c r="C29">
        <v>0.0013517717</v>
      </c>
      <c r="D29">
        <v>0.0027372946</v>
      </c>
      <c r="E29">
        <v>0.003885313</v>
      </c>
      <c r="F29">
        <v>0.0021300127</v>
      </c>
      <c r="G29">
        <v>0.0002950649</v>
      </c>
      <c r="H29">
        <v>0.5197</v>
      </c>
      <c r="I29">
        <v>0.1669</v>
      </c>
      <c r="J29">
        <v>0.8725</v>
      </c>
      <c r="K29">
        <v>1.6815136376</v>
      </c>
      <c r="L29">
        <v>1.181656616</v>
      </c>
      <c r="M29">
        <v>2.3928170632</v>
      </c>
      <c r="N29">
        <v>0.0011782395</v>
      </c>
      <c r="O29">
        <v>0.0009483943</v>
      </c>
      <c r="P29">
        <v>0.0014637882</v>
      </c>
      <c r="Q29">
        <v>0.0015077052</v>
      </c>
      <c r="R29">
        <v>0.0012431265</v>
      </c>
      <c r="S29">
        <v>4.55469E-05</v>
      </c>
      <c r="T29">
        <v>0.3513</v>
      </c>
      <c r="U29">
        <v>0.1343</v>
      </c>
      <c r="V29">
        <v>0.5683</v>
      </c>
      <c r="W29">
        <v>1.4209630533</v>
      </c>
      <c r="X29">
        <v>1.1437685233</v>
      </c>
      <c r="Y29">
        <v>1.7653362176</v>
      </c>
      <c r="Z29">
        <v>0.0063993676</v>
      </c>
      <c r="AA29">
        <v>-0.4902</v>
      </c>
      <c r="AB29">
        <v>-0.8425</v>
      </c>
      <c r="AC29">
        <v>-0.1378</v>
      </c>
      <c r="AD29" t="s">
        <v>119</v>
      </c>
      <c r="AE29" t="s">
        <v>96</v>
      </c>
      <c r="AF29" t="s">
        <v>95</v>
      </c>
      <c r="AG29" t="s">
        <v>59</v>
      </c>
      <c r="AH29" t="s">
        <v>59</v>
      </c>
    </row>
    <row r="30" spans="1:34" ht="12.75">
      <c r="A30" t="s">
        <v>25</v>
      </c>
      <c r="B30">
        <v>0.0018458267</v>
      </c>
      <c r="C30">
        <v>0.0013112412</v>
      </c>
      <c r="D30">
        <v>0.0025983597</v>
      </c>
      <c r="E30">
        <v>0.006102978</v>
      </c>
      <c r="F30">
        <v>0.0020821367</v>
      </c>
      <c r="G30">
        <v>0.0002731132</v>
      </c>
      <c r="H30">
        <v>0.4784</v>
      </c>
      <c r="I30">
        <v>0.1365</v>
      </c>
      <c r="J30">
        <v>0.8204</v>
      </c>
      <c r="K30">
        <v>1.6135367978</v>
      </c>
      <c r="L30">
        <v>1.1462267086</v>
      </c>
      <c r="M30">
        <v>2.2713665442</v>
      </c>
      <c r="N30">
        <v>0.0010580437</v>
      </c>
      <c r="O30">
        <v>0.0008401145</v>
      </c>
      <c r="P30">
        <v>0.0013325046</v>
      </c>
      <c r="Q30">
        <v>0.0383348445</v>
      </c>
      <c r="R30">
        <v>0.0010811824</v>
      </c>
      <c r="S30">
        <v>5.80933E-05</v>
      </c>
      <c r="T30">
        <v>0.2437</v>
      </c>
      <c r="U30">
        <v>0.0131</v>
      </c>
      <c r="V30">
        <v>0.4744</v>
      </c>
      <c r="W30">
        <v>1.2760062192</v>
      </c>
      <c r="X30">
        <v>1.0131824618</v>
      </c>
      <c r="Y30">
        <v>1.6070075557</v>
      </c>
      <c r="Z30">
        <v>0.0018525382</v>
      </c>
      <c r="AA30">
        <v>-0.5565</v>
      </c>
      <c r="AB30">
        <v>-0.9069</v>
      </c>
      <c r="AC30">
        <v>-0.2061</v>
      </c>
      <c r="AD30" t="s">
        <v>119</v>
      </c>
      <c r="AE30" t="s">
        <v>59</v>
      </c>
      <c r="AF30" t="s">
        <v>95</v>
      </c>
      <c r="AG30" t="s">
        <v>59</v>
      </c>
      <c r="AH30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154</v>
      </c>
    </row>
    <row r="3" spans="1:15" ht="12.75">
      <c r="A3" t="s">
        <v>97</v>
      </c>
      <c r="B3" t="s">
        <v>98</v>
      </c>
      <c r="C3" t="s">
        <v>99</v>
      </c>
      <c r="D3" t="s">
        <v>100</v>
      </c>
      <c r="E3" t="s">
        <v>101</v>
      </c>
      <c r="F3" t="s">
        <v>102</v>
      </c>
      <c r="G3" t="s">
        <v>103</v>
      </c>
      <c r="H3" t="s">
        <v>104</v>
      </c>
      <c r="I3" t="s">
        <v>105</v>
      </c>
      <c r="J3" t="s">
        <v>106</v>
      </c>
      <c r="K3" t="s">
        <v>107</v>
      </c>
      <c r="L3" t="s">
        <v>108</v>
      </c>
      <c r="M3" t="s">
        <v>109</v>
      </c>
      <c r="N3" t="s">
        <v>110</v>
      </c>
      <c r="O3" t="s">
        <v>111</v>
      </c>
    </row>
    <row r="4" spans="1:15" ht="12.75">
      <c r="A4" t="s">
        <v>112</v>
      </c>
      <c r="B4">
        <v>0.0007267264</v>
      </c>
      <c r="C4">
        <v>0.0005218412</v>
      </c>
      <c r="D4">
        <v>0.0010120536</v>
      </c>
      <c r="E4">
        <v>0.0083506482</v>
      </c>
      <c r="F4">
        <v>0.0007930214</v>
      </c>
      <c r="G4">
        <v>9.90884E-05</v>
      </c>
      <c r="H4">
        <v>-0.4457</v>
      </c>
      <c r="I4">
        <v>-0.7769</v>
      </c>
      <c r="J4">
        <v>-0.1145</v>
      </c>
      <c r="K4">
        <v>0.6403866659</v>
      </c>
      <c r="L4">
        <v>0.4598431071</v>
      </c>
      <c r="M4">
        <v>0.8918152204</v>
      </c>
      <c r="N4" t="s">
        <v>119</v>
      </c>
      <c r="O4" t="s">
        <v>59</v>
      </c>
    </row>
    <row r="5" spans="1:15" ht="12.75">
      <c r="A5" t="s">
        <v>113</v>
      </c>
      <c r="B5">
        <v>0.0005902774</v>
      </c>
      <c r="C5">
        <v>0.0004056273</v>
      </c>
      <c r="D5">
        <v>0.0008589841</v>
      </c>
      <c r="E5">
        <v>0.0006381457</v>
      </c>
      <c r="F5">
        <v>0.0006191038</v>
      </c>
      <c r="G5">
        <v>9.55002E-05</v>
      </c>
      <c r="H5">
        <v>-0.6536</v>
      </c>
      <c r="I5">
        <v>-1.0288</v>
      </c>
      <c r="J5">
        <v>-0.2785</v>
      </c>
      <c r="K5">
        <v>0.5201486853</v>
      </c>
      <c r="L5">
        <v>0.3574361805</v>
      </c>
      <c r="M5">
        <v>0.7569313618</v>
      </c>
      <c r="N5" t="s">
        <v>119</v>
      </c>
      <c r="O5" t="s">
        <v>59</v>
      </c>
    </row>
    <row r="6" spans="1:15" ht="12.75">
      <c r="A6" t="s">
        <v>114</v>
      </c>
      <c r="B6">
        <v>0.0013450142</v>
      </c>
      <c r="C6">
        <v>0.0009365072</v>
      </c>
      <c r="D6">
        <v>0.001931713</v>
      </c>
      <c r="E6">
        <v>0.3575616438</v>
      </c>
      <c r="F6">
        <v>0.0014766872</v>
      </c>
      <c r="G6">
        <v>0.0002152379</v>
      </c>
      <c r="H6">
        <v>0.1699</v>
      </c>
      <c r="I6">
        <v>-0.1921</v>
      </c>
      <c r="J6">
        <v>0.5319</v>
      </c>
      <c r="K6">
        <v>1.1852179171</v>
      </c>
      <c r="L6">
        <v>0.8252441655</v>
      </c>
      <c r="M6">
        <v>1.702213199</v>
      </c>
      <c r="N6" t="s">
        <v>59</v>
      </c>
      <c r="O6" t="s">
        <v>59</v>
      </c>
    </row>
    <row r="7" spans="1:15" ht="12.75">
      <c r="A7" t="s">
        <v>115</v>
      </c>
      <c r="B7">
        <v>0.0009702722</v>
      </c>
      <c r="C7">
        <v>0.0007567374</v>
      </c>
      <c r="D7">
        <v>0.0012440619</v>
      </c>
      <c r="E7">
        <v>0.2167270798</v>
      </c>
      <c r="F7">
        <v>0.0010644818</v>
      </c>
      <c r="G7">
        <v>6.54794E-05</v>
      </c>
      <c r="H7">
        <v>-0.1567</v>
      </c>
      <c r="I7">
        <v>-0.4052</v>
      </c>
      <c r="J7">
        <v>0.0919</v>
      </c>
      <c r="K7">
        <v>0.8549977055</v>
      </c>
      <c r="L7">
        <v>0.6668322143</v>
      </c>
      <c r="M7">
        <v>1.0962593899</v>
      </c>
      <c r="N7" t="s">
        <v>59</v>
      </c>
      <c r="O7" t="s">
        <v>59</v>
      </c>
    </row>
    <row r="8" spans="1:15" ht="12.75">
      <c r="A8" t="s">
        <v>116</v>
      </c>
      <c r="B8">
        <v>0.0012126439</v>
      </c>
      <c r="C8">
        <v>0.0008970496</v>
      </c>
      <c r="D8">
        <v>0.0016392686</v>
      </c>
      <c r="E8">
        <v>0.6662966649</v>
      </c>
      <c r="F8">
        <v>0.0013430743</v>
      </c>
      <c r="G8">
        <v>0.0001406979</v>
      </c>
      <c r="H8">
        <v>0.0663</v>
      </c>
      <c r="I8">
        <v>-0.2351</v>
      </c>
      <c r="J8">
        <v>0.3678</v>
      </c>
      <c r="K8">
        <v>1.0685741024</v>
      </c>
      <c r="L8">
        <v>0.7904744299</v>
      </c>
      <c r="M8">
        <v>1.4445130281</v>
      </c>
      <c r="N8" t="s">
        <v>59</v>
      </c>
      <c r="O8" t="s">
        <v>59</v>
      </c>
    </row>
    <row r="9" spans="1:15" ht="12.75">
      <c r="A9" t="s">
        <v>117</v>
      </c>
      <c r="B9">
        <v>0.0022920281</v>
      </c>
      <c r="C9">
        <v>0.0017361683</v>
      </c>
      <c r="D9">
        <v>0.0030258546</v>
      </c>
      <c r="E9" s="4">
        <v>7.0359471E-07</v>
      </c>
      <c r="F9">
        <v>0.0027010561</v>
      </c>
      <c r="G9">
        <v>0.0002338947</v>
      </c>
      <c r="H9">
        <v>0.703</v>
      </c>
      <c r="I9">
        <v>0.4252</v>
      </c>
      <c r="J9">
        <v>0.9807</v>
      </c>
      <c r="K9">
        <v>2.0197205922</v>
      </c>
      <c r="L9">
        <v>1.5299004695</v>
      </c>
      <c r="M9">
        <v>2.6663638269</v>
      </c>
      <c r="N9" t="s">
        <v>119</v>
      </c>
      <c r="O9" t="s">
        <v>59</v>
      </c>
    </row>
    <row r="10" spans="1:15" ht="12.75">
      <c r="A10" t="s">
        <v>118</v>
      </c>
      <c r="B10">
        <v>0.0025639259</v>
      </c>
      <c r="C10">
        <v>0.0019079739</v>
      </c>
      <c r="D10">
        <v>0.003445391</v>
      </c>
      <c r="E10" s="4">
        <v>6.4410252E-08</v>
      </c>
      <c r="F10">
        <v>0.0030959752</v>
      </c>
      <c r="G10">
        <v>0.0003060723</v>
      </c>
      <c r="H10">
        <v>0.8151</v>
      </c>
      <c r="I10">
        <v>0.5196</v>
      </c>
      <c r="J10">
        <v>1.1106</v>
      </c>
      <c r="K10">
        <v>2.2593151895</v>
      </c>
      <c r="L10">
        <v>1.6812944558</v>
      </c>
      <c r="M10">
        <v>3.0360565979</v>
      </c>
      <c r="N10" t="s">
        <v>119</v>
      </c>
      <c r="O10" t="s">
        <v>59</v>
      </c>
    </row>
    <row r="11" spans="1:15" ht="12.75">
      <c r="A11" t="s">
        <v>15</v>
      </c>
      <c r="B11">
        <v>0.0011348244</v>
      </c>
      <c r="C11" t="s">
        <v>59</v>
      </c>
      <c r="D11" t="s">
        <v>59</v>
      </c>
      <c r="E11" t="s">
        <v>59</v>
      </c>
      <c r="F11">
        <v>0.0012847536</v>
      </c>
      <c r="G11">
        <v>4.71028E-05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Jack Rach</cp:lastModifiedBy>
  <cp:lastPrinted>2010-03-26T16:34:05Z</cp:lastPrinted>
  <dcterms:created xsi:type="dcterms:W3CDTF">2006-01-23T20:42:54Z</dcterms:created>
  <dcterms:modified xsi:type="dcterms:W3CDTF">2010-06-23T19:30:49Z</dcterms:modified>
  <cp:category/>
  <cp:version/>
  <cp:contentType/>
  <cp:contentStatus/>
</cp:coreProperties>
</file>