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<sst xmlns="http://schemas.openxmlformats.org/spreadsheetml/2006/main" count="423" uniqueCount="173">
  <si>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</si>
  <si>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</si>
  <si>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</si>
  <si>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</si>
  <si>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</si>
  <si>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</si>
  <si>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</si>
  <si>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</si>
  <si>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</si>
  <si>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</si>
  <si>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</si>
  <si>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</si>
  <si>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</si>
  <si>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</si>
  <si>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</si>
  <si>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</si>
  <si>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</si>
  <si>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</si>
  <si>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</si>
  <si>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</si>
  <si>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</si>
  <si>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</si>
  <si>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</si>
  <si>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</si>
  <si>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</si>
  <si>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</si>
  <si>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</si>
  <si>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</si>
  <si>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</si>
  <si>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</si>
  <si>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</si>
  <si>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</si>
  <si>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</si>
  <si>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</si>
  <si>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</si>
  <si>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</si>
  <si>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</si>
  <si>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</si>
  <si>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</si>
  <si>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</si>
  <si>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</si>
  <si>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</si>
  <si>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</si>
  <si>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</si>
  <si>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</si>
  <si>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</si>
  <si>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</si>
  <si>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</si>
  <si>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</si>
  <si>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</si>
  <si>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</si>
  <si>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</si>
  <si>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</si>
  <si>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</si>
  <si>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</si>
  <si>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</si>
  <si>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</si>
  <si>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</si>
  <si>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</si>
  <si>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</si>
  <si>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</si>
  <si>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</si>
  <si>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</si>
  <si>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</si>
  <si>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</si>
  <si>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</si>
  <si>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</si>
  <si>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</si>
  <si>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</si>
  <si>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</si>
  <si>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</si>
  <si>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</si>
  <si>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</si>
  <si>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</si>
  <si>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</si>
  <si>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</si>
  <si>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</si>
  <si>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</si>
  <si>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</si>
  <si>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</si>
  <si>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</si>
  <si>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</si>
  <si>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</si>
  <si>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</si>
  <si>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</si>
  <si>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</si>
  <si>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</si>
  <si>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</si>
  <si>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</si>
  <si>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</si>
  <si>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</si>
  <si>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</si>
  <si>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</si>
  <si>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</si>
  <si>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</si>
  <si>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</si>
  <si>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</si>
  <si>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</si>
  <si>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</si>
  <si>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</si>
  <si>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</si>
  <si>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</si>
  <si>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</si>
  <si>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</si>
  <si>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</si>
  <si>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</si>
  <si>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</si>
  <si>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</si>
  <si>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</si>
  <si>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</si>
  <si>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</si>
  <si>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</si>
  <si>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</si>
  <si>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</si>
  <si>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</si>
  <si>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</si>
  <si>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</si>
  <si>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</si>
  <si>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</si>
  <si>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</si>
  <si>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</si>
  <si>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</si>
  <si>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</si>
  <si>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</si>
  <si>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</si>
  <si>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</si>
  <si>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</si>
  <si>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</si>
  <si>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</si>
  <si>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</si>
  <si>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</si>
  <si>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</si>
  <si>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</si>
  <si>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</si>
  <si>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</si>
  <si>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</si>
  <si>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</si>
  <si>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</si>
  <si>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</si>
  <si>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</si>
  <si>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</si>
  <si>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</si>
  <si>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</si>
  <si>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</si>
  <si>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</si>
  <si>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</si>
  <si>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</si>
  <si>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</si>
  <si>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</si>
  <si>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</si>
  <si>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</si>
  <si>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</si>
  <si>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</si>
  <si>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</si>
  <si>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</si>
  <si>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</si>
  <si>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</si>
  <si>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</si>
  <si>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</si>
  <si>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</si>
  <si>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</si>
  <si>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</si>
  <si>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</si>
  <si>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</si>
  <si>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Arthritis Rates (per 1000) by Metis Region Age 19+, 2005/06 - 2006/07</t>
  </si>
  <si>
    <t>Crude and Adjusted Arthritis Rates (per 1000)by RHA Age 19+, 2005/06 - 2006/07</t>
  </si>
  <si>
    <t xml:space="preserve"> Arthritis Treatment Prevalence </t>
  </si>
  <si>
    <t>Arthritis Prevalence, 2005/06-2006/07</t>
  </si>
  <si>
    <t>Arthritis Prev, 2005/06-2006/07</t>
  </si>
  <si>
    <t>Metis_rate_ratio</t>
  </si>
  <si>
    <t>Other_rate_ratio</t>
  </si>
  <si>
    <t>Source: MCHP/MMF, 2010</t>
  </si>
  <si>
    <t xml:space="preserve">Appendix Table 2.11: Arthritis Prevalence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</si>
</sst>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8">
      <alignment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 horizontal="center"/>
      <protection/>
    </xf>
    <xf numFmtId="0" fontId="3" fillId="33" borderId="0" xfId="58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8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4" fontId="0" fillId="0" borderId="0" xfId="58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5" fillId="0" borderId="0" xfId="58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58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1" fillId="33" borderId="22" xfId="0" applyNumberFormat="1" applyFont="1" applyFill="1" applyBorder="1" applyAlignment="1" quotePrefix="1">
      <alignment horizontal="center"/>
    </xf>
    <xf numFmtId="2" fontId="11" fillId="0" borderId="23" xfId="0" applyNumberFormat="1" applyFont="1" applyFill="1" applyBorder="1" applyAlignment="1" quotePrefix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5" fillId="0" borderId="0" xfId="58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22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3" fontId="11" fillId="0" borderId="26" xfId="0" applyNumberFormat="1" applyFont="1" applyFill="1" applyBorder="1" applyAlignment="1" quotePrefix="1">
      <alignment horizontal="center"/>
    </xf>
    <xf numFmtId="3" fontId="11" fillId="0" borderId="27" xfId="0" applyNumberFormat="1" applyFont="1" applyFill="1" applyBorder="1" applyAlignment="1" quotePrefix="1">
      <alignment horizontal="center"/>
    </xf>
    <xf numFmtId="3" fontId="11" fillId="33" borderId="27" xfId="0" applyNumberFormat="1" applyFont="1" applyFill="1" applyBorder="1" applyAlignment="1" quotePrefix="1">
      <alignment horizontal="center"/>
    </xf>
    <xf numFmtId="3" fontId="11" fillId="0" borderId="28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 quotePrefix="1">
      <alignment horizontal="center"/>
    </xf>
    <xf numFmtId="3" fontId="11" fillId="33" borderId="11" xfId="0" applyNumberFormat="1" applyFont="1" applyFill="1" applyBorder="1" applyAlignment="1" quotePrefix="1">
      <alignment horizontal="center"/>
    </xf>
    <xf numFmtId="3" fontId="11" fillId="0" borderId="25" xfId="0" applyNumberFormat="1" applyFont="1" applyFill="1" applyBorder="1" applyAlignment="1" quotePrefix="1">
      <alignment horizontal="center"/>
    </xf>
    <xf numFmtId="0" fontId="31" fillId="0" borderId="0" xfId="56">
      <alignment/>
      <protection/>
    </xf>
    <xf numFmtId="11" fontId="31" fillId="0" borderId="0" xfId="56" applyNumberFormat="1">
      <alignment/>
      <protection/>
    </xf>
    <xf numFmtId="0" fontId="31" fillId="0" borderId="0" xfId="57">
      <alignment/>
      <protection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8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Note 2" xfId="60"/>
    <cellStyle name="Note 3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55"/>
          <c:w val="0.969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0.2423587488</c:v>
                </c:pt>
                <c:pt idx="1">
                  <c:v>0.2423587488</c:v>
                </c:pt>
                <c:pt idx="2">
                  <c:v>0.2423587488</c:v>
                </c:pt>
                <c:pt idx="3">
                  <c:v>0.2423587488</c:v>
                </c:pt>
                <c:pt idx="4">
                  <c:v>0.2423587488</c:v>
                </c:pt>
                <c:pt idx="5">
                  <c:v>0.2423587488</c:v>
                </c:pt>
                <c:pt idx="6">
                  <c:v>0.2423587488</c:v>
                </c:pt>
                <c:pt idx="7">
                  <c:v>0.2423587488</c:v>
                </c:pt>
                <c:pt idx="8">
                  <c:v>0.2423587488</c:v>
                </c:pt>
                <c:pt idx="9">
                  <c:v>0.2423587488</c:v>
                </c:pt>
                <c:pt idx="10">
                  <c:v>0.2423587488</c:v>
                </c:pt>
                <c:pt idx="12">
                  <c:v>0.2423587488</c:v>
                </c:pt>
                <c:pt idx="13">
                  <c:v>0.2423587488</c:v>
                </c:pt>
                <c:pt idx="14">
                  <c:v>0.2423587488</c:v>
                </c:pt>
                <c:pt idx="15">
                  <c:v>0.2423587488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0.2093099642</c:v>
                </c:pt>
                <c:pt idx="1">
                  <c:v>0.2309195414</c:v>
                </c:pt>
                <c:pt idx="2">
                  <c:v>0.1994747716</c:v>
                </c:pt>
                <c:pt idx="3">
                  <c:v>0.2870925442</c:v>
                </c:pt>
                <c:pt idx="4">
                  <c:v>0.2487118536</c:v>
                </c:pt>
                <c:pt idx="5">
                  <c:v>0.2153464548</c:v>
                </c:pt>
                <c:pt idx="6">
                  <c:v>0.2747429931</c:v>
                </c:pt>
                <c:pt idx="7">
                  <c:v>0.2877819489</c:v>
                </c:pt>
                <c:pt idx="8">
                  <c:v>0.1891738158</c:v>
                </c:pt>
                <c:pt idx="9">
                  <c:v>0.2578120645</c:v>
                </c:pt>
                <c:pt idx="10">
                  <c:v>0.2643945497</c:v>
                </c:pt>
                <c:pt idx="12">
                  <c:v>0.2155097592</c:v>
                </c:pt>
                <c:pt idx="13">
                  <c:v>0.2485118285</c:v>
                </c:pt>
                <c:pt idx="14">
                  <c:v>0.2580979477</c:v>
                </c:pt>
                <c:pt idx="15">
                  <c:v>0.2423587488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0.1927492688</c:v>
                </c:pt>
                <c:pt idx="1">
                  <c:v>0.1844999779</c:v>
                </c:pt>
                <c:pt idx="2">
                  <c:v>0.1833145484</c:v>
                </c:pt>
                <c:pt idx="3">
                  <c:v>0.2085662164</c:v>
                </c:pt>
                <c:pt idx="4">
                  <c:v>0.1990248577</c:v>
                </c:pt>
                <c:pt idx="5">
                  <c:v>0.189077689</c:v>
                </c:pt>
                <c:pt idx="6">
                  <c:v>0.2153834537</c:v>
                </c:pt>
                <c:pt idx="7">
                  <c:v>0.2358140309</c:v>
                </c:pt>
                <c:pt idx="8">
                  <c:v>0.1477036628</c:v>
                </c:pt>
                <c:pt idx="9">
                  <c:v>0.2369734323</c:v>
                </c:pt>
                <c:pt idx="10">
                  <c:v>0.2121321635</c:v>
                </c:pt>
                <c:pt idx="12">
                  <c:v>0.1861341053</c:v>
                </c:pt>
                <c:pt idx="13">
                  <c:v>0.2089618925</c:v>
                </c:pt>
                <c:pt idx="14">
                  <c:v>0.2205953135</c:v>
                </c:pt>
                <c:pt idx="15">
                  <c:v>0.1990112248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0.1990112248</c:v>
                </c:pt>
                <c:pt idx="1">
                  <c:v>0.1990112248</c:v>
                </c:pt>
                <c:pt idx="2">
                  <c:v>0.1990112248</c:v>
                </c:pt>
                <c:pt idx="3">
                  <c:v>0.1990112248</c:v>
                </c:pt>
                <c:pt idx="4">
                  <c:v>0.1990112248</c:v>
                </c:pt>
                <c:pt idx="5">
                  <c:v>0.1990112248</c:v>
                </c:pt>
                <c:pt idx="6">
                  <c:v>0.1990112248</c:v>
                </c:pt>
                <c:pt idx="7">
                  <c:v>0.1990112248</c:v>
                </c:pt>
                <c:pt idx="8">
                  <c:v>0.1990112248</c:v>
                </c:pt>
                <c:pt idx="9">
                  <c:v>0.1990112248</c:v>
                </c:pt>
                <c:pt idx="10">
                  <c:v>0.1990112248</c:v>
                </c:pt>
                <c:pt idx="12">
                  <c:v>0.1990112248</c:v>
                </c:pt>
                <c:pt idx="13">
                  <c:v>0.1990112248</c:v>
                </c:pt>
                <c:pt idx="14">
                  <c:v>0.1990112248</c:v>
                </c:pt>
                <c:pt idx="15">
                  <c:v>0.1990112248</c:v>
                </c:pt>
              </c:numCache>
            </c:numRef>
          </c:val>
        </c:ser>
        <c:gapWidth val="0"/>
        <c:axId val="57800748"/>
        <c:axId val="50444685"/>
      </c:barChart>
      <c:catAx>
        <c:axId val="578007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80074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"/>
          <c:y val="0.09"/>
          <c:w val="0.313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5"/>
          <c:w val="0.93025"/>
          <c:h val="0.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(d)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(o,d)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0.2423587488</c:v>
                </c:pt>
                <c:pt idx="1">
                  <c:v>0.2423587488</c:v>
                </c:pt>
                <c:pt idx="2">
                  <c:v>0.2423587488</c:v>
                </c:pt>
                <c:pt idx="3">
                  <c:v>0.2423587488</c:v>
                </c:pt>
                <c:pt idx="4">
                  <c:v>0.2423587488</c:v>
                </c:pt>
                <c:pt idx="5">
                  <c:v>0.2423587488</c:v>
                </c:pt>
                <c:pt idx="6">
                  <c:v>0.2423587488</c:v>
                </c:pt>
                <c:pt idx="7">
                  <c:v>0.2423587488</c:v>
                </c:pt>
                <c:pt idx="8">
                  <c:v>0.2423587488</c:v>
                </c:pt>
                <c:pt idx="9">
                  <c:v>0.2423587488</c:v>
                </c:pt>
                <c:pt idx="10">
                  <c:v>0.2423587488</c:v>
                </c:pt>
                <c:pt idx="11">
                  <c:v>0.2423587488</c:v>
                </c:pt>
                <c:pt idx="13">
                  <c:v>0.2423587488</c:v>
                </c:pt>
                <c:pt idx="14">
                  <c:v>0.2423587488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(d)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(o,d)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0.2177285477</c:v>
                </c:pt>
                <c:pt idx="1">
                  <c:v>0.2505473538</c:v>
                </c:pt>
                <c:pt idx="2">
                  <c:v>0.2278454795</c:v>
                </c:pt>
                <c:pt idx="3">
                  <c:v>0.2341457483</c:v>
                </c:pt>
                <c:pt idx="4">
                  <c:v>0.2382677551</c:v>
                </c:pt>
                <c:pt idx="5">
                  <c:v>0.2625921494</c:v>
                </c:pt>
                <c:pt idx="6">
                  <c:v>0.2181449998</c:v>
                </c:pt>
                <c:pt idx="7">
                  <c:v>0.2271532014</c:v>
                </c:pt>
                <c:pt idx="8">
                  <c:v>0.238147835</c:v>
                </c:pt>
                <c:pt idx="9">
                  <c:v>0.2745907053</c:v>
                </c:pt>
                <c:pt idx="10">
                  <c:v>0.3192705721</c:v>
                </c:pt>
                <c:pt idx="11">
                  <c:v>0.3129777119</c:v>
                </c:pt>
                <c:pt idx="13">
                  <c:v>0.2487118536</c:v>
                </c:pt>
                <c:pt idx="14">
                  <c:v>0.2423587488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(d)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(o,d)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0.1836861356</c:v>
                </c:pt>
                <c:pt idx="1">
                  <c:v>0.2015801183</c:v>
                </c:pt>
                <c:pt idx="2">
                  <c:v>0.185053558</c:v>
                </c:pt>
                <c:pt idx="3">
                  <c:v>0.1949638163</c:v>
                </c:pt>
                <c:pt idx="4">
                  <c:v>0.1947284838</c:v>
                </c:pt>
                <c:pt idx="5">
                  <c:v>0.1957832555</c:v>
                </c:pt>
                <c:pt idx="6">
                  <c:v>0.1863065143</c:v>
                </c:pt>
                <c:pt idx="7">
                  <c:v>0.198100589</c:v>
                </c:pt>
                <c:pt idx="8">
                  <c:v>0.1996320553</c:v>
                </c:pt>
                <c:pt idx="9">
                  <c:v>0.1876208261</c:v>
                </c:pt>
                <c:pt idx="10">
                  <c:v>0.2175121701</c:v>
                </c:pt>
                <c:pt idx="11">
                  <c:v>0.245188552</c:v>
                </c:pt>
                <c:pt idx="13">
                  <c:v>0.1990248577</c:v>
                </c:pt>
                <c:pt idx="14">
                  <c:v>0.1990112248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(d)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(o,d)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0.1990112248</c:v>
                </c:pt>
                <c:pt idx="1">
                  <c:v>0.1990112248</c:v>
                </c:pt>
                <c:pt idx="2">
                  <c:v>0.1990112248</c:v>
                </c:pt>
                <c:pt idx="3">
                  <c:v>0.1990112248</c:v>
                </c:pt>
                <c:pt idx="4">
                  <c:v>0.1990112248</c:v>
                </c:pt>
                <c:pt idx="5">
                  <c:v>0.1990112248</c:v>
                </c:pt>
                <c:pt idx="6">
                  <c:v>0.1990112248</c:v>
                </c:pt>
                <c:pt idx="7">
                  <c:v>0.1990112248</c:v>
                </c:pt>
                <c:pt idx="8">
                  <c:v>0.1990112248</c:v>
                </c:pt>
                <c:pt idx="9">
                  <c:v>0.1990112248</c:v>
                </c:pt>
                <c:pt idx="10">
                  <c:v>0.1990112248</c:v>
                </c:pt>
                <c:pt idx="11">
                  <c:v>0.1990112248</c:v>
                </c:pt>
                <c:pt idx="13">
                  <c:v>0.1990112248</c:v>
                </c:pt>
                <c:pt idx="14">
                  <c:v>0.1990112248</c:v>
                </c:pt>
              </c:numCache>
            </c:numRef>
          </c:val>
        </c:ser>
        <c:gapWidth val="0"/>
        <c:axId val="51348982"/>
        <c:axId val="59487655"/>
      </c:barChart>
      <c:catAx>
        <c:axId val="513489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34898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025"/>
          <c:y val="0.12075"/>
          <c:w val="0.3117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725"/>
          <c:w val="0.974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0.2435321087</c:v>
                </c:pt>
                <c:pt idx="1">
                  <c:v>0.2435321087</c:v>
                </c:pt>
                <c:pt idx="2">
                  <c:v>0.2435321087</c:v>
                </c:pt>
                <c:pt idx="3">
                  <c:v>0.2435321087</c:v>
                </c:pt>
                <c:pt idx="4">
                  <c:v>0.2435321087</c:v>
                </c:pt>
                <c:pt idx="5">
                  <c:v>0.2435321087</c:v>
                </c:pt>
                <c:pt idx="6">
                  <c:v>0.2435321087</c:v>
                </c:pt>
                <c:pt idx="8">
                  <c:v>0.2435321087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0.2324219565</c:v>
                </c:pt>
                <c:pt idx="1">
                  <c:v>0.2165288285</c:v>
                </c:pt>
                <c:pt idx="2">
                  <c:v>0.2799344331</c:v>
                </c:pt>
                <c:pt idx="3">
                  <c:v>0.2489835589</c:v>
                </c:pt>
                <c:pt idx="4">
                  <c:v>0.2343164446</c:v>
                </c:pt>
                <c:pt idx="5">
                  <c:v>0.2737307215</c:v>
                </c:pt>
                <c:pt idx="6">
                  <c:v>0.2593560846</c:v>
                </c:pt>
                <c:pt idx="8">
                  <c:v>0.2435321087</c:v>
                </c:pt>
              </c:numCache>
            </c:numRef>
          </c:val>
        </c:ser>
        <c:axId val="65626848"/>
        <c:axId val="53770721"/>
      </c:barChart>
      <c:catAx>
        <c:axId val="65626848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62684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175"/>
          <c:y val="0.12425"/>
          <c:w val="0.222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43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0.2423587488</c:v>
                </c:pt>
                <c:pt idx="1">
                  <c:v>0.2423587488</c:v>
                </c:pt>
                <c:pt idx="2">
                  <c:v>0.2423587488</c:v>
                </c:pt>
                <c:pt idx="3">
                  <c:v>0.2423587488</c:v>
                </c:pt>
                <c:pt idx="4">
                  <c:v>0.2423587488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0.2155097592</c:v>
                </c:pt>
                <c:pt idx="1">
                  <c:v>0.2485118285</c:v>
                </c:pt>
                <c:pt idx="2">
                  <c:v>0.2580979477</c:v>
                </c:pt>
                <c:pt idx="3">
                  <c:v>0.2487118536</c:v>
                </c:pt>
                <c:pt idx="4">
                  <c:v>0.2423587488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0.1861341053</c:v>
                </c:pt>
                <c:pt idx="1">
                  <c:v>0.2089618925</c:v>
                </c:pt>
                <c:pt idx="2">
                  <c:v>0.2205953135</c:v>
                </c:pt>
                <c:pt idx="3">
                  <c:v>0.1990248577</c:v>
                </c:pt>
                <c:pt idx="4">
                  <c:v>0.1990112248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0.1990112248</c:v>
                </c:pt>
                <c:pt idx="1">
                  <c:v>0.1990112248</c:v>
                </c:pt>
                <c:pt idx="2">
                  <c:v>0.1990112248</c:v>
                </c:pt>
                <c:pt idx="3">
                  <c:v>0.1990112248</c:v>
                </c:pt>
                <c:pt idx="4">
                  <c:v>0.1990112248</c:v>
                </c:pt>
              </c:numCache>
            </c:numRef>
          </c:val>
        </c:ser>
        <c:axId val="14174442"/>
        <c:axId val="60461115"/>
      </c:barChart>
      <c:catAx>
        <c:axId val="141744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417444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3"/>
          <c:y val="0.173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0.98725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0.78575</cdr:x>
      <cdr:y>0.968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86275" y="4391025"/>
          <a:ext cx="12001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0.07925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5.2.1: Arthritis Prevalence by RHA,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5.2.3: Arthritis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0.10925</cdr:x>
      <cdr:y>0.90775</cdr:y>
    </cdr:from>
    <cdr:to>
      <cdr:x>0.99925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9530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0.937</cdr:x>
      <cdr:y>0.66</cdr:y>
    </cdr:from>
    <cdr:to>
      <cdr:x>0.998</cdr:x>
      <cdr:y>0.6955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53050" y="36004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0.78625</cdr:x>
      <cdr:y>0.9715</cdr:y>
    </cdr:from>
    <cdr:to>
      <cdr:x>0.998</cdr:x>
      <cdr:y>0.99825</cdr:y>
    </cdr:to>
    <cdr:sp>
      <cdr:nvSpPr>
        <cdr:cNvPr id="4" name="mchp"/>
        <cdr:cNvSpPr txBox="1">
          <a:spLocks noChangeArrowheads="1"/>
        </cdr:cNvSpPr>
      </cdr:nvSpPr>
      <cdr:spPr>
        <a:xfrm>
          <a:off x="4486275" y="5295900"/>
          <a:ext cx="12096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0.88225</cdr:y>
    </cdr:from>
    <cdr:to>
      <cdr:x>0.99725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00500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5.2.2: Arthritis Prevalence by Metis Region,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19+ years</a:t>
          </a:r>
        </a:p>
      </cdr:txBody>
    </cdr:sp>
  </cdr:relSizeAnchor>
  <cdr:relSizeAnchor xmlns:cdr="http://schemas.openxmlformats.org/drawingml/2006/chartDrawing">
    <cdr:from>
      <cdr:x>0.78625</cdr:x>
      <cdr:y>0.95725</cdr:y>
    </cdr:from>
    <cdr:to>
      <cdr:x>0.99575</cdr:x>
      <cdr:y>0.98925</cdr:y>
    </cdr:to>
    <cdr:sp>
      <cdr:nvSpPr>
        <cdr:cNvPr id="3" name="mchp"/>
        <cdr:cNvSpPr txBox="1">
          <a:spLocks noChangeArrowheads="1"/>
        </cdr:cNvSpPr>
      </cdr:nvSpPr>
      <cdr:spPr>
        <a:xfrm>
          <a:off x="4486275" y="4343400"/>
          <a:ext cx="12001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0.1305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Arthritis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2005/06-2006/07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0.78925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505325" y="4391025"/>
          <a:ext cx="12001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12.421875" style="25" customWidth="1"/>
    <col min="2" max="5" width="8.421875" style="25" customWidth="1"/>
    <col min="6" max="6" width="0.9921875" style="25" customWidth="1"/>
    <col min="7" max="7" width="18.140625" style="25" customWidth="1"/>
    <col min="8" max="11" width="8.421875" style="25" customWidth="1"/>
    <col min="12" max="12" width="0.9921875" style="25" customWidth="1"/>
    <col min="13" max="13" width="14.57421875" style="25" customWidth="1"/>
    <col min="14" max="15" width="11.8515625" style="25" customWidth="1"/>
    <col min="16" max="16384" width="9.140625" style="25" customWidth="1"/>
  </cols>
  <sheetData>
    <row r="1" spans="1:5" ht="15.75" thickBot="1">
      <c r="A1" s="13" t="s">
        <v>172</v>
      </c>
      <c r="B1" s="13"/>
      <c r="C1" s="13"/>
      <c r="D1" s="13"/>
      <c r="E1" s="13"/>
    </row>
    <row r="2" spans="1:15" ht="13.5" customHeight="1" thickBot="1">
      <c r="A2" s="74" t="s">
        <v>158</v>
      </c>
      <c r="B2" s="85" t="s">
        <v>167</v>
      </c>
      <c r="C2" s="85"/>
      <c r="D2" s="85"/>
      <c r="E2" s="78"/>
      <c r="G2" s="82" t="s">
        <v>159</v>
      </c>
      <c r="H2" s="85" t="s">
        <v>167</v>
      </c>
      <c r="I2" s="85"/>
      <c r="J2" s="85"/>
      <c r="K2" s="78"/>
      <c r="M2" s="74" t="s">
        <v>157</v>
      </c>
      <c r="N2" s="77" t="s">
        <v>168</v>
      </c>
      <c r="O2" s="78"/>
    </row>
    <row r="3" spans="1:15" ht="12.75">
      <c r="A3" s="75"/>
      <c r="B3" s="14" t="s">
        <v>31</v>
      </c>
      <c r="C3" s="15" t="s">
        <v>63</v>
      </c>
      <c r="D3" s="16" t="s">
        <v>31</v>
      </c>
      <c r="E3" s="21" t="s">
        <v>63</v>
      </c>
      <c r="G3" s="83"/>
      <c r="H3" s="14" t="s">
        <v>31</v>
      </c>
      <c r="I3" s="15" t="s">
        <v>63</v>
      </c>
      <c r="J3" s="16" t="s">
        <v>31</v>
      </c>
      <c r="K3" s="21" t="s">
        <v>63</v>
      </c>
      <c r="M3" s="75"/>
      <c r="N3" s="14" t="s">
        <v>31</v>
      </c>
      <c r="O3" s="21" t="s">
        <v>63</v>
      </c>
    </row>
    <row r="4" spans="1:15" ht="12.75">
      <c r="A4" s="75"/>
      <c r="B4" s="14" t="s">
        <v>32</v>
      </c>
      <c r="C4" s="15" t="s">
        <v>160</v>
      </c>
      <c r="D4" s="16" t="s">
        <v>32</v>
      </c>
      <c r="E4" s="34" t="s">
        <v>160</v>
      </c>
      <c r="G4" s="83"/>
      <c r="H4" s="14" t="s">
        <v>32</v>
      </c>
      <c r="I4" s="15" t="s">
        <v>160</v>
      </c>
      <c r="J4" s="16" t="s">
        <v>32</v>
      </c>
      <c r="K4" s="34" t="s">
        <v>160</v>
      </c>
      <c r="M4" s="75"/>
      <c r="N4" s="14" t="s">
        <v>32</v>
      </c>
      <c r="O4" s="34" t="s">
        <v>160</v>
      </c>
    </row>
    <row r="5" spans="1:15" ht="12.75">
      <c r="A5" s="75"/>
      <c r="B5" s="17"/>
      <c r="C5" s="18" t="s">
        <v>161</v>
      </c>
      <c r="D5" s="19"/>
      <c r="E5" s="35" t="s">
        <v>161</v>
      </c>
      <c r="G5" s="83"/>
      <c r="H5" s="17"/>
      <c r="I5" s="18" t="s">
        <v>161</v>
      </c>
      <c r="J5" s="19"/>
      <c r="K5" s="35" t="s">
        <v>161</v>
      </c>
      <c r="M5" s="75"/>
      <c r="N5" s="17"/>
      <c r="O5" s="35" t="s">
        <v>161</v>
      </c>
    </row>
    <row r="6" spans="1:15" ht="13.5" thickBot="1">
      <c r="A6" s="76"/>
      <c r="B6" s="88" t="s">
        <v>149</v>
      </c>
      <c r="C6" s="86"/>
      <c r="D6" s="87" t="s">
        <v>150</v>
      </c>
      <c r="E6" s="80"/>
      <c r="G6" s="84"/>
      <c r="H6" s="79" t="s">
        <v>149</v>
      </c>
      <c r="I6" s="86"/>
      <c r="J6" s="87" t="s">
        <v>150</v>
      </c>
      <c r="K6" s="80"/>
      <c r="M6" s="76"/>
      <c r="N6" s="79" t="s">
        <v>151</v>
      </c>
      <c r="O6" s="80"/>
    </row>
    <row r="7" spans="1:15" ht="12.75">
      <c r="A7" s="26" t="s">
        <v>33</v>
      </c>
      <c r="B7" s="63">
        <f>'m vs o orig data'!B4</f>
        <v>778</v>
      </c>
      <c r="C7" s="50">
        <f>'m vs o orig data'!H4*100</f>
        <v>19.67627719</v>
      </c>
      <c r="D7" s="67">
        <f>'m vs o orig data'!P4</f>
        <v>7029</v>
      </c>
      <c r="E7" s="45">
        <f>'m vs o orig data'!V4*100</f>
        <v>18.007839519999997</v>
      </c>
      <c r="G7" s="27" t="s">
        <v>47</v>
      </c>
      <c r="H7" s="64">
        <f>'m vs o orig data'!B19</f>
        <v>251</v>
      </c>
      <c r="I7" s="50">
        <f>'m vs o orig data'!H19*100</f>
        <v>19.609375</v>
      </c>
      <c r="J7" s="67">
        <f>'m vs o orig data'!P19</f>
        <v>8809</v>
      </c>
      <c r="K7" s="45">
        <f>'m vs o orig data'!V19*100</f>
        <v>17.814674</v>
      </c>
      <c r="M7" s="28" t="s">
        <v>152</v>
      </c>
      <c r="N7" s="63">
        <f>'m region orig data'!B4</f>
        <v>1533</v>
      </c>
      <c r="O7" s="47">
        <f>'m region orig data'!H4*100</f>
        <v>22.230278419999998</v>
      </c>
    </row>
    <row r="8" spans="1:15" ht="12.75">
      <c r="A8" s="28" t="s">
        <v>34</v>
      </c>
      <c r="B8" s="64">
        <f>'m vs o orig data'!B5</f>
        <v>673</v>
      </c>
      <c r="C8" s="50">
        <f>'m vs o orig data'!H5*100</f>
        <v>22.05834153</v>
      </c>
      <c r="D8" s="67">
        <f>'m vs o orig data'!P5</f>
        <v>12543</v>
      </c>
      <c r="E8" s="45">
        <f>'m vs o orig data'!V5*100</f>
        <v>18.32111244</v>
      </c>
      <c r="G8" s="29" t="s">
        <v>48</v>
      </c>
      <c r="H8" s="64">
        <f>'m vs o orig data'!B20</f>
        <v>134</v>
      </c>
      <c r="I8" s="50">
        <f>'m vs o orig data'!H20*100</f>
        <v>23.0636833</v>
      </c>
      <c r="J8" s="67">
        <f>'m vs o orig data'!P20</f>
        <v>5924</v>
      </c>
      <c r="K8" s="45">
        <f>'m vs o orig data'!V20*100</f>
        <v>21.220045130000003</v>
      </c>
      <c r="M8" s="28" t="s">
        <v>37</v>
      </c>
      <c r="N8" s="64">
        <f>'m region orig data'!B5</f>
        <v>1231</v>
      </c>
      <c r="O8" s="47">
        <f>'m region orig data'!H5*100</f>
        <v>21.32709633</v>
      </c>
    </row>
    <row r="9" spans="1:15" ht="12.75">
      <c r="A9" s="28" t="s">
        <v>35</v>
      </c>
      <c r="B9" s="64">
        <f>'m vs o orig data'!B6</f>
        <v>275</v>
      </c>
      <c r="C9" s="50">
        <f>'m vs o orig data'!H6*100</f>
        <v>19.6991404</v>
      </c>
      <c r="D9" s="67">
        <f>'m vs o orig data'!P6</f>
        <v>10169</v>
      </c>
      <c r="E9" s="45">
        <f>'m vs o orig data'!V6*100</f>
        <v>20.247292129999998</v>
      </c>
      <c r="G9" s="29" t="s">
        <v>52</v>
      </c>
      <c r="H9" s="64">
        <f>'m vs o orig data'!B21</f>
        <v>591</v>
      </c>
      <c r="I9" s="50">
        <f>'m vs o orig data'!H21*100</f>
        <v>21.97843064</v>
      </c>
      <c r="J9" s="67">
        <f>'m vs o orig data'!P21</f>
        <v>6820</v>
      </c>
      <c r="K9" s="45">
        <f>'m vs o orig data'!V21*100</f>
        <v>18.38076757</v>
      </c>
      <c r="M9" s="28" t="s">
        <v>153</v>
      </c>
      <c r="N9" s="64">
        <f>'m region orig data'!B6</f>
        <v>761</v>
      </c>
      <c r="O9" s="47">
        <f>'m region orig data'!H6*100</f>
        <v>27.33477011</v>
      </c>
    </row>
    <row r="10" spans="1:15" ht="12.75">
      <c r="A10" s="28" t="s">
        <v>28</v>
      </c>
      <c r="B10" s="64">
        <f>'m vs o orig data'!B7</f>
        <v>346</v>
      </c>
      <c r="C10" s="50">
        <f>'m vs o orig data'!H7*100</f>
        <v>22.92909211</v>
      </c>
      <c r="D10" s="67">
        <f>'m vs o orig data'!P7</f>
        <v>7404</v>
      </c>
      <c r="E10" s="45">
        <f>'m vs o orig data'!V7*100</f>
        <v>20.56780932</v>
      </c>
      <c r="G10" s="29" t="s">
        <v>50</v>
      </c>
      <c r="H10" s="64">
        <f>'m vs o orig data'!B22</f>
        <v>566</v>
      </c>
      <c r="I10" s="50">
        <f>'m vs o orig data'!H22*100</f>
        <v>22.75834339</v>
      </c>
      <c r="J10" s="67">
        <f>'m vs o orig data'!P22</f>
        <v>8968</v>
      </c>
      <c r="K10" s="45">
        <f>'m vs o orig data'!V22*100</f>
        <v>19.64469563</v>
      </c>
      <c r="M10" s="28" t="s">
        <v>43</v>
      </c>
      <c r="N10" s="64">
        <f>'m region orig data'!B7</f>
        <v>4904</v>
      </c>
      <c r="O10" s="47">
        <f>'m region orig data'!H7*100</f>
        <v>22.5191716</v>
      </c>
    </row>
    <row r="11" spans="1:15" ht="12.75">
      <c r="A11" s="28" t="s">
        <v>43</v>
      </c>
      <c r="B11" s="64">
        <f>'m vs o orig data'!B8</f>
        <v>4904</v>
      </c>
      <c r="C11" s="50">
        <f>'m vs o orig data'!H8*100</f>
        <v>22.5191716</v>
      </c>
      <c r="D11" s="67">
        <f>'m vs o orig data'!P8</f>
        <v>97244</v>
      </c>
      <c r="E11" s="45">
        <f>'m vs o orig data'!V8*100</f>
        <v>19.82722237</v>
      </c>
      <c r="G11" s="29" t="s">
        <v>53</v>
      </c>
      <c r="H11" s="64">
        <f>'m vs o orig data'!B23</f>
        <v>288</v>
      </c>
      <c r="I11" s="50">
        <f>'m vs o orig data'!H23*100</f>
        <v>20.29598309</v>
      </c>
      <c r="J11" s="67">
        <f>'m vs o orig data'!P23</f>
        <v>4400</v>
      </c>
      <c r="K11" s="45">
        <f>'m vs o orig data'!V23*100</f>
        <v>18.65434349</v>
      </c>
      <c r="M11" s="28" t="s">
        <v>154</v>
      </c>
      <c r="N11" s="64">
        <f>'m region orig data'!B8</f>
        <v>1259</v>
      </c>
      <c r="O11" s="47">
        <f>'m region orig data'!H8*100</f>
        <v>21.62115748</v>
      </c>
    </row>
    <row r="12" spans="1:15" ht="12.75">
      <c r="A12" s="28" t="s">
        <v>37</v>
      </c>
      <c r="B12" s="64">
        <f>'m vs o orig data'!B9</f>
        <v>1340</v>
      </c>
      <c r="C12" s="50">
        <f>'m vs o orig data'!H9*100</f>
        <v>21.32060461</v>
      </c>
      <c r="D12" s="67">
        <f>'m vs o orig data'!P9</f>
        <v>10154</v>
      </c>
      <c r="E12" s="45">
        <f>'m vs o orig data'!V9*100</f>
        <v>19.80418162</v>
      </c>
      <c r="G12" s="29" t="s">
        <v>49</v>
      </c>
      <c r="H12" s="64">
        <f>'m vs o orig data'!B24</f>
        <v>287</v>
      </c>
      <c r="I12" s="50">
        <f>'m vs o orig data'!H24*100</f>
        <v>22.79586974</v>
      </c>
      <c r="J12" s="67">
        <f>'m vs o orig data'!P24</f>
        <v>8864</v>
      </c>
      <c r="K12" s="45">
        <f>'m vs o orig data'!V24*100</f>
        <v>19.957670999999998</v>
      </c>
      <c r="M12" s="28" t="s">
        <v>155</v>
      </c>
      <c r="N12" s="64">
        <f>'m region orig data'!B9</f>
        <v>956</v>
      </c>
      <c r="O12" s="47">
        <f>'m region orig data'!H9*100</f>
        <v>25.019628370000003</v>
      </c>
    </row>
    <row r="13" spans="1:15" ht="12.75">
      <c r="A13" s="28" t="s">
        <v>38</v>
      </c>
      <c r="B13" s="64">
        <f>'m vs o orig data'!B10</f>
        <v>643</v>
      </c>
      <c r="C13" s="50">
        <f>'m vs o orig data'!H10*100</f>
        <v>26.59222498</v>
      </c>
      <c r="D13" s="67">
        <f>'m vs o orig data'!P10</f>
        <v>5992</v>
      </c>
      <c r="E13" s="45">
        <f>'m vs o orig data'!V10*100</f>
        <v>22.10499133</v>
      </c>
      <c r="G13" s="29" t="s">
        <v>51</v>
      </c>
      <c r="H13" s="64">
        <f>'m vs o orig data'!B25</f>
        <v>582</v>
      </c>
      <c r="I13" s="50">
        <f>'m vs o orig data'!H25*100</f>
        <v>19.29708223</v>
      </c>
      <c r="J13" s="67">
        <f>'m vs o orig data'!P25</f>
        <v>13330</v>
      </c>
      <c r="K13" s="45">
        <f>'m vs o orig data'!V25*100</f>
        <v>19.087303289999998</v>
      </c>
      <c r="M13" s="28" t="s">
        <v>156</v>
      </c>
      <c r="N13" s="64">
        <f>'m region orig data'!B10</f>
        <v>545</v>
      </c>
      <c r="O13" s="47">
        <f>'m region orig data'!H10*100</f>
        <v>21.42295597</v>
      </c>
    </row>
    <row r="14" spans="1:15" ht="12.75">
      <c r="A14" s="28" t="s">
        <v>36</v>
      </c>
      <c r="B14" s="64">
        <f>'m vs o orig data'!B11</f>
        <v>1076</v>
      </c>
      <c r="C14" s="50">
        <f>'m vs o orig data'!H11*100</f>
        <v>27.717671300000003</v>
      </c>
      <c r="D14" s="67">
        <f>'m vs o orig data'!P11</f>
        <v>7109</v>
      </c>
      <c r="E14" s="45">
        <f>'m vs o orig data'!V11*100</f>
        <v>25.95757111</v>
      </c>
      <c r="G14" s="29" t="s">
        <v>54</v>
      </c>
      <c r="H14" s="64">
        <f>'m vs o orig data'!B26</f>
        <v>327</v>
      </c>
      <c r="I14" s="50">
        <f>'m vs o orig data'!H26*100</f>
        <v>20.67003793</v>
      </c>
      <c r="J14" s="67">
        <f>'m vs o orig data'!P26</f>
        <v>9282</v>
      </c>
      <c r="K14" s="45">
        <f>'m vs o orig data'!V26*100</f>
        <v>20.32005955</v>
      </c>
      <c r="M14" s="30"/>
      <c r="N14" s="65"/>
      <c r="O14" s="49"/>
    </row>
    <row r="15" spans="1:15" ht="13.5" thickBot="1">
      <c r="A15" s="28" t="s">
        <v>39</v>
      </c>
      <c r="B15" s="64">
        <f>'m vs o orig data'!B12</f>
        <v>24</v>
      </c>
      <c r="C15" s="50">
        <f>'m vs o orig data'!H12*100</f>
        <v>16.901408449999998</v>
      </c>
      <c r="D15" s="67">
        <f>'m vs o orig data'!P12</f>
        <v>68</v>
      </c>
      <c r="E15" s="45">
        <f>'m vs o orig data'!V12*100</f>
        <v>12.903225809999999</v>
      </c>
      <c r="G15" s="29" t="s">
        <v>55</v>
      </c>
      <c r="H15" s="64">
        <f>'m vs o orig data'!B27</f>
        <v>361</v>
      </c>
      <c r="I15" s="50">
        <f>'m vs o orig data'!H27*100</f>
        <v>21.46254459</v>
      </c>
      <c r="J15" s="67">
        <f>'m vs o orig data'!P27</f>
        <v>9610</v>
      </c>
      <c r="K15" s="45">
        <f>'m vs o orig data'!V27*100</f>
        <v>21.3664762</v>
      </c>
      <c r="M15" s="32" t="s">
        <v>44</v>
      </c>
      <c r="N15" s="66">
        <f>'m region orig data'!B11</f>
        <v>11189</v>
      </c>
      <c r="O15" s="48">
        <f>'m region orig data'!H11*100</f>
        <v>22.64200579</v>
      </c>
    </row>
    <row r="16" spans="1:15" ht="12.75">
      <c r="A16" s="28" t="s">
        <v>40</v>
      </c>
      <c r="B16" s="64">
        <f>'m vs o orig data'!B13</f>
        <v>610</v>
      </c>
      <c r="C16" s="50">
        <f>'m vs o orig data'!H13*100</f>
        <v>23.40752111</v>
      </c>
      <c r="D16" s="67">
        <f>'m vs o orig data'!P13</f>
        <v>3049</v>
      </c>
      <c r="E16" s="45">
        <f>'m vs o orig data'!V13*100</f>
        <v>22.32554734</v>
      </c>
      <c r="G16" s="29" t="s">
        <v>56</v>
      </c>
      <c r="H16" s="64">
        <f>'m vs o orig data'!B28</f>
        <v>319</v>
      </c>
      <c r="I16" s="50">
        <f>'m vs o orig data'!H28*100</f>
        <v>24.747866560000002</v>
      </c>
      <c r="J16" s="67">
        <f>'m vs o orig data'!P28</f>
        <v>3821</v>
      </c>
      <c r="K16" s="45">
        <f>'m vs o orig data'!V28*100</f>
        <v>17.566200809999998</v>
      </c>
      <c r="M16" s="20" t="s">
        <v>45</v>
      </c>
      <c r="O16" s="33"/>
    </row>
    <row r="17" spans="1:15" ht="12.75">
      <c r="A17" s="28" t="s">
        <v>41</v>
      </c>
      <c r="B17" s="64">
        <f>'m vs o orig data'!B14</f>
        <v>520</v>
      </c>
      <c r="C17" s="50">
        <f>'m vs o orig data'!H14*100</f>
        <v>21.6937839</v>
      </c>
      <c r="D17" s="67">
        <f>'m vs o orig data'!P14</f>
        <v>4160</v>
      </c>
      <c r="E17" s="45">
        <f>'m vs o orig data'!V14*100</f>
        <v>16.92570592</v>
      </c>
      <c r="G17" s="29" t="s">
        <v>57</v>
      </c>
      <c r="H17" s="64">
        <f>'m vs o orig data'!B29</f>
        <v>562</v>
      </c>
      <c r="I17" s="50">
        <f>'m vs o orig data'!H29*100</f>
        <v>26.434618999999998</v>
      </c>
      <c r="J17" s="67">
        <f>'m vs o orig data'!P29</f>
        <v>10780</v>
      </c>
      <c r="K17" s="45">
        <f>'m vs o orig data'!V29*100</f>
        <v>20.575267689999997</v>
      </c>
      <c r="M17" s="73" t="s">
        <v>171</v>
      </c>
      <c r="N17" s="24"/>
      <c r="O17" s="24"/>
    </row>
    <row r="18" spans="1:11" ht="12.75">
      <c r="A18" s="30"/>
      <c r="B18" s="65"/>
      <c r="C18" s="43"/>
      <c r="D18" s="68"/>
      <c r="E18" s="51"/>
      <c r="G18" s="29" t="s">
        <v>58</v>
      </c>
      <c r="H18" s="64">
        <f>'m vs o orig data'!B30</f>
        <v>636</v>
      </c>
      <c r="I18" s="50">
        <f>'m vs o orig data'!H30*100</f>
        <v>26.86945501</v>
      </c>
      <c r="J18" s="67">
        <f>'m vs o orig data'!P30</f>
        <v>6636</v>
      </c>
      <c r="K18" s="45">
        <f>'m vs o orig data'!V30*100</f>
        <v>23.958408549999998</v>
      </c>
    </row>
    <row r="19" spans="1:11" ht="12.75">
      <c r="A19" s="28" t="s">
        <v>147</v>
      </c>
      <c r="B19" s="64">
        <f>'m vs o orig data'!B15</f>
        <v>1726</v>
      </c>
      <c r="C19" s="50">
        <f>'m vs o orig data'!H15*100</f>
        <v>20.54517319</v>
      </c>
      <c r="D19" s="67">
        <f>'m vs o orig data'!P15</f>
        <v>29741</v>
      </c>
      <c r="E19" s="45">
        <f>'m vs o orig data'!V15*100</f>
        <v>18.85695446</v>
      </c>
      <c r="G19" s="31"/>
      <c r="H19" s="65"/>
      <c r="I19" s="43"/>
      <c r="J19" s="68"/>
      <c r="K19" s="51"/>
    </row>
    <row r="20" spans="1:11" ht="13.5" thickBot="1">
      <c r="A20" s="28" t="s">
        <v>46</v>
      </c>
      <c r="B20" s="64">
        <f>'m vs o orig data'!B16</f>
        <v>3059</v>
      </c>
      <c r="C20" s="50">
        <f>'m vs o orig data'!H16*100</f>
        <v>24.30671434</v>
      </c>
      <c r="D20" s="67">
        <f>'m vs o orig data'!P16</f>
        <v>23255</v>
      </c>
      <c r="E20" s="45">
        <f>'m vs o orig data'!V16*100</f>
        <v>21.98721706</v>
      </c>
      <c r="G20" s="32" t="s">
        <v>43</v>
      </c>
      <c r="H20" s="66">
        <f>'m vs o orig data'!B8</f>
        <v>4904</v>
      </c>
      <c r="I20" s="53">
        <f>'m vs o orig data'!H8*100</f>
        <v>22.5191716</v>
      </c>
      <c r="J20" s="69">
        <f>'m vs o orig data'!P8</f>
        <v>97244</v>
      </c>
      <c r="K20" s="52">
        <f>'m vs o orig data'!V8*100</f>
        <v>19.82722237</v>
      </c>
    </row>
    <row r="21" spans="1:10" ht="12.75">
      <c r="A21" s="28" t="s">
        <v>42</v>
      </c>
      <c r="B21" s="64">
        <f>'m vs o orig data'!B17</f>
        <v>1154</v>
      </c>
      <c r="C21" s="50">
        <f>'m vs o orig data'!H17*100</f>
        <v>22.429543250000002</v>
      </c>
      <c r="D21" s="67">
        <f>'m vs o orig data'!P17</f>
        <v>7277</v>
      </c>
      <c r="E21" s="45">
        <f>'m vs o orig data'!V17*100</f>
        <v>18.7735411</v>
      </c>
      <c r="G21" s="20" t="s">
        <v>45</v>
      </c>
      <c r="I21" s="33"/>
      <c r="J21" s="33"/>
    </row>
    <row r="22" spans="1:11" ht="12.75">
      <c r="A22" s="30"/>
      <c r="B22" s="65"/>
      <c r="C22" s="43"/>
      <c r="D22" s="68"/>
      <c r="E22" s="51"/>
      <c r="G22" s="81" t="s">
        <v>171</v>
      </c>
      <c r="H22" s="81"/>
      <c r="I22" s="81"/>
      <c r="J22" s="81"/>
      <c r="K22" s="81"/>
    </row>
    <row r="23" spans="1:5" ht="13.5" thickBot="1">
      <c r="A23" s="32" t="s">
        <v>44</v>
      </c>
      <c r="B23" s="66">
        <f>'m vs o orig data'!B18</f>
        <v>11189</v>
      </c>
      <c r="C23" s="44">
        <f>'m vs o orig data'!H18*100</f>
        <v>22.64200579</v>
      </c>
      <c r="D23" s="69">
        <f>'m vs o orig data'!P18</f>
        <v>164921</v>
      </c>
      <c r="E23" s="52">
        <f>'m vs o orig data'!V18*100</f>
        <v>19.901122479999998</v>
      </c>
    </row>
    <row r="24" spans="1:9" ht="12.75">
      <c r="A24" s="20" t="s">
        <v>45</v>
      </c>
      <c r="C24" s="33"/>
      <c r="G24" s="55"/>
      <c r="H24" s="54"/>
      <c r="I24" s="54"/>
    </row>
    <row r="25" spans="1:9" ht="12.75">
      <c r="A25" s="73" t="s">
        <v>171</v>
      </c>
      <c r="B25" s="24"/>
      <c r="C25" s="24"/>
      <c r="D25" s="24"/>
      <c r="E25" s="24"/>
      <c r="G25" s="55"/>
      <c r="H25" s="54"/>
      <c r="I25" s="56"/>
    </row>
    <row r="26" spans="7:9" ht="12.75">
      <c r="G26" s="55"/>
      <c r="H26" s="54"/>
      <c r="I26" s="56"/>
    </row>
    <row r="27" spans="7:9" ht="12.75">
      <c r="G27" s="55"/>
      <c r="H27" s="54"/>
      <c r="I27" s="57"/>
    </row>
    <row r="28" spans="7:9" ht="12.75">
      <c r="G28" s="55"/>
      <c r="H28" s="54"/>
      <c r="I28" s="54"/>
    </row>
    <row r="29" spans="7:9" ht="12.75">
      <c r="G29" s="58"/>
      <c r="H29" s="59"/>
      <c r="I29" s="60"/>
    </row>
    <row r="30" spans="7:9" ht="12.75">
      <c r="G30" s="58"/>
      <c r="H30" s="59"/>
      <c r="I30" s="60"/>
    </row>
    <row r="31" spans="7:9" ht="12.75">
      <c r="G31" s="58"/>
      <c r="H31" s="59"/>
      <c r="I31" s="60"/>
    </row>
    <row r="33" spans="7:9" ht="12.75">
      <c r="G33" s="58"/>
      <c r="H33" s="59"/>
      <c r="I33" s="60"/>
    </row>
    <row r="34" spans="7:9" ht="12.75">
      <c r="G34" s="58"/>
      <c r="H34" s="59"/>
      <c r="I34" s="60"/>
    </row>
    <row r="35" spans="7:9" ht="12.75">
      <c r="G35" s="58"/>
      <c r="H35" s="59"/>
      <c r="I35" s="60"/>
    </row>
    <row r="36" spans="7:9" ht="12.75">
      <c r="G36" s="61"/>
      <c r="H36" s="59"/>
      <c r="I36" s="60"/>
    </row>
    <row r="37" spans="7:9" ht="12.75">
      <c r="G37" s="58"/>
      <c r="H37" s="59"/>
      <c r="I37" s="60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19" sqref="R19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8" t="s">
        <v>162</v>
      </c>
      <c r="B1" s="4" t="s">
        <v>59</v>
      </c>
      <c r="C1" s="89" t="s">
        <v>29</v>
      </c>
      <c r="D1" s="89"/>
      <c r="E1" s="89"/>
      <c r="F1" s="90" t="s">
        <v>136</v>
      </c>
      <c r="G1" s="90"/>
      <c r="H1" s="91" t="s">
        <v>166</v>
      </c>
      <c r="I1" s="91"/>
      <c r="J1" s="91"/>
      <c r="K1" s="91"/>
      <c r="L1" s="91"/>
      <c r="M1" s="91"/>
      <c r="N1" s="91"/>
      <c r="O1" s="6"/>
      <c r="S1" s="6"/>
    </row>
    <row r="2" spans="1:19" ht="12.75">
      <c r="A2" s="38" t="s">
        <v>163</v>
      </c>
      <c r="B2" s="62"/>
      <c r="C2" s="12"/>
      <c r="D2" s="12"/>
      <c r="E2" s="12"/>
      <c r="F2" s="40"/>
      <c r="G2" s="40"/>
      <c r="H2" s="4"/>
      <c r="I2" s="4" t="s">
        <v>148</v>
      </c>
      <c r="J2" s="4" t="s">
        <v>148</v>
      </c>
      <c r="K2" s="4"/>
      <c r="L2" s="4"/>
      <c r="M2" s="4"/>
      <c r="N2" s="4"/>
      <c r="O2" s="6"/>
      <c r="S2" s="6"/>
    </row>
    <row r="3" spans="1:27" ht="12.75">
      <c r="A3" s="4" t="s">
        <v>0</v>
      </c>
      <c r="B3" s="4"/>
      <c r="C3" s="12" t="s">
        <v>125</v>
      </c>
      <c r="D3" s="12" t="s">
        <v>100</v>
      </c>
      <c r="E3" s="12" t="s">
        <v>99</v>
      </c>
      <c r="F3" s="40" t="s">
        <v>134</v>
      </c>
      <c r="G3" s="40" t="s">
        <v>135</v>
      </c>
      <c r="H3" s="5" t="s">
        <v>137</v>
      </c>
      <c r="I3" s="3" t="s">
        <v>149</v>
      </c>
      <c r="J3" s="46" t="s">
        <v>150</v>
      </c>
      <c r="K3" s="5" t="s">
        <v>138</v>
      </c>
      <c r="L3" s="41" t="s">
        <v>139</v>
      </c>
      <c r="M3" s="5" t="s">
        <v>140</v>
      </c>
      <c r="N3" s="5" t="s">
        <v>141</v>
      </c>
      <c r="P3" s="5" t="s">
        <v>142</v>
      </c>
      <c r="Q3" s="5" t="s">
        <v>143</v>
      </c>
      <c r="R3" s="5" t="s">
        <v>144</v>
      </c>
      <c r="T3" s="5" t="s">
        <v>145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(m)</v>
      </c>
      <c r="B4" t="s">
        <v>33</v>
      </c>
      <c r="C4" t="str">
        <f>'m vs o orig data'!AH4</f>
        <v>m</v>
      </c>
      <c r="D4" t="str">
        <f>'m vs o orig data'!AI4</f>
        <v> 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2">
        <f aca="true" t="shared" si="0" ref="H4:H14">I$19</f>
        <v>0.2423587488</v>
      </c>
      <c r="I4" s="3">
        <f>'m vs o orig data'!D4</f>
        <v>0.2093099642</v>
      </c>
      <c r="J4" s="3">
        <f>'m vs o orig data'!R4</f>
        <v>0.1927492688</v>
      </c>
      <c r="K4" s="22">
        <f aca="true" t="shared" si="1" ref="K4:K14">J$19</f>
        <v>0.1990112248</v>
      </c>
      <c r="L4" s="5">
        <f>'m vs o orig data'!B4</f>
        <v>778</v>
      </c>
      <c r="M4" s="5">
        <f>'m vs o orig data'!C4</f>
        <v>3954</v>
      </c>
      <c r="N4" s="11">
        <f>'m vs o orig data'!G4</f>
        <v>0.0004287082</v>
      </c>
      <c r="O4" s="7"/>
      <c r="P4" s="5">
        <f>'m vs o orig data'!P4</f>
        <v>7029</v>
      </c>
      <c r="Q4" s="5">
        <f>'m vs o orig data'!Q4</f>
        <v>39033</v>
      </c>
      <c r="R4" s="11">
        <f>'m vs o orig data'!U4</f>
        <v>0.1314860298</v>
      </c>
      <c r="S4" s="7"/>
      <c r="T4" s="11">
        <f>'m vs o orig data'!AD4</f>
        <v>0.0507048311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34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2">
        <f t="shared" si="0"/>
        <v>0.2423587488</v>
      </c>
      <c r="I5" s="3">
        <f>'m vs o orig data'!D5</f>
        <v>0.2309195414</v>
      </c>
      <c r="J5" s="3">
        <f>'m vs o orig data'!R5</f>
        <v>0.1844999779</v>
      </c>
      <c r="K5" s="22">
        <f t="shared" si="1"/>
        <v>0.1990112248</v>
      </c>
      <c r="L5" s="5">
        <f>'m vs o orig data'!B5</f>
        <v>673</v>
      </c>
      <c r="M5" s="5">
        <f>'m vs o orig data'!C5</f>
        <v>3051</v>
      </c>
      <c r="N5" s="11">
        <f>'m vs o orig data'!G5</f>
        <v>0.2711733866</v>
      </c>
      <c r="O5" s="8"/>
      <c r="P5" s="5">
        <f>'m vs o orig data'!P5</f>
        <v>12543</v>
      </c>
      <c r="Q5" s="5">
        <f>'m vs o orig data'!Q5</f>
        <v>68462</v>
      </c>
      <c r="R5" s="11">
        <f>'m vs o orig data'!U5</f>
        <v>9.7618E-05</v>
      </c>
      <c r="S5" s="8"/>
      <c r="T5" s="11">
        <f>'m vs o orig data'!AD5</f>
        <v>2.7722056E-07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(m,o)</v>
      </c>
      <c r="B6" t="s">
        <v>35</v>
      </c>
      <c r="C6" t="str">
        <f>'m vs o orig data'!AH6</f>
        <v>m</v>
      </c>
      <c r="D6" t="str">
        <f>'m vs o orig data'!AI6</f>
        <v>o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2">
        <f t="shared" si="0"/>
        <v>0.2423587488</v>
      </c>
      <c r="I6" s="3">
        <f>'m vs o orig data'!D6</f>
        <v>0.1994747716</v>
      </c>
      <c r="J6" s="3">
        <f>'m vs o orig data'!R6</f>
        <v>0.1833145484</v>
      </c>
      <c r="K6" s="22">
        <f t="shared" si="1"/>
        <v>0.1990112248</v>
      </c>
      <c r="L6" s="5">
        <f>'m vs o orig data'!B6</f>
        <v>275</v>
      </c>
      <c r="M6" s="5">
        <f>'m vs o orig data'!C6</f>
        <v>1396</v>
      </c>
      <c r="N6" s="11">
        <f>'m vs o orig data'!G6</f>
        <v>0.0023135545</v>
      </c>
      <c r="O6" s="8"/>
      <c r="P6" s="5">
        <f>'m vs o orig data'!P6</f>
        <v>10169</v>
      </c>
      <c r="Q6" s="5">
        <f>'m vs o orig data'!Q6</f>
        <v>50224</v>
      </c>
      <c r="R6" s="11">
        <f>'m vs o orig data'!U6</f>
        <v>4.12541E-05</v>
      </c>
      <c r="S6" s="8"/>
      <c r="T6" s="11">
        <f>'m vs o orig data'!AD6</f>
        <v>0.1862810153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(m,d)</v>
      </c>
      <c r="B7" t="s">
        <v>28</v>
      </c>
      <c r="C7" t="str">
        <f>'m vs o orig data'!AH7</f>
        <v>m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2">
        <f t="shared" si="0"/>
        <v>0.2423587488</v>
      </c>
      <c r="I7" s="3">
        <f>'m vs o orig data'!D7</f>
        <v>0.2870925442</v>
      </c>
      <c r="J7" s="3">
        <f>'m vs o orig data'!R7</f>
        <v>0.2085662164</v>
      </c>
      <c r="K7" s="22">
        <f t="shared" si="1"/>
        <v>0.1990112248</v>
      </c>
      <c r="L7" s="5">
        <f>'m vs o orig data'!B7</f>
        <v>346</v>
      </c>
      <c r="M7" s="5">
        <f>'m vs o orig data'!C7</f>
        <v>1509</v>
      </c>
      <c r="N7" s="11">
        <f>'m vs o orig data'!G7</f>
        <v>0.0033926904</v>
      </c>
      <c r="O7" s="8"/>
      <c r="P7" s="5">
        <f>'m vs o orig data'!P7</f>
        <v>7404</v>
      </c>
      <c r="Q7" s="5">
        <f>'m vs o orig data'!Q7</f>
        <v>35998</v>
      </c>
      <c r="R7" s="11">
        <f>'m vs o orig data'!U7</f>
        <v>0.0248416188</v>
      </c>
      <c r="S7" s="8"/>
      <c r="T7" s="11">
        <f>'m vs o orig data'!AD7</f>
        <v>3.857032E-08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2">
        <f t="shared" si="0"/>
        <v>0.2423587488</v>
      </c>
      <c r="I8" s="3">
        <f>'m vs o orig data'!D8</f>
        <v>0.2487118536</v>
      </c>
      <c r="J8" s="3">
        <f>'m vs o orig data'!R8</f>
        <v>0.1990248577</v>
      </c>
      <c r="K8" s="22">
        <f t="shared" si="1"/>
        <v>0.1990112248</v>
      </c>
      <c r="L8" s="5">
        <f>'m vs o orig data'!B8</f>
        <v>4904</v>
      </c>
      <c r="M8" s="5">
        <f>'m vs o orig data'!C8</f>
        <v>21777</v>
      </c>
      <c r="N8" s="11">
        <f>'m vs o orig data'!G8</f>
        <v>0.3109882262</v>
      </c>
      <c r="O8" s="8"/>
      <c r="P8" s="5">
        <f>'m vs o orig data'!P8</f>
        <v>97244</v>
      </c>
      <c r="Q8" s="5">
        <f>'m vs o orig data'!Q8</f>
        <v>490457</v>
      </c>
      <c r="R8" s="11">
        <f>'m vs o orig data'!U8</f>
        <v>0.9958005367</v>
      </c>
      <c r="S8" s="8"/>
      <c r="T8" s="11">
        <f>'m vs o orig data'!AD8</f>
        <v>4.252314E-29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(m,d)</v>
      </c>
      <c r="B9" t="s">
        <v>37</v>
      </c>
      <c r="C9" t="str">
        <f>'m vs o orig data'!AH9</f>
        <v>m</v>
      </c>
      <c r="D9" t="str">
        <f>'m vs o orig data'!AI9</f>
        <v> 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2">
        <f t="shared" si="0"/>
        <v>0.2423587488</v>
      </c>
      <c r="I9" s="3">
        <f>'m vs o orig data'!D9</f>
        <v>0.2153464548</v>
      </c>
      <c r="J9" s="3">
        <f>'m vs o orig data'!R9</f>
        <v>0.189077689</v>
      </c>
      <c r="K9" s="22">
        <f t="shared" si="1"/>
        <v>0.1990112248</v>
      </c>
      <c r="L9" s="5">
        <f>'m vs o orig data'!B9</f>
        <v>1340</v>
      </c>
      <c r="M9" s="5">
        <f>'m vs o orig data'!C9</f>
        <v>6285</v>
      </c>
      <c r="N9" s="11">
        <f>'m vs o orig data'!G9</f>
        <v>0.0006323704</v>
      </c>
      <c r="O9" s="8"/>
      <c r="P9" s="5">
        <f>'m vs o orig data'!P9</f>
        <v>10154</v>
      </c>
      <c r="Q9" s="5">
        <f>'m vs o orig data'!Q9</f>
        <v>51272</v>
      </c>
      <c r="R9" s="11">
        <f>'m vs o orig data'!U9</f>
        <v>0.011260983</v>
      </c>
      <c r="S9" s="8"/>
      <c r="T9" s="11">
        <f>'m vs o orig data'!AD9</f>
        <v>0.0001756102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(m,o,d)</v>
      </c>
      <c r="B10" t="s">
        <v>38</v>
      </c>
      <c r="C10" t="str">
        <f>'m vs o orig data'!AH10</f>
        <v>m</v>
      </c>
      <c r="D10" t="str">
        <f>'m vs o orig data'!AI10</f>
        <v>o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2">
        <f t="shared" si="0"/>
        <v>0.2423587488</v>
      </c>
      <c r="I10" s="3">
        <f>'m vs o orig data'!D10</f>
        <v>0.2747429931</v>
      </c>
      <c r="J10" s="3">
        <f>'m vs o orig data'!R10</f>
        <v>0.2153834537</v>
      </c>
      <c r="K10" s="22">
        <f t="shared" si="1"/>
        <v>0.1990112248</v>
      </c>
      <c r="L10" s="5">
        <f>'m vs o orig data'!B10</f>
        <v>643</v>
      </c>
      <c r="M10" s="5">
        <f>'m vs o orig data'!C10</f>
        <v>2418</v>
      </c>
      <c r="N10" s="11">
        <f>'m vs o orig data'!G10</f>
        <v>0.0052036008</v>
      </c>
      <c r="P10" s="5">
        <f>'m vs o orig data'!P10</f>
        <v>5992</v>
      </c>
      <c r="Q10" s="5">
        <f>'m vs o orig data'!Q10</f>
        <v>27107</v>
      </c>
      <c r="R10" s="11">
        <f>'m vs o orig data'!U10</f>
        <v>0.0003346581</v>
      </c>
      <c r="T10" s="11">
        <f>'m vs o orig data'!AD10</f>
        <v>1.0649902E-07</v>
      </c>
    </row>
    <row r="11" spans="1:27" ht="12.75">
      <c r="A11" s="2" t="str">
        <f ca="1" t="shared" si="2"/>
        <v>Parkland (m,o,d)</v>
      </c>
      <c r="B11" t="s">
        <v>36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2">
        <f t="shared" si="0"/>
        <v>0.2423587488</v>
      </c>
      <c r="I11" s="3">
        <f>'m vs o orig data'!D11</f>
        <v>0.2877819489</v>
      </c>
      <c r="J11" s="3">
        <f>'m vs o orig data'!R11</f>
        <v>0.2358140309</v>
      </c>
      <c r="K11" s="22">
        <f t="shared" si="1"/>
        <v>0.1990112248</v>
      </c>
      <c r="L11" s="5">
        <f>'m vs o orig data'!B11</f>
        <v>1076</v>
      </c>
      <c r="M11" s="5">
        <f>'m vs o orig data'!C11</f>
        <v>3882</v>
      </c>
      <c r="N11" s="11">
        <f>'m vs o orig data'!G11</f>
        <v>3.4059836E-06</v>
      </c>
      <c r="O11" s="8"/>
      <c r="P11" s="5">
        <f>'m vs o orig data'!P11</f>
        <v>7109</v>
      </c>
      <c r="Q11" s="5">
        <f>'m vs o orig data'!Q11</f>
        <v>27387</v>
      </c>
      <c r="R11" s="11">
        <f>'m vs o orig data'!U11</f>
        <v>1.102821E-15</v>
      </c>
      <c r="S11" s="8"/>
      <c r="T11" s="11">
        <f>'m vs o orig data'!AD11</f>
        <v>1.2098614E-07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39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2">
        <f t="shared" si="0"/>
        <v>0.2423587488</v>
      </c>
      <c r="I12" s="3">
        <f>'m vs o orig data'!D12</f>
        <v>0.1891738158</v>
      </c>
      <c r="J12" s="3">
        <f>'m vs o orig data'!R12</f>
        <v>0.1477036628</v>
      </c>
      <c r="K12" s="22">
        <f t="shared" si="1"/>
        <v>0.1990112248</v>
      </c>
      <c r="L12" s="5">
        <f>'m vs o orig data'!B12</f>
        <v>24</v>
      </c>
      <c r="M12" s="5">
        <f>'m vs o orig data'!C12</f>
        <v>142</v>
      </c>
      <c r="N12" s="11">
        <f>'m vs o orig data'!G12</f>
        <v>0.2278214298</v>
      </c>
      <c r="O12" s="8"/>
      <c r="P12" s="5">
        <f>'m vs o orig data'!P12</f>
        <v>68</v>
      </c>
      <c r="Q12" s="5">
        <f>'m vs o orig data'!Q12</f>
        <v>527</v>
      </c>
      <c r="R12" s="11">
        <f>'m vs o orig data'!U12</f>
        <v>0.0151471486</v>
      </c>
      <c r="S12" s="8"/>
      <c r="T12" s="11">
        <f>'m vs o orig data'!AD12</f>
        <v>0.2993969452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(o)</v>
      </c>
      <c r="B13" t="s">
        <v>40</v>
      </c>
      <c r="C13" t="str">
        <f>'m vs o orig data'!AH13</f>
        <v> 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2">
        <f t="shared" si="0"/>
        <v>0.2423587488</v>
      </c>
      <c r="I13" s="3">
        <f>'m vs o orig data'!D13</f>
        <v>0.2578120645</v>
      </c>
      <c r="J13" s="3">
        <f>'m vs o orig data'!R13</f>
        <v>0.2369734323</v>
      </c>
      <c r="K13" s="22">
        <f t="shared" si="1"/>
        <v>0.1990112248</v>
      </c>
      <c r="L13" s="5">
        <f>'m vs o orig data'!B13</f>
        <v>610</v>
      </c>
      <c r="M13" s="5">
        <f>'m vs o orig data'!C13</f>
        <v>2606</v>
      </c>
      <c r="N13" s="11">
        <f>'m vs o orig data'!G13</f>
        <v>0.1772924088</v>
      </c>
      <c r="O13" s="8"/>
      <c r="P13" s="5">
        <f>'m vs o orig data'!P13</f>
        <v>3049</v>
      </c>
      <c r="Q13" s="5">
        <f>'m vs o orig data'!Q13</f>
        <v>13657</v>
      </c>
      <c r="R13" s="11">
        <f>'m vs o orig data'!U13</f>
        <v>8.360655E-12</v>
      </c>
      <c r="S13" s="8"/>
      <c r="T13" s="11">
        <f>'m vs o orig data'!AD13</f>
        <v>0.0819021826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(o,d)</v>
      </c>
      <c r="B14" t="s">
        <v>41</v>
      </c>
      <c r="C14" t="str">
        <f>'m vs o orig data'!AH14</f>
        <v> 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2">
        <f t="shared" si="0"/>
        <v>0.2423587488</v>
      </c>
      <c r="I14" s="3">
        <f>'m vs o orig data'!D14</f>
        <v>0.2643945497</v>
      </c>
      <c r="J14" s="3">
        <f>'m vs o orig data'!R14</f>
        <v>0.2121321635</v>
      </c>
      <c r="K14" s="22">
        <f t="shared" si="1"/>
        <v>0.1990112248</v>
      </c>
      <c r="L14" s="5">
        <f>'m vs o orig data'!B14</f>
        <v>520</v>
      </c>
      <c r="M14" s="5">
        <f>'m vs o orig data'!C14</f>
        <v>2397</v>
      </c>
      <c r="N14" s="11">
        <f>'m vs o orig data'!G14</f>
        <v>0.074847611</v>
      </c>
      <c r="O14" s="8"/>
      <c r="P14" s="5">
        <f>'m vs o orig data'!P14</f>
        <v>4160</v>
      </c>
      <c r="Q14" s="5">
        <f>'m vs o orig data'!Q14</f>
        <v>24578</v>
      </c>
      <c r="R14" s="11">
        <f>'m vs o orig data'!U14</f>
        <v>0.0079528471</v>
      </c>
      <c r="S14" s="8"/>
      <c r="T14" s="11">
        <f>'m vs o orig data'!AD14</f>
        <v>1.33104E-05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2"/>
      <c r="I15" s="3"/>
      <c r="J15" s="3"/>
      <c r="K15" s="22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(m,o,d)</v>
      </c>
      <c r="B16" t="s">
        <v>147</v>
      </c>
      <c r="C16" t="str">
        <f>'m vs o orig data'!AH15</f>
        <v>m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2">
        <f>I$19</f>
        <v>0.2423587488</v>
      </c>
      <c r="I16" s="3">
        <f>'m vs o orig data'!D15</f>
        <v>0.2155097592</v>
      </c>
      <c r="J16" s="3">
        <f>'m vs o orig data'!R15</f>
        <v>0.1861341053</v>
      </c>
      <c r="K16" s="22">
        <f>J$19</f>
        <v>0.1990112248</v>
      </c>
      <c r="L16" s="5">
        <f>'m vs o orig data'!B15</f>
        <v>1726</v>
      </c>
      <c r="M16" s="5">
        <f>'m vs o orig data'!C15</f>
        <v>8401</v>
      </c>
      <c r="N16" s="11">
        <f>'m vs o orig data'!G15</f>
        <v>3.80899E-05</v>
      </c>
      <c r="O16" s="8"/>
      <c r="P16" s="5">
        <f>'m vs o orig data'!P15</f>
        <v>29741</v>
      </c>
      <c r="Q16" s="5">
        <f>'m vs o orig data'!Q15</f>
        <v>157719</v>
      </c>
      <c r="R16" s="11">
        <f>'m vs o orig data'!U15</f>
        <v>1.9008794E-06</v>
      </c>
      <c r="S16" s="8"/>
      <c r="T16" s="11">
        <f>'m vs o orig data'!AD15</f>
        <v>2.1061187E-07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(o,d)</v>
      </c>
      <c r="B17" t="s">
        <v>46</v>
      </c>
      <c r="C17" t="str">
        <f>'m vs o orig data'!AH16</f>
        <v> </v>
      </c>
      <c r="D17" t="str">
        <f>'m vs o orig data'!AI16</f>
        <v>o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2">
        <f>I$19</f>
        <v>0.2423587488</v>
      </c>
      <c r="I17" s="3">
        <f>'m vs o orig data'!D16</f>
        <v>0.2485118285</v>
      </c>
      <c r="J17" s="3">
        <f>'m vs o orig data'!R16</f>
        <v>0.2089618925</v>
      </c>
      <c r="K17" s="22">
        <f>J$19</f>
        <v>0.1990112248</v>
      </c>
      <c r="L17" s="5">
        <f>'m vs o orig data'!B16</f>
        <v>3059</v>
      </c>
      <c r="M17" s="5">
        <f>'m vs o orig data'!C16</f>
        <v>12585</v>
      </c>
      <c r="N17" s="11">
        <f>'m vs o orig data'!G16</f>
        <v>0.384937486</v>
      </c>
      <c r="P17" s="5">
        <f>'m vs o orig data'!P16</f>
        <v>23255</v>
      </c>
      <c r="Q17" s="5">
        <f>'m vs o orig data'!Q16</f>
        <v>105766</v>
      </c>
      <c r="R17" s="11">
        <f>'m vs o orig data'!U16</f>
        <v>0.0007967895</v>
      </c>
      <c r="T17" s="11">
        <f>'m vs o orig data'!AD16</f>
        <v>2.483377E-13</v>
      </c>
    </row>
    <row r="18" spans="1:20" ht="12.75">
      <c r="A18" s="2" t="str">
        <f ca="1" t="shared" si="2"/>
        <v>North (o,d)</v>
      </c>
      <c r="B18" t="s">
        <v>42</v>
      </c>
      <c r="C18" t="str">
        <f>'m vs o orig data'!AH17</f>
        <v> 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2">
        <f>I$19</f>
        <v>0.2423587488</v>
      </c>
      <c r="I18" s="3">
        <f>'m vs o orig data'!D17</f>
        <v>0.2580979477</v>
      </c>
      <c r="J18" s="3">
        <f>'m vs o orig data'!R17</f>
        <v>0.2205953135</v>
      </c>
      <c r="K18" s="22">
        <f>J$19</f>
        <v>0.1990112248</v>
      </c>
      <c r="L18" s="5">
        <f>'m vs o orig data'!B17</f>
        <v>1154</v>
      </c>
      <c r="M18" s="5">
        <f>'m vs o orig data'!C17</f>
        <v>5145</v>
      </c>
      <c r="N18" s="11">
        <f>'m vs o orig data'!G17</f>
        <v>0.0813242995</v>
      </c>
      <c r="P18" s="5">
        <f>'m vs o orig data'!P17</f>
        <v>7277</v>
      </c>
      <c r="Q18" s="5">
        <f>'m vs o orig data'!Q17</f>
        <v>38762</v>
      </c>
      <c r="R18" s="11">
        <f>'m vs o orig data'!U17</f>
        <v>1.0785539E-08</v>
      </c>
      <c r="T18" s="11">
        <f>'m vs o orig data'!AD17</f>
        <v>6.3213364E-06</v>
      </c>
    </row>
    <row r="19" spans="1:20" ht="12.75">
      <c r="A19" s="2" t="str">
        <f ca="1" t="shared" si="2"/>
        <v>Manitoba (d)</v>
      </c>
      <c r="B19" t="s">
        <v>44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2">
        <f>I$19</f>
        <v>0.2423587488</v>
      </c>
      <c r="I19" s="3">
        <f>'m vs o orig data'!D18</f>
        <v>0.2423587488</v>
      </c>
      <c r="J19" s="3">
        <f>'m vs o orig data'!R18</f>
        <v>0.1990112248</v>
      </c>
      <c r="K19" s="22">
        <f>J$19</f>
        <v>0.1990112248</v>
      </c>
      <c r="L19" s="5">
        <f>'m vs o orig data'!B18</f>
        <v>11189</v>
      </c>
      <c r="M19" s="5">
        <f>'m vs o orig data'!C18</f>
        <v>49417</v>
      </c>
      <c r="N19" s="11" t="str">
        <f>'m vs o orig data'!G18</f>
        <v> </v>
      </c>
      <c r="P19" s="5">
        <f>'m vs o orig data'!P18</f>
        <v>164921</v>
      </c>
      <c r="Q19" s="5">
        <f>'m vs o orig data'!Q18</f>
        <v>828702</v>
      </c>
      <c r="R19" s="11" t="str">
        <f>'m vs o orig data'!U18</f>
        <v> </v>
      </c>
      <c r="T19" s="11">
        <f>'m vs o orig data'!AD18</f>
        <v>1.115091E-22</v>
      </c>
    </row>
    <row r="20" spans="1:20" ht="12.75">
      <c r="A20" s="2" t="str">
        <f ca="1" t="shared" si="2"/>
        <v>Fort Garry (o,d)</v>
      </c>
      <c r="B20" t="s">
        <v>47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2">
        <f aca="true" t="shared" si="3" ref="H20:H31">I$19</f>
        <v>0.2423587488</v>
      </c>
      <c r="I20" s="3">
        <f>'m vs o orig data'!D19</f>
        <v>0.2177285477</v>
      </c>
      <c r="J20" s="3">
        <f>'m vs o orig data'!R19</f>
        <v>0.1836861356</v>
      </c>
      <c r="K20" s="22">
        <f aca="true" t="shared" si="4" ref="K20:K31">J$19</f>
        <v>0.1990112248</v>
      </c>
      <c r="L20" s="5">
        <f>'m vs o orig data'!B19</f>
        <v>251</v>
      </c>
      <c r="M20" s="5">
        <f>'m vs o orig data'!C19</f>
        <v>1280</v>
      </c>
      <c r="N20" s="11">
        <f>'m vs o orig data'!G19</f>
        <v>0.1075114729</v>
      </c>
      <c r="P20" s="5">
        <f>'m vs o orig data'!P19</f>
        <v>8809</v>
      </c>
      <c r="Q20" s="5">
        <f>'m vs o orig data'!Q19</f>
        <v>49448</v>
      </c>
      <c r="R20" s="11">
        <f>'m vs o orig data'!U19</f>
        <v>9.69666E-05</v>
      </c>
      <c r="T20" s="11">
        <f>'m vs o orig data'!AD19</f>
        <v>0.0108555543</v>
      </c>
    </row>
    <row r="21" spans="1:20" ht="12.75">
      <c r="A21" s="2" t="str">
        <f ca="1" t="shared" si="2"/>
        <v>Assiniboine South (d)</v>
      </c>
      <c r="B21" t="s">
        <v>48</v>
      </c>
      <c r="C21" t="str">
        <f>'m vs o orig data'!AH20</f>
        <v> </v>
      </c>
      <c r="D21" t="str">
        <f>'m vs o orig data'!AI20</f>
        <v> </v>
      </c>
      <c r="E21" t="str">
        <f ca="1">IF(CELL("contents",F21)="s","s",IF(CELL("contents",G21)="s","s",IF(CELL("contents",'m vs o orig data'!AJ20)="d","d","")))</f>
        <v>d</v>
      </c>
      <c r="F21" t="str">
        <f>'m vs o orig data'!AK20</f>
        <v> </v>
      </c>
      <c r="G21" t="str">
        <f>'m vs o orig data'!AL20</f>
        <v> </v>
      </c>
      <c r="H21" s="22">
        <f t="shared" si="3"/>
        <v>0.2423587488</v>
      </c>
      <c r="I21" s="3">
        <f>'m vs o orig data'!D20</f>
        <v>0.2505473538</v>
      </c>
      <c r="J21" s="3">
        <f>'m vs o orig data'!R20</f>
        <v>0.2015801183</v>
      </c>
      <c r="K21" s="22">
        <f t="shared" si="4"/>
        <v>0.1990112248</v>
      </c>
      <c r="L21" s="5">
        <f>'m vs o orig data'!B20</f>
        <v>134</v>
      </c>
      <c r="M21" s="5">
        <f>'m vs o orig data'!C20</f>
        <v>581</v>
      </c>
      <c r="N21" s="11">
        <f>'m vs o orig data'!G20</f>
        <v>0.7089419189</v>
      </c>
      <c r="P21" s="5">
        <f>'m vs o orig data'!P20</f>
        <v>5924</v>
      </c>
      <c r="Q21" s="5">
        <f>'m vs o orig data'!Q20</f>
        <v>27917</v>
      </c>
      <c r="R21" s="11">
        <f>'m vs o orig data'!U20</f>
        <v>0.5591487294</v>
      </c>
      <c r="T21" s="11">
        <f>'m vs o orig data'!AD20</f>
        <v>0.0150796117</v>
      </c>
    </row>
    <row r="22" spans="1:20" ht="12.75">
      <c r="A22" s="2" t="str">
        <f ca="1" t="shared" si="2"/>
        <v>St. Boniface (o,d)</v>
      </c>
      <c r="B22" t="s">
        <v>52</v>
      </c>
      <c r="C22" t="str">
        <f>'m vs o orig data'!AH21</f>
        <v> </v>
      </c>
      <c r="D22" t="str">
        <f>'m vs o orig data'!AI21</f>
        <v>o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2">
        <f t="shared" si="3"/>
        <v>0.2423587488</v>
      </c>
      <c r="I22" s="3">
        <f>'m vs o orig data'!D21</f>
        <v>0.2278454795</v>
      </c>
      <c r="J22" s="3">
        <f>'m vs o orig data'!R21</f>
        <v>0.185053558</v>
      </c>
      <c r="K22" s="22">
        <f t="shared" si="4"/>
        <v>0.1990112248</v>
      </c>
      <c r="L22" s="5">
        <f>'m vs o orig data'!B21</f>
        <v>591</v>
      </c>
      <c r="M22" s="5">
        <f>'m vs o orig data'!C21</f>
        <v>2689</v>
      </c>
      <c r="N22" s="11">
        <f>'m vs o orig data'!G21</f>
        <v>0.1815134957</v>
      </c>
      <c r="P22" s="5">
        <f>'m vs o orig data'!P21</f>
        <v>6820</v>
      </c>
      <c r="Q22" s="5">
        <f>'m vs o orig data'!Q21</f>
        <v>37104</v>
      </c>
      <c r="R22" s="11">
        <f>'m vs o orig data'!U21</f>
        <v>0.000677241</v>
      </c>
      <c r="T22" s="11">
        <f>'m vs o orig data'!AD21</f>
        <v>8.7757066E-06</v>
      </c>
    </row>
    <row r="23" spans="1:20" ht="12.75">
      <c r="A23" s="2" t="str">
        <f ca="1" t="shared" si="2"/>
        <v>St. Vital (d)</v>
      </c>
      <c r="B23" t="s">
        <v>50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2">
        <f t="shared" si="3"/>
        <v>0.2423587488</v>
      </c>
      <c r="I23" s="3">
        <f>'m vs o orig data'!D22</f>
        <v>0.2341457483</v>
      </c>
      <c r="J23" s="3">
        <f>'m vs o orig data'!R22</f>
        <v>0.1949638163</v>
      </c>
      <c r="K23" s="22">
        <f t="shared" si="4"/>
        <v>0.1990112248</v>
      </c>
      <c r="L23" s="5">
        <f>'m vs o orig data'!B22</f>
        <v>566</v>
      </c>
      <c r="M23" s="5">
        <f>'m vs o orig data'!C22</f>
        <v>2487</v>
      </c>
      <c r="N23" s="11">
        <f>'m vs o orig data'!G22</f>
        <v>0.4640330453</v>
      </c>
      <c r="P23" s="5">
        <f>'m vs o orig data'!P22</f>
        <v>8968</v>
      </c>
      <c r="Q23" s="5">
        <f>'m vs o orig data'!Q22</f>
        <v>45651</v>
      </c>
      <c r="R23" s="11">
        <f>'m vs o orig data'!U22</f>
        <v>0.3164780399</v>
      </c>
      <c r="T23" s="11">
        <f>'m vs o orig data'!AD22</f>
        <v>0.000107282</v>
      </c>
    </row>
    <row r="24" spans="1:20" ht="12.75">
      <c r="A24" s="2" t="str">
        <f ca="1" t="shared" si="2"/>
        <v>Transcona (d)</v>
      </c>
      <c r="B24" t="s">
        <v>53</v>
      </c>
      <c r="C24" t="str">
        <f>'m vs o orig data'!AH23</f>
        <v> </v>
      </c>
      <c r="D24" t="str">
        <f>'m vs o orig data'!AI23</f>
        <v> 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2">
        <f t="shared" si="3"/>
        <v>0.2423587488</v>
      </c>
      <c r="I24" s="3">
        <f>'m vs o orig data'!D23</f>
        <v>0.2382677551</v>
      </c>
      <c r="J24" s="3">
        <f>'m vs o orig data'!R23</f>
        <v>0.1947284838</v>
      </c>
      <c r="K24" s="22">
        <f t="shared" si="4"/>
        <v>0.1990112248</v>
      </c>
      <c r="L24" s="5">
        <f>'m vs o orig data'!B23</f>
        <v>288</v>
      </c>
      <c r="M24" s="5">
        <f>'m vs o orig data'!C23</f>
        <v>1419</v>
      </c>
      <c r="N24" s="11">
        <f>'m vs o orig data'!G23</f>
        <v>0.7861597614</v>
      </c>
      <c r="P24" s="5">
        <f>'m vs o orig data'!P23</f>
        <v>4400</v>
      </c>
      <c r="Q24" s="5">
        <f>'m vs o orig data'!Q23</f>
        <v>23587</v>
      </c>
      <c r="R24" s="11">
        <f>'m vs o orig data'!U23</f>
        <v>0.3531091165</v>
      </c>
      <c r="T24" s="11">
        <f>'m vs o orig data'!AD23</f>
        <v>0.001587894</v>
      </c>
    </row>
    <row r="25" spans="1:23" ht="12.75">
      <c r="A25" s="2" t="str">
        <f ca="1" t="shared" si="2"/>
        <v>River Heights (d)</v>
      </c>
      <c r="B25" t="s">
        <v>49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2">
        <f t="shared" si="3"/>
        <v>0.2423587488</v>
      </c>
      <c r="I25" s="3">
        <f>'m vs o orig data'!D24</f>
        <v>0.2625921494</v>
      </c>
      <c r="J25" s="3">
        <f>'m vs o orig data'!R24</f>
        <v>0.1957832555</v>
      </c>
      <c r="K25" s="22">
        <f t="shared" si="4"/>
        <v>0.1990112248</v>
      </c>
      <c r="L25" s="5">
        <f>'m vs o orig data'!B24</f>
        <v>287</v>
      </c>
      <c r="M25" s="5">
        <f>'m vs o orig data'!C24</f>
        <v>1259</v>
      </c>
      <c r="N25" s="11">
        <f>'m vs o orig data'!G24</f>
        <v>0.2012695704</v>
      </c>
      <c r="P25" s="5">
        <f>'m vs o orig data'!P24</f>
        <v>8864</v>
      </c>
      <c r="Q25" s="5">
        <f>'m vs o orig data'!Q24</f>
        <v>44414</v>
      </c>
      <c r="R25" s="11">
        <f>'m vs o orig data'!U24</f>
        <v>0.4220097817</v>
      </c>
      <c r="T25" s="11">
        <f>'m vs o orig data'!AD24</f>
        <v>2.9996423E-06</v>
      </c>
      <c r="U25" s="1"/>
      <c r="V25" s="1"/>
      <c r="W25" s="1"/>
    </row>
    <row r="26" spans="1:23" ht="12.75">
      <c r="A26" s="2" t="str">
        <f ca="1" t="shared" si="2"/>
        <v>River East (o,d)</v>
      </c>
      <c r="B26" t="s">
        <v>51</v>
      </c>
      <c r="C26" t="str">
        <f>'m vs o orig data'!AH25</f>
        <v> </v>
      </c>
      <c r="D26" t="str">
        <f>'m vs o orig data'!AI25</f>
        <v>o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2">
        <f t="shared" si="3"/>
        <v>0.2423587488</v>
      </c>
      <c r="I26" s="3">
        <f>'m vs o orig data'!D25</f>
        <v>0.2181449998</v>
      </c>
      <c r="J26" s="3">
        <f>'m vs o orig data'!R25</f>
        <v>0.1863065143</v>
      </c>
      <c r="K26" s="22">
        <f t="shared" si="4"/>
        <v>0.1990112248</v>
      </c>
      <c r="L26" s="5">
        <f>'m vs o orig data'!B25</f>
        <v>582</v>
      </c>
      <c r="M26" s="5">
        <f>'m vs o orig data'!C25</f>
        <v>3016</v>
      </c>
      <c r="N26" s="11">
        <f>'m vs o orig data'!G25</f>
        <v>0.0238092582</v>
      </c>
      <c r="P26" s="5">
        <f>'m vs o orig data'!P25</f>
        <v>13330</v>
      </c>
      <c r="Q26" s="5">
        <f>'m vs o orig data'!Q25</f>
        <v>69837</v>
      </c>
      <c r="R26" s="11">
        <f>'m vs o orig data'!U25</f>
        <v>0.0006883129</v>
      </c>
      <c r="T26" s="11">
        <f>'m vs o orig data'!AD25</f>
        <v>0.0006610727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54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2">
        <f t="shared" si="3"/>
        <v>0.2423587488</v>
      </c>
      <c r="I27" s="3">
        <f>'m vs o orig data'!D26</f>
        <v>0.2271532014</v>
      </c>
      <c r="J27" s="3">
        <f>'m vs o orig data'!R26</f>
        <v>0.198100589</v>
      </c>
      <c r="K27" s="22">
        <f t="shared" si="4"/>
        <v>0.1990112248</v>
      </c>
      <c r="L27" s="5">
        <f>'m vs o orig data'!B26</f>
        <v>327</v>
      </c>
      <c r="M27" s="5">
        <f>'m vs o orig data'!C26</f>
        <v>1582</v>
      </c>
      <c r="N27" s="11">
        <f>'m vs o orig data'!G26</f>
        <v>0.2744695249</v>
      </c>
      <c r="P27" s="5">
        <f>'m vs o orig data'!P26</f>
        <v>9282</v>
      </c>
      <c r="Q27" s="5">
        <f>'m vs o orig data'!Q26</f>
        <v>45679</v>
      </c>
      <c r="R27" s="11">
        <f>'m vs o orig data'!U26</f>
        <v>0.8215960337</v>
      </c>
      <c r="T27" s="11">
        <f>'m vs o orig data'!AD26</f>
        <v>0.0212164918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55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2">
        <f t="shared" si="3"/>
        <v>0.2423587488</v>
      </c>
      <c r="I28" s="3">
        <f>'m vs o orig data'!D27</f>
        <v>0.238147835</v>
      </c>
      <c r="J28" s="3">
        <f>'m vs o orig data'!R27</f>
        <v>0.1996320553</v>
      </c>
      <c r="K28" s="22">
        <f t="shared" si="4"/>
        <v>0.1990112248</v>
      </c>
      <c r="L28" s="5">
        <f>'m vs o orig data'!B27</f>
        <v>361</v>
      </c>
      <c r="M28" s="5">
        <f>'m vs o orig data'!C27</f>
        <v>1682</v>
      </c>
      <c r="N28" s="11">
        <f>'m vs o orig data'!G27</f>
        <v>0.7569711085</v>
      </c>
      <c r="O28" s="8"/>
      <c r="P28" s="5">
        <f>'m vs o orig data'!P27</f>
        <v>9610</v>
      </c>
      <c r="Q28" s="5">
        <f>'m vs o orig data'!Q27</f>
        <v>44977</v>
      </c>
      <c r="R28" s="11">
        <f>'m vs o orig data'!U27</f>
        <v>0.8779292819</v>
      </c>
      <c r="T28" s="11">
        <f>'m vs o orig data'!AD27</f>
        <v>0.0018747406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56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2">
        <f t="shared" si="3"/>
        <v>0.2423587488</v>
      </c>
      <c r="I29" s="3">
        <f>'m vs o orig data'!D28</f>
        <v>0.2745907053</v>
      </c>
      <c r="J29" s="3">
        <f>'m vs o orig data'!R28</f>
        <v>0.1876208261</v>
      </c>
      <c r="K29" s="22">
        <f t="shared" si="4"/>
        <v>0.1990112248</v>
      </c>
      <c r="L29" s="5">
        <f>'m vs o orig data'!B28</f>
        <v>319</v>
      </c>
      <c r="M29" s="5">
        <f>'m vs o orig data'!C28</f>
        <v>1289</v>
      </c>
      <c r="N29" s="11">
        <f>'m vs o orig data'!G28</f>
        <v>0.0372166679</v>
      </c>
      <c r="O29" s="8"/>
      <c r="P29" s="5">
        <f>'m vs o orig data'!P28</f>
        <v>3821</v>
      </c>
      <c r="Q29" s="5">
        <f>'m vs o orig data'!Q28</f>
        <v>21752</v>
      </c>
      <c r="R29" s="11">
        <f>'m vs o orig data'!U28</f>
        <v>0.0146940192</v>
      </c>
      <c r="T29" s="11">
        <f>'m vs o orig data'!AD28</f>
        <v>5.553692E-10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57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2">
        <f t="shared" si="3"/>
        <v>0.2423587488</v>
      </c>
      <c r="I30" s="3">
        <f>'m vs o orig data'!D29</f>
        <v>0.3192705721</v>
      </c>
      <c r="J30" s="3">
        <f>'m vs o orig data'!R29</f>
        <v>0.2175121701</v>
      </c>
      <c r="K30" s="22">
        <f t="shared" si="4"/>
        <v>0.1990112248</v>
      </c>
      <c r="L30" s="5">
        <f>'m vs o orig data'!B29</f>
        <v>562</v>
      </c>
      <c r="M30" s="5">
        <f>'m vs o orig data'!C29</f>
        <v>2126</v>
      </c>
      <c r="N30" s="11">
        <f>'m vs o orig data'!G29</f>
        <v>5.2568271E-09</v>
      </c>
      <c r="O30" s="8"/>
      <c r="P30" s="5">
        <f>'m vs o orig data'!P29</f>
        <v>10780</v>
      </c>
      <c r="Q30" s="5">
        <f>'m vs o orig data'!Q29</f>
        <v>52393</v>
      </c>
      <c r="R30" s="11">
        <f>'m vs o orig data'!U29</f>
        <v>7.37938E-06</v>
      </c>
      <c r="T30" s="11">
        <f>'m vs o orig data'!AD29</f>
        <v>3.764712E-16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58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2">
        <f t="shared" si="3"/>
        <v>0.2423587488</v>
      </c>
      <c r="I31" s="3">
        <f>'m vs o orig data'!D30</f>
        <v>0.3129777119</v>
      </c>
      <c r="J31" s="3">
        <f>'m vs o orig data'!R30</f>
        <v>0.245188552</v>
      </c>
      <c r="K31" s="22">
        <f t="shared" si="4"/>
        <v>0.1990112248</v>
      </c>
      <c r="L31" s="5">
        <f>'m vs o orig data'!B30</f>
        <v>636</v>
      </c>
      <c r="M31" s="5">
        <f>'m vs o orig data'!C30</f>
        <v>2367</v>
      </c>
      <c r="N31" s="11">
        <f>'m vs o orig data'!G30</f>
        <v>1.3415592E-08</v>
      </c>
      <c r="O31" s="8"/>
      <c r="P31" s="5">
        <f>'m vs o orig data'!P30</f>
        <v>6636</v>
      </c>
      <c r="Q31" s="5">
        <f>'m vs o orig data'!Q30</f>
        <v>27698</v>
      </c>
      <c r="R31" s="11">
        <f>'m vs o orig data'!U30</f>
        <v>1.292263E-22</v>
      </c>
      <c r="T31" s="11">
        <f>'m vs o orig data'!AD30</f>
        <v>8.6400421E-08</v>
      </c>
      <c r="U31" s="1"/>
      <c r="V31" s="1"/>
      <c r="W31" s="1"/>
    </row>
    <row r="32" spans="1:23" ht="12.75">
      <c r="B32"/>
      <c r="C32"/>
      <c r="D32"/>
      <c r="E32"/>
      <c r="F32"/>
      <c r="G32"/>
      <c r="H32" s="22"/>
      <c r="I32" s="3"/>
      <c r="J32" s="3"/>
      <c r="K32" s="22"/>
      <c r="L32" s="5"/>
      <c r="M32" s="5"/>
      <c r="N32" s="11"/>
      <c r="O32" s="8"/>
      <c r="P32" s="5"/>
      <c r="Q32" s="5"/>
      <c r="R32" s="11"/>
      <c r="T32" s="11"/>
      <c r="U32" s="1"/>
      <c r="V32" s="1"/>
      <c r="W32" s="1"/>
    </row>
    <row r="33" spans="2:8" ht="12.75">
      <c r="B33"/>
      <c r="C33"/>
      <c r="D33"/>
      <c r="E33"/>
      <c r="F33"/>
      <c r="G33"/>
      <c r="H33" s="23"/>
    </row>
    <row r="34" spans="2:8" ht="12.75">
      <c r="B34"/>
      <c r="C34"/>
      <c r="D34"/>
      <c r="E34"/>
      <c r="F34"/>
      <c r="G34"/>
      <c r="H34" s="23"/>
    </row>
    <row r="35" spans="2:8" ht="12.75">
      <c r="B35"/>
      <c r="C35"/>
      <c r="D35"/>
      <c r="E35"/>
      <c r="F35"/>
      <c r="G35"/>
      <c r="H35" s="23"/>
    </row>
    <row r="36" spans="2:8" ht="12.75">
      <c r="B36"/>
      <c r="C36"/>
      <c r="D36"/>
      <c r="E36"/>
      <c r="F36"/>
      <c r="G36"/>
      <c r="H36" s="23"/>
    </row>
    <row r="37" spans="2:8" ht="12.75">
      <c r="B37"/>
      <c r="C37"/>
      <c r="D37"/>
      <c r="E37"/>
      <c r="F37"/>
      <c r="G37"/>
      <c r="H37" s="23"/>
    </row>
    <row r="38" spans="2:8" ht="12.75">
      <c r="B38"/>
      <c r="C38"/>
      <c r="D38"/>
      <c r="E38"/>
      <c r="F38"/>
      <c r="G38"/>
      <c r="H38" s="23"/>
    </row>
    <row r="39" spans="2:8" ht="12.75">
      <c r="B39"/>
      <c r="C39"/>
      <c r="D39"/>
      <c r="E39"/>
      <c r="F39"/>
      <c r="G39"/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8" t="s">
        <v>146</v>
      </c>
      <c r="B1" s="4" t="s">
        <v>60</v>
      </c>
      <c r="C1" s="12" t="s">
        <v>29</v>
      </c>
      <c r="D1" s="12" t="s">
        <v>30</v>
      </c>
      <c r="E1" s="92" t="s">
        <v>166</v>
      </c>
      <c r="F1" s="92"/>
      <c r="G1" s="92"/>
      <c r="H1" s="92"/>
      <c r="I1" s="92"/>
    </row>
    <row r="2" spans="1:9" ht="12.75">
      <c r="A2" s="38"/>
      <c r="B2" s="4"/>
      <c r="C2" s="12"/>
      <c r="D2" s="12"/>
      <c r="E2" s="3"/>
      <c r="F2" s="3" t="s">
        <v>148</v>
      </c>
      <c r="G2" s="3"/>
      <c r="H2" s="3"/>
      <c r="I2" s="3"/>
    </row>
    <row r="3" spans="1:9" ht="12.75">
      <c r="A3" s="37" t="s">
        <v>0</v>
      </c>
      <c r="B3" s="4"/>
      <c r="C3" s="12" t="s">
        <v>125</v>
      </c>
      <c r="D3" s="12" t="s">
        <v>62</v>
      </c>
      <c r="E3" s="5" t="s">
        <v>133</v>
      </c>
      <c r="F3" s="3" t="s">
        <v>149</v>
      </c>
      <c r="G3" s="5" t="s">
        <v>102</v>
      </c>
      <c r="H3" s="5" t="s">
        <v>103</v>
      </c>
      <c r="I3" s="5" t="s">
        <v>107</v>
      </c>
    </row>
    <row r="4" spans="1:9" ht="12.75">
      <c r="A4" s="36" t="str">
        <f ca="1">CONCATENATE(B4)&amp;(IF((CELL("contents",D4)="s")," (s)",(IF((CELL("contents",C4)="m")," (m)",""))))</f>
        <v>Southeast Region</v>
      </c>
      <c r="B4" t="s">
        <v>126</v>
      </c>
      <c r="C4" t="str">
        <f>'m region orig data'!P4</f>
        <v> </v>
      </c>
      <c r="D4" t="str">
        <f>'m region orig data'!Q4</f>
        <v> </v>
      </c>
      <c r="E4" s="22">
        <f>F$12</f>
        <v>0.2435321087</v>
      </c>
      <c r="F4" s="39">
        <f>'m region orig data'!D4</f>
        <v>0.2324219565</v>
      </c>
      <c r="G4" s="5">
        <f>'m region orig data'!B4</f>
        <v>1533</v>
      </c>
      <c r="H4" s="5">
        <f>'m region orig data'!C4</f>
        <v>6896</v>
      </c>
      <c r="I4" s="11">
        <f>'m region orig data'!G4</f>
        <v>0.1227402331</v>
      </c>
    </row>
    <row r="5" spans="1:9" ht="12.75">
      <c r="A5" s="36" t="str">
        <f ca="1">CONCATENATE(B5)&amp;(IF((CELL("contents",D5)="s")," (s)",(IF((CELL("contents",C5)="m")," (m)",""))))</f>
        <v>Interlake Region (m)</v>
      </c>
      <c r="B5" t="s">
        <v>127</v>
      </c>
      <c r="C5" t="str">
        <f>'m region orig data'!P5</f>
        <v>m</v>
      </c>
      <c r="D5" t="str">
        <f>'m region orig data'!Q5</f>
        <v> </v>
      </c>
      <c r="E5" s="22">
        <f aca="true" t="shared" si="0" ref="E5:E12">F$12</f>
        <v>0.2435321087</v>
      </c>
      <c r="F5" s="39">
        <f>'m region orig data'!D5</f>
        <v>0.2165288285</v>
      </c>
      <c r="G5" s="5">
        <f>'m region orig data'!B5</f>
        <v>1231</v>
      </c>
      <c r="H5" s="5">
        <f>'m region orig data'!C5</f>
        <v>5772</v>
      </c>
      <c r="I5" s="11">
        <f>'m region orig data'!G5</f>
        <v>0.0003394945</v>
      </c>
    </row>
    <row r="6" spans="1:9" ht="12.75">
      <c r="A6" s="36" t="str">
        <f aca="true" ca="1" t="shared" si="1" ref="A6:A12">CONCATENATE(B6)&amp;(IF((CELL("contents",D6)="s")," (s)",(IF((CELL("contents",C6)="m")," (m)",""))))</f>
        <v>Northwest Region (m)</v>
      </c>
      <c r="B6" t="s">
        <v>128</v>
      </c>
      <c r="C6" t="str">
        <f>'m region orig data'!P6</f>
        <v>m</v>
      </c>
      <c r="D6" t="str">
        <f>'m region orig data'!Q6</f>
        <v> </v>
      </c>
      <c r="E6" s="22">
        <f t="shared" si="0"/>
        <v>0.2435321087</v>
      </c>
      <c r="F6" s="39">
        <f>'m region orig data'!D6</f>
        <v>0.2799344331</v>
      </c>
      <c r="G6" s="5">
        <f>'m region orig data'!B6</f>
        <v>761</v>
      </c>
      <c r="H6" s="5">
        <f>'m region orig data'!C6</f>
        <v>2784</v>
      </c>
      <c r="I6" s="11">
        <f>'m region orig data'!G6</f>
        <v>0.0004431628</v>
      </c>
    </row>
    <row r="7" spans="1:9" ht="12.75">
      <c r="A7" s="36" t="str">
        <f ca="1" t="shared" si="1"/>
        <v>Winnipeg Region</v>
      </c>
      <c r="B7" t="s">
        <v>129</v>
      </c>
      <c r="C7" t="str">
        <f>'m region orig data'!P7</f>
        <v> </v>
      </c>
      <c r="D7" t="str">
        <f>'m region orig data'!Q7</f>
        <v> </v>
      </c>
      <c r="E7" s="22">
        <f t="shared" si="0"/>
        <v>0.2435321087</v>
      </c>
      <c r="F7" s="39">
        <f>'m region orig data'!D7</f>
        <v>0.2489835589</v>
      </c>
      <c r="G7" s="5">
        <f>'m region orig data'!B7</f>
        <v>4904</v>
      </c>
      <c r="H7" s="5">
        <f>'m region orig data'!C7</f>
        <v>21777</v>
      </c>
      <c r="I7" s="11">
        <f>'m region orig data'!G7</f>
        <v>0.3018520084</v>
      </c>
    </row>
    <row r="8" spans="1:9" ht="12.75">
      <c r="A8" s="36" t="str">
        <f ca="1" t="shared" si="1"/>
        <v>Southwest Region</v>
      </c>
      <c r="B8" t="s">
        <v>130</v>
      </c>
      <c r="C8" t="str">
        <f>'m region orig data'!P8</f>
        <v> </v>
      </c>
      <c r="D8" t="str">
        <f>'m region orig data'!Q8</f>
        <v> </v>
      </c>
      <c r="E8" s="22">
        <f t="shared" si="0"/>
        <v>0.2435321087</v>
      </c>
      <c r="F8" s="39">
        <f>'m region orig data'!D8</f>
        <v>0.2343164446</v>
      </c>
      <c r="G8" s="5">
        <f>'m region orig data'!B8</f>
        <v>1259</v>
      </c>
      <c r="H8" s="5">
        <f>'m region orig data'!C8</f>
        <v>5823</v>
      </c>
      <c r="I8" s="11">
        <f>'m region orig data'!G8</f>
        <v>0.2344995286</v>
      </c>
    </row>
    <row r="9" spans="1:9" ht="12.75">
      <c r="A9" s="36" t="str">
        <f ca="1" t="shared" si="1"/>
        <v>The Pas Region (m)</v>
      </c>
      <c r="B9" t="s">
        <v>131</v>
      </c>
      <c r="C9" t="str">
        <f>'m region orig data'!P9</f>
        <v>m</v>
      </c>
      <c r="D9" t="str">
        <f>'m region orig data'!Q9</f>
        <v> </v>
      </c>
      <c r="E9" s="22">
        <f t="shared" si="0"/>
        <v>0.2435321087</v>
      </c>
      <c r="F9" s="39">
        <f>'m region orig data'!D9</f>
        <v>0.2737307215</v>
      </c>
      <c r="G9" s="5">
        <f>'m region orig data'!B9</f>
        <v>956</v>
      </c>
      <c r="H9" s="5">
        <f>'m region orig data'!C9</f>
        <v>3821</v>
      </c>
      <c r="I9" s="11">
        <f>'m region orig data'!G9</f>
        <v>0.001240046</v>
      </c>
    </row>
    <row r="10" spans="1:9" ht="12.75">
      <c r="A10" s="36" t="str">
        <f ca="1" t="shared" si="1"/>
        <v>Thompson Region</v>
      </c>
      <c r="B10" t="s">
        <v>132</v>
      </c>
      <c r="C10" t="str">
        <f>'m region orig data'!P10</f>
        <v> </v>
      </c>
      <c r="D10" t="str">
        <f>'m region orig data'!Q10</f>
        <v> </v>
      </c>
      <c r="E10" s="22">
        <f t="shared" si="0"/>
        <v>0.2435321087</v>
      </c>
      <c r="F10" s="39">
        <f>'m region orig data'!D10</f>
        <v>0.2593560846</v>
      </c>
      <c r="G10" s="5">
        <f>'m region orig data'!B10</f>
        <v>545</v>
      </c>
      <c r="H10" s="5">
        <f>'m region orig data'!C10</f>
        <v>2544</v>
      </c>
      <c r="I10" s="11">
        <f>'m region orig data'!G10</f>
        <v>0.169911408</v>
      </c>
    </row>
    <row r="11" spans="1:9" ht="12.75">
      <c r="A11" s="36"/>
      <c r="E11" s="22"/>
      <c r="F11" s="39"/>
      <c r="G11" s="5"/>
      <c r="H11" s="5"/>
      <c r="I11" s="11"/>
    </row>
    <row r="12" spans="1:9" ht="12.75">
      <c r="A12" s="36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2">
        <f t="shared" si="0"/>
        <v>0.2435321087</v>
      </c>
      <c r="F12" s="39">
        <f>'m region orig data'!D11</f>
        <v>0.2435321087</v>
      </c>
      <c r="G12" s="5">
        <f>'m region orig data'!B11</f>
        <v>11189</v>
      </c>
      <c r="H12" s="5">
        <f>'m region orig data'!C11</f>
        <v>49417</v>
      </c>
      <c r="I12" s="11" t="str">
        <f>'m region orig data'!G11</f>
        <v> </v>
      </c>
    </row>
    <row r="13" spans="5:9" ht="12.75">
      <c r="E13" s="22"/>
      <c r="F13" s="10"/>
      <c r="G13" s="5"/>
      <c r="H13" s="5"/>
      <c r="I13" s="11"/>
    </row>
    <row r="16" ht="12.75">
      <c r="B16" s="42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8" ht="15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5">
      <c r="A3" s="70" t="s">
        <v>0</v>
      </c>
      <c r="B3" s="70" t="s">
        <v>64</v>
      </c>
      <c r="C3" s="70" t="s">
        <v>65</v>
      </c>
      <c r="D3" s="70" t="s">
        <v>66</v>
      </c>
      <c r="E3" s="70" t="s">
        <v>67</v>
      </c>
      <c r="F3" s="70" t="s">
        <v>68</v>
      </c>
      <c r="G3" s="70" t="s">
        <v>69</v>
      </c>
      <c r="H3" s="70" t="s">
        <v>70</v>
      </c>
      <c r="I3" s="70" t="s">
        <v>71</v>
      </c>
      <c r="J3" s="70" t="s">
        <v>72</v>
      </c>
      <c r="K3" s="70" t="s">
        <v>73</v>
      </c>
      <c r="L3" s="70" t="s">
        <v>74</v>
      </c>
      <c r="M3" s="70" t="s">
        <v>169</v>
      </c>
      <c r="N3" s="70" t="s">
        <v>75</v>
      </c>
      <c r="O3" s="70" t="s">
        <v>76</v>
      </c>
      <c r="P3" s="70" t="s">
        <v>77</v>
      </c>
      <c r="Q3" s="70" t="s">
        <v>78</v>
      </c>
      <c r="R3" s="70" t="s">
        <v>79</v>
      </c>
      <c r="S3" s="70" t="s">
        <v>80</v>
      </c>
      <c r="T3" s="70" t="s">
        <v>81</v>
      </c>
      <c r="U3" s="70" t="s">
        <v>82</v>
      </c>
      <c r="V3" s="70" t="s">
        <v>83</v>
      </c>
      <c r="W3" s="70" t="s">
        <v>84</v>
      </c>
      <c r="X3" s="70" t="s">
        <v>85</v>
      </c>
      <c r="Y3" s="70" t="s">
        <v>86</v>
      </c>
      <c r="Z3" s="70" t="s">
        <v>87</v>
      </c>
      <c r="AA3" s="70" t="s">
        <v>170</v>
      </c>
      <c r="AB3" s="70" t="s">
        <v>88</v>
      </c>
      <c r="AC3" s="70" t="s">
        <v>89</v>
      </c>
      <c r="AD3" s="70" t="s">
        <v>90</v>
      </c>
      <c r="AE3" s="70" t="s">
        <v>91</v>
      </c>
      <c r="AF3" s="70" t="s">
        <v>92</v>
      </c>
      <c r="AG3" s="70" t="s">
        <v>93</v>
      </c>
      <c r="AH3" s="70" t="s">
        <v>94</v>
      </c>
      <c r="AI3" s="70" t="s">
        <v>95</v>
      </c>
      <c r="AJ3" s="70" t="s">
        <v>96</v>
      </c>
      <c r="AK3" s="70" t="s">
        <v>97</v>
      </c>
      <c r="AL3" s="70" t="s">
        <v>98</v>
      </c>
    </row>
    <row r="4" spans="1:38" ht="15">
      <c r="A4" s="70" t="s">
        <v>3</v>
      </c>
      <c r="B4" s="70">
        <v>778</v>
      </c>
      <c r="C4" s="70">
        <v>3954</v>
      </c>
      <c r="D4" s="70">
        <v>0.2093099642</v>
      </c>
      <c r="E4" s="70">
        <v>0.1929106601</v>
      </c>
      <c r="F4" s="70">
        <v>0.2271033706</v>
      </c>
      <c r="G4" s="70">
        <v>0.0004287082</v>
      </c>
      <c r="H4" s="70">
        <v>0.1967627719</v>
      </c>
      <c r="I4" s="70">
        <v>0.0063222992</v>
      </c>
      <c r="J4" s="70">
        <v>-0.1466</v>
      </c>
      <c r="K4" s="70">
        <v>-0.2282</v>
      </c>
      <c r="L4" s="70">
        <v>-0.065</v>
      </c>
      <c r="M4" s="70">
        <v>0.8636369237</v>
      </c>
      <c r="N4" s="70">
        <v>0.7959715135</v>
      </c>
      <c r="O4" s="70">
        <v>0.9370545595</v>
      </c>
      <c r="P4" s="70">
        <v>7029</v>
      </c>
      <c r="Q4" s="70">
        <v>39033</v>
      </c>
      <c r="R4" s="70">
        <v>0.1927492688</v>
      </c>
      <c r="S4" s="70">
        <v>0.1849054336</v>
      </c>
      <c r="T4" s="70">
        <v>0.2009258457</v>
      </c>
      <c r="U4" s="70">
        <v>0.1314860298</v>
      </c>
      <c r="V4" s="70">
        <v>0.1800783952</v>
      </c>
      <c r="W4" s="70">
        <v>0.0019449167</v>
      </c>
      <c r="X4" s="70">
        <v>-0.032</v>
      </c>
      <c r="Y4" s="70">
        <v>-0.0735</v>
      </c>
      <c r="Z4" s="70">
        <v>0.0096</v>
      </c>
      <c r="AA4" s="70">
        <v>0.9685346595</v>
      </c>
      <c r="AB4" s="70">
        <v>0.9291206253</v>
      </c>
      <c r="AC4" s="70">
        <v>1.0096206682</v>
      </c>
      <c r="AD4" s="70">
        <v>0.0507048311</v>
      </c>
      <c r="AE4" s="70">
        <v>-0.0824</v>
      </c>
      <c r="AF4" s="70">
        <v>-0.1651</v>
      </c>
      <c r="AG4" s="70">
        <v>0.0003</v>
      </c>
      <c r="AH4" s="70" t="s">
        <v>125</v>
      </c>
      <c r="AI4" s="70" t="s">
        <v>61</v>
      </c>
      <c r="AJ4" s="70" t="s">
        <v>61</v>
      </c>
      <c r="AK4" s="70" t="s">
        <v>61</v>
      </c>
      <c r="AL4" s="70" t="s">
        <v>61</v>
      </c>
    </row>
    <row r="5" spans="1:38" ht="15">
      <c r="A5" s="70" t="s">
        <v>1</v>
      </c>
      <c r="B5" s="70">
        <v>673</v>
      </c>
      <c r="C5" s="70">
        <v>3051</v>
      </c>
      <c r="D5" s="70">
        <v>0.2309195414</v>
      </c>
      <c r="E5" s="70">
        <v>0.2118649517</v>
      </c>
      <c r="F5" s="70">
        <v>0.2516878521</v>
      </c>
      <c r="G5" s="70">
        <v>0.2711733866</v>
      </c>
      <c r="H5" s="70">
        <v>0.2205834153</v>
      </c>
      <c r="I5" s="70">
        <v>0.0075067188</v>
      </c>
      <c r="J5" s="70">
        <v>-0.0483</v>
      </c>
      <c r="K5" s="70">
        <v>-0.1345</v>
      </c>
      <c r="L5" s="70">
        <v>0.0378</v>
      </c>
      <c r="M5" s="70">
        <v>0.9528005182</v>
      </c>
      <c r="N5" s="70">
        <v>0.8741790949</v>
      </c>
      <c r="O5" s="70">
        <v>1.0384929505</v>
      </c>
      <c r="P5" s="70">
        <v>12543</v>
      </c>
      <c r="Q5" s="70">
        <v>68462</v>
      </c>
      <c r="R5" s="70">
        <v>0.1844999779</v>
      </c>
      <c r="S5" s="70">
        <v>0.1776055675</v>
      </c>
      <c r="T5" s="70">
        <v>0.1916620202</v>
      </c>
      <c r="U5" s="70">
        <v>9.7618E-05</v>
      </c>
      <c r="V5" s="70">
        <v>0.1832111244</v>
      </c>
      <c r="W5" s="70">
        <v>0.0014784479</v>
      </c>
      <c r="X5" s="70">
        <v>-0.0757</v>
      </c>
      <c r="Y5" s="70">
        <v>-0.1138</v>
      </c>
      <c r="Z5" s="70">
        <v>-0.0376</v>
      </c>
      <c r="AA5" s="70">
        <v>0.9270832745</v>
      </c>
      <c r="AB5" s="70">
        <v>0.8924399498</v>
      </c>
      <c r="AC5" s="70">
        <v>0.9630714066</v>
      </c>
      <c r="AD5" s="71">
        <v>2.7722056E-07</v>
      </c>
      <c r="AE5" s="70">
        <v>-0.2244</v>
      </c>
      <c r="AF5" s="70">
        <v>-0.31</v>
      </c>
      <c r="AG5" s="70">
        <v>-0.1388</v>
      </c>
      <c r="AH5" s="70" t="s">
        <v>61</v>
      </c>
      <c r="AI5" s="70" t="s">
        <v>100</v>
      </c>
      <c r="AJ5" s="70" t="s">
        <v>99</v>
      </c>
      <c r="AK5" s="70" t="s">
        <v>61</v>
      </c>
      <c r="AL5" s="70" t="s">
        <v>61</v>
      </c>
    </row>
    <row r="6" spans="1:38" ht="15">
      <c r="A6" s="70" t="s">
        <v>10</v>
      </c>
      <c r="B6" s="70">
        <v>275</v>
      </c>
      <c r="C6" s="70">
        <v>1396</v>
      </c>
      <c r="D6" s="70">
        <v>0.1994747716</v>
      </c>
      <c r="E6" s="70">
        <v>0.1759881089</v>
      </c>
      <c r="F6" s="70">
        <v>0.2260958695</v>
      </c>
      <c r="G6" s="70">
        <v>0.0023135545</v>
      </c>
      <c r="H6" s="70">
        <v>0.196991404</v>
      </c>
      <c r="I6" s="70">
        <v>0.0106448863</v>
      </c>
      <c r="J6" s="70">
        <v>-0.1947</v>
      </c>
      <c r="K6" s="70">
        <v>-0.32</v>
      </c>
      <c r="L6" s="70">
        <v>-0.0695</v>
      </c>
      <c r="M6" s="70">
        <v>0.8230557906</v>
      </c>
      <c r="N6" s="70">
        <v>0.726147126</v>
      </c>
      <c r="O6" s="70">
        <v>0.9328974943</v>
      </c>
      <c r="P6" s="70">
        <v>10169</v>
      </c>
      <c r="Q6" s="70">
        <v>50224</v>
      </c>
      <c r="R6" s="70">
        <v>0.1833145484</v>
      </c>
      <c r="S6" s="70">
        <v>0.1762550543</v>
      </c>
      <c r="T6" s="70">
        <v>0.1906567943</v>
      </c>
      <c r="U6" s="70">
        <v>4.12541E-05</v>
      </c>
      <c r="V6" s="70">
        <v>0.2024729213</v>
      </c>
      <c r="W6" s="70">
        <v>0.0017930836</v>
      </c>
      <c r="X6" s="70">
        <v>-0.0822</v>
      </c>
      <c r="Y6" s="70">
        <v>-0.1214</v>
      </c>
      <c r="Z6" s="70">
        <v>-0.0429</v>
      </c>
      <c r="AA6" s="70">
        <v>0.9211266779</v>
      </c>
      <c r="AB6" s="70">
        <v>0.8856538345</v>
      </c>
      <c r="AC6" s="70">
        <v>0.9580203052</v>
      </c>
      <c r="AD6" s="70">
        <v>0.1862810153</v>
      </c>
      <c r="AE6" s="70">
        <v>-0.0845</v>
      </c>
      <c r="AF6" s="70">
        <v>-0.2098</v>
      </c>
      <c r="AG6" s="70">
        <v>0.0408</v>
      </c>
      <c r="AH6" s="70" t="s">
        <v>125</v>
      </c>
      <c r="AI6" s="70" t="s">
        <v>100</v>
      </c>
      <c r="AJ6" s="70" t="s">
        <v>61</v>
      </c>
      <c r="AK6" s="70" t="s">
        <v>61</v>
      </c>
      <c r="AL6" s="70" t="s">
        <v>61</v>
      </c>
    </row>
    <row r="7" spans="1:38" ht="15">
      <c r="A7" s="70" t="s">
        <v>9</v>
      </c>
      <c r="B7" s="70">
        <v>346</v>
      </c>
      <c r="C7" s="70">
        <v>1509</v>
      </c>
      <c r="D7" s="70">
        <v>0.2870925442</v>
      </c>
      <c r="E7" s="70">
        <v>0.2563353912</v>
      </c>
      <c r="F7" s="70">
        <v>0.3215401844</v>
      </c>
      <c r="G7" s="70">
        <v>0.0033926904</v>
      </c>
      <c r="H7" s="70">
        <v>0.2292909211</v>
      </c>
      <c r="I7" s="70">
        <v>0.010821664</v>
      </c>
      <c r="J7" s="70">
        <v>0.1694</v>
      </c>
      <c r="K7" s="70">
        <v>0.0561</v>
      </c>
      <c r="L7" s="70">
        <v>0.2827</v>
      </c>
      <c r="M7" s="70">
        <v>1.1845767715</v>
      </c>
      <c r="N7" s="70">
        <v>1.0576692298</v>
      </c>
      <c r="O7" s="70">
        <v>1.3267116865</v>
      </c>
      <c r="P7" s="70">
        <v>7404</v>
      </c>
      <c r="Q7" s="70">
        <v>35998</v>
      </c>
      <c r="R7" s="70">
        <v>0.2085662164</v>
      </c>
      <c r="S7" s="70">
        <v>0.2001955079</v>
      </c>
      <c r="T7" s="70">
        <v>0.2172869266</v>
      </c>
      <c r="U7" s="70">
        <v>0.0248416188</v>
      </c>
      <c r="V7" s="70">
        <v>0.2056780932</v>
      </c>
      <c r="W7" s="70">
        <v>0.0021303605</v>
      </c>
      <c r="X7" s="70">
        <v>0.0469</v>
      </c>
      <c r="Y7" s="70">
        <v>0.0059</v>
      </c>
      <c r="Z7" s="70">
        <v>0.0879</v>
      </c>
      <c r="AA7" s="70">
        <v>1.0480123252</v>
      </c>
      <c r="AB7" s="70">
        <v>1.005950836</v>
      </c>
      <c r="AC7" s="70">
        <v>1.0918325175</v>
      </c>
      <c r="AD7" s="71">
        <v>3.857032E-08</v>
      </c>
      <c r="AE7" s="70">
        <v>-0.3195</v>
      </c>
      <c r="AF7" s="70">
        <v>-0.4335</v>
      </c>
      <c r="AG7" s="70">
        <v>-0.2056</v>
      </c>
      <c r="AH7" s="70" t="s">
        <v>125</v>
      </c>
      <c r="AI7" s="70" t="s">
        <v>61</v>
      </c>
      <c r="AJ7" s="70" t="s">
        <v>99</v>
      </c>
      <c r="AK7" s="70" t="s">
        <v>61</v>
      </c>
      <c r="AL7" s="70" t="s">
        <v>61</v>
      </c>
    </row>
    <row r="8" spans="1:38" ht="15">
      <c r="A8" s="70" t="s">
        <v>11</v>
      </c>
      <c r="B8" s="70">
        <v>4904</v>
      </c>
      <c r="C8" s="70">
        <v>21777</v>
      </c>
      <c r="D8" s="70">
        <v>0.2487118536</v>
      </c>
      <c r="E8" s="70">
        <v>0.2382253953</v>
      </c>
      <c r="F8" s="70">
        <v>0.259659916</v>
      </c>
      <c r="G8" s="70">
        <v>0.3109882262</v>
      </c>
      <c r="H8" s="70">
        <v>0.225191716</v>
      </c>
      <c r="I8" s="70">
        <v>0.0028305727</v>
      </c>
      <c r="J8" s="70">
        <v>0.0223</v>
      </c>
      <c r="K8" s="70">
        <v>-0.0208</v>
      </c>
      <c r="L8" s="70">
        <v>0.0653</v>
      </c>
      <c r="M8" s="70">
        <v>1.0225176616</v>
      </c>
      <c r="N8" s="70">
        <v>0.9794051653</v>
      </c>
      <c r="O8" s="70">
        <v>1.0675279295</v>
      </c>
      <c r="P8" s="70">
        <v>97244</v>
      </c>
      <c r="Q8" s="70">
        <v>490457</v>
      </c>
      <c r="R8" s="70">
        <v>0.1990248577</v>
      </c>
      <c r="S8" s="70">
        <v>0.194012175</v>
      </c>
      <c r="T8" s="70">
        <v>0.204167053</v>
      </c>
      <c r="U8" s="70">
        <v>0.9958005367</v>
      </c>
      <c r="V8" s="70">
        <v>0.1982722237</v>
      </c>
      <c r="W8" s="70">
        <v>0.0005693036</v>
      </c>
      <c r="X8" s="70">
        <v>0.0001</v>
      </c>
      <c r="Y8" s="70">
        <v>-0.0254</v>
      </c>
      <c r="Z8" s="70">
        <v>0.0256</v>
      </c>
      <c r="AA8" s="70">
        <v>1.0000685035</v>
      </c>
      <c r="AB8" s="70">
        <v>0.9748805636</v>
      </c>
      <c r="AC8" s="70">
        <v>1.025907223</v>
      </c>
      <c r="AD8" s="71">
        <v>4.252314E-29</v>
      </c>
      <c r="AE8" s="70">
        <v>-0.2229</v>
      </c>
      <c r="AF8" s="70">
        <v>-0.2619</v>
      </c>
      <c r="AG8" s="70">
        <v>-0.1839</v>
      </c>
      <c r="AH8" s="70" t="s">
        <v>61</v>
      </c>
      <c r="AI8" s="70" t="s">
        <v>61</v>
      </c>
      <c r="AJ8" s="70" t="s">
        <v>99</v>
      </c>
      <c r="AK8" s="70" t="s">
        <v>61</v>
      </c>
      <c r="AL8" s="70" t="s">
        <v>61</v>
      </c>
    </row>
    <row r="9" spans="1:38" ht="15">
      <c r="A9" s="70" t="s">
        <v>4</v>
      </c>
      <c r="B9" s="70">
        <v>1340</v>
      </c>
      <c r="C9" s="70">
        <v>6285</v>
      </c>
      <c r="D9" s="70">
        <v>0.2153464548</v>
      </c>
      <c r="E9" s="70">
        <v>0.2012349098</v>
      </c>
      <c r="F9" s="70">
        <v>0.2304475682</v>
      </c>
      <c r="G9" s="70">
        <v>0.0006323704</v>
      </c>
      <c r="H9" s="70">
        <v>0.2132060461</v>
      </c>
      <c r="I9" s="70">
        <v>0.0051662762</v>
      </c>
      <c r="J9" s="70">
        <v>-0.1182</v>
      </c>
      <c r="K9" s="70">
        <v>-0.1859</v>
      </c>
      <c r="L9" s="70">
        <v>-0.0504</v>
      </c>
      <c r="M9" s="70">
        <v>0.8885441763</v>
      </c>
      <c r="N9" s="70">
        <v>0.8303183228</v>
      </c>
      <c r="O9" s="70">
        <v>0.9508531024</v>
      </c>
      <c r="P9" s="70">
        <v>10154</v>
      </c>
      <c r="Q9" s="70">
        <v>51272</v>
      </c>
      <c r="R9" s="70">
        <v>0.189077689</v>
      </c>
      <c r="S9" s="70">
        <v>0.1817372043</v>
      </c>
      <c r="T9" s="70">
        <v>0.1967146606</v>
      </c>
      <c r="U9" s="70">
        <v>0.011260983</v>
      </c>
      <c r="V9" s="70">
        <v>0.1980418162</v>
      </c>
      <c r="W9" s="70">
        <v>0.0017600061</v>
      </c>
      <c r="X9" s="70">
        <v>-0.0512</v>
      </c>
      <c r="Y9" s="70">
        <v>-0.0908</v>
      </c>
      <c r="Z9" s="70">
        <v>-0.0116</v>
      </c>
      <c r="AA9" s="70">
        <v>0.9500855503</v>
      </c>
      <c r="AB9" s="70">
        <v>0.9132007732</v>
      </c>
      <c r="AC9" s="70">
        <v>0.9884601276</v>
      </c>
      <c r="AD9" s="70">
        <v>0.0001756102</v>
      </c>
      <c r="AE9" s="70">
        <v>-0.1301</v>
      </c>
      <c r="AF9" s="70">
        <v>-0.1981</v>
      </c>
      <c r="AG9" s="70">
        <v>-0.0621</v>
      </c>
      <c r="AH9" s="70" t="s">
        <v>125</v>
      </c>
      <c r="AI9" s="70" t="s">
        <v>61</v>
      </c>
      <c r="AJ9" s="70" t="s">
        <v>99</v>
      </c>
      <c r="AK9" s="70" t="s">
        <v>61</v>
      </c>
      <c r="AL9" s="70" t="s">
        <v>61</v>
      </c>
    </row>
    <row r="10" spans="1:38" ht="15">
      <c r="A10" s="70" t="s">
        <v>2</v>
      </c>
      <c r="B10" s="70">
        <v>643</v>
      </c>
      <c r="C10" s="70">
        <v>2418</v>
      </c>
      <c r="D10" s="70">
        <v>0.2747429931</v>
      </c>
      <c r="E10" s="70">
        <v>0.2516054143</v>
      </c>
      <c r="F10" s="70">
        <v>0.3000082985</v>
      </c>
      <c r="G10" s="70">
        <v>0.0052036008</v>
      </c>
      <c r="H10" s="70">
        <v>0.2659222498</v>
      </c>
      <c r="I10" s="70">
        <v>0.0089850443</v>
      </c>
      <c r="J10" s="70">
        <v>0.1254</v>
      </c>
      <c r="K10" s="70">
        <v>0.0374</v>
      </c>
      <c r="L10" s="70">
        <v>0.2134</v>
      </c>
      <c r="M10" s="70">
        <v>1.1336211069</v>
      </c>
      <c r="N10" s="70">
        <v>1.0381528028</v>
      </c>
      <c r="O10" s="70">
        <v>1.2378686552</v>
      </c>
      <c r="P10" s="70">
        <v>5992</v>
      </c>
      <c r="Q10" s="70">
        <v>27107</v>
      </c>
      <c r="R10" s="70">
        <v>0.2153834537</v>
      </c>
      <c r="S10" s="70">
        <v>0.2062770607</v>
      </c>
      <c r="T10" s="70">
        <v>0.2248918614</v>
      </c>
      <c r="U10" s="70">
        <v>0.0003346581</v>
      </c>
      <c r="V10" s="70">
        <v>0.2210499133</v>
      </c>
      <c r="W10" s="70">
        <v>0.0025203408</v>
      </c>
      <c r="X10" s="70">
        <v>0.0791</v>
      </c>
      <c r="Y10" s="70">
        <v>0.0359</v>
      </c>
      <c r="Z10" s="70">
        <v>0.1223</v>
      </c>
      <c r="AA10" s="70">
        <v>1.0822678668</v>
      </c>
      <c r="AB10" s="70">
        <v>1.0365096787</v>
      </c>
      <c r="AC10" s="70">
        <v>1.1300461149</v>
      </c>
      <c r="AD10" s="71">
        <v>1.0649902E-07</v>
      </c>
      <c r="AE10" s="70">
        <v>-0.2434</v>
      </c>
      <c r="AF10" s="70">
        <v>-0.3332</v>
      </c>
      <c r="AG10" s="70">
        <v>-0.1537</v>
      </c>
      <c r="AH10" s="70" t="s">
        <v>125</v>
      </c>
      <c r="AI10" s="70" t="s">
        <v>100</v>
      </c>
      <c r="AJ10" s="70" t="s">
        <v>99</v>
      </c>
      <c r="AK10" s="70" t="s">
        <v>61</v>
      </c>
      <c r="AL10" s="70" t="s">
        <v>61</v>
      </c>
    </row>
    <row r="11" spans="1:38" ht="15">
      <c r="A11" s="70" t="s">
        <v>6</v>
      </c>
      <c r="B11" s="70">
        <v>1076</v>
      </c>
      <c r="C11" s="70">
        <v>3882</v>
      </c>
      <c r="D11" s="70">
        <v>0.2877819489</v>
      </c>
      <c r="E11" s="70">
        <v>0.2676589611</v>
      </c>
      <c r="F11" s="70">
        <v>0.3094178119</v>
      </c>
      <c r="G11" s="71">
        <v>3.4059836E-06</v>
      </c>
      <c r="H11" s="70">
        <v>0.277176713</v>
      </c>
      <c r="I11" s="70">
        <v>0.0071840058</v>
      </c>
      <c r="J11" s="70">
        <v>0.1718</v>
      </c>
      <c r="K11" s="70">
        <v>0.0993</v>
      </c>
      <c r="L11" s="70">
        <v>0.2443</v>
      </c>
      <c r="M11" s="70">
        <v>1.1874213342</v>
      </c>
      <c r="N11" s="70">
        <v>1.1043915784</v>
      </c>
      <c r="O11" s="70">
        <v>1.2766933872</v>
      </c>
      <c r="P11" s="70">
        <v>7109</v>
      </c>
      <c r="Q11" s="70">
        <v>27387</v>
      </c>
      <c r="R11" s="70">
        <v>0.2358140309</v>
      </c>
      <c r="S11" s="70">
        <v>0.2262292946</v>
      </c>
      <c r="T11" s="70">
        <v>0.2458048472</v>
      </c>
      <c r="U11" s="71">
        <v>1.102821E-15</v>
      </c>
      <c r="V11" s="70">
        <v>0.2595757111</v>
      </c>
      <c r="W11" s="70">
        <v>0.0026491108</v>
      </c>
      <c r="X11" s="70">
        <v>0.1697</v>
      </c>
      <c r="Y11" s="70">
        <v>0.1282</v>
      </c>
      <c r="Z11" s="70">
        <v>0.2112</v>
      </c>
      <c r="AA11" s="70">
        <v>1.1849282934</v>
      </c>
      <c r="AB11" s="70">
        <v>1.1367665055</v>
      </c>
      <c r="AC11" s="70">
        <v>1.2351305687</v>
      </c>
      <c r="AD11" s="71">
        <v>1.2098614E-07</v>
      </c>
      <c r="AE11" s="70">
        <v>-0.1992</v>
      </c>
      <c r="AF11" s="70">
        <v>-0.2729</v>
      </c>
      <c r="AG11" s="70">
        <v>-0.1254</v>
      </c>
      <c r="AH11" s="70" t="s">
        <v>125</v>
      </c>
      <c r="AI11" s="70" t="s">
        <v>100</v>
      </c>
      <c r="AJ11" s="70" t="s">
        <v>99</v>
      </c>
      <c r="AK11" s="70" t="s">
        <v>61</v>
      </c>
      <c r="AL11" s="70" t="s">
        <v>61</v>
      </c>
    </row>
    <row r="12" spans="1:38" ht="15">
      <c r="A12" s="70" t="s">
        <v>8</v>
      </c>
      <c r="B12" s="70">
        <v>24</v>
      </c>
      <c r="C12" s="70">
        <v>142</v>
      </c>
      <c r="D12" s="70">
        <v>0.1891738158</v>
      </c>
      <c r="E12" s="70">
        <v>0.126471953</v>
      </c>
      <c r="F12" s="70">
        <v>0.2829618088</v>
      </c>
      <c r="G12" s="70">
        <v>0.2278214298</v>
      </c>
      <c r="H12" s="70">
        <v>0.1690140845</v>
      </c>
      <c r="I12" s="70">
        <v>0.0314495263</v>
      </c>
      <c r="J12" s="70">
        <v>-0.2478</v>
      </c>
      <c r="K12" s="70">
        <v>-0.6504</v>
      </c>
      <c r="L12" s="70">
        <v>0.1549</v>
      </c>
      <c r="M12" s="70">
        <v>0.7805528654</v>
      </c>
      <c r="N12" s="70">
        <v>0.5218377866</v>
      </c>
      <c r="O12" s="70">
        <v>1.1675328835</v>
      </c>
      <c r="P12" s="70">
        <v>68</v>
      </c>
      <c r="Q12" s="70">
        <v>527</v>
      </c>
      <c r="R12" s="70">
        <v>0.1477036628</v>
      </c>
      <c r="S12" s="70">
        <v>0.116118587</v>
      </c>
      <c r="T12" s="70">
        <v>0.1878801022</v>
      </c>
      <c r="U12" s="70">
        <v>0.0151471486</v>
      </c>
      <c r="V12" s="70">
        <v>0.1290322581</v>
      </c>
      <c r="W12" s="70">
        <v>0.0146030938</v>
      </c>
      <c r="X12" s="70">
        <v>-0.2982</v>
      </c>
      <c r="Y12" s="70">
        <v>-0.5387</v>
      </c>
      <c r="Z12" s="70">
        <v>-0.0576</v>
      </c>
      <c r="AA12" s="70">
        <v>0.7421875974</v>
      </c>
      <c r="AB12" s="70">
        <v>0.5834775759</v>
      </c>
      <c r="AC12" s="70">
        <v>0.9440678657</v>
      </c>
      <c r="AD12" s="70">
        <v>0.2993969452</v>
      </c>
      <c r="AE12" s="70">
        <v>-0.2475</v>
      </c>
      <c r="AF12" s="70">
        <v>-0.7148</v>
      </c>
      <c r="AG12" s="70">
        <v>0.2199</v>
      </c>
      <c r="AH12" s="70" t="s">
        <v>61</v>
      </c>
      <c r="AI12" s="70" t="s">
        <v>61</v>
      </c>
      <c r="AJ12" s="70" t="s">
        <v>61</v>
      </c>
      <c r="AK12" s="70" t="s">
        <v>61</v>
      </c>
      <c r="AL12" s="70" t="s">
        <v>61</v>
      </c>
    </row>
    <row r="13" spans="1:38" ht="15">
      <c r="A13" s="70" t="s">
        <v>5</v>
      </c>
      <c r="B13" s="70">
        <v>610</v>
      </c>
      <c r="C13" s="70">
        <v>2606</v>
      </c>
      <c r="D13" s="70">
        <v>0.2578120645</v>
      </c>
      <c r="E13" s="70">
        <v>0.2356702623</v>
      </c>
      <c r="F13" s="70">
        <v>0.2820341436</v>
      </c>
      <c r="G13" s="70">
        <v>0.1772924088</v>
      </c>
      <c r="H13" s="70">
        <v>0.2340752111</v>
      </c>
      <c r="I13" s="70">
        <v>0.0082943731</v>
      </c>
      <c r="J13" s="70">
        <v>0.0618</v>
      </c>
      <c r="K13" s="70">
        <v>-0.028</v>
      </c>
      <c r="L13" s="70">
        <v>0.1516</v>
      </c>
      <c r="M13" s="70">
        <v>1.0637621533</v>
      </c>
      <c r="N13" s="70">
        <v>0.9724025372</v>
      </c>
      <c r="O13" s="70">
        <v>1.1637052305</v>
      </c>
      <c r="P13" s="70">
        <v>3049</v>
      </c>
      <c r="Q13" s="70">
        <v>13657</v>
      </c>
      <c r="R13" s="70">
        <v>0.2369734323</v>
      </c>
      <c r="S13" s="70">
        <v>0.2253972134</v>
      </c>
      <c r="T13" s="70">
        <v>0.2491441964</v>
      </c>
      <c r="U13" s="71">
        <v>8.360655E-12</v>
      </c>
      <c r="V13" s="70">
        <v>0.2232554734</v>
      </c>
      <c r="W13" s="70">
        <v>0.003563383</v>
      </c>
      <c r="X13" s="70">
        <v>0.1746</v>
      </c>
      <c r="Y13" s="70">
        <v>0.1245</v>
      </c>
      <c r="Z13" s="70">
        <v>0.2247</v>
      </c>
      <c r="AA13" s="70">
        <v>1.1907541022</v>
      </c>
      <c r="AB13" s="70">
        <v>1.1325854292</v>
      </c>
      <c r="AC13" s="70">
        <v>1.2519102713</v>
      </c>
      <c r="AD13" s="70">
        <v>0.0819021826</v>
      </c>
      <c r="AE13" s="70">
        <v>-0.0843</v>
      </c>
      <c r="AF13" s="70">
        <v>-0.1792</v>
      </c>
      <c r="AG13" s="70">
        <v>0.0107</v>
      </c>
      <c r="AH13" s="70" t="s">
        <v>61</v>
      </c>
      <c r="AI13" s="70" t="s">
        <v>100</v>
      </c>
      <c r="AJ13" s="70" t="s">
        <v>61</v>
      </c>
      <c r="AK13" s="70" t="s">
        <v>61</v>
      </c>
      <c r="AL13" s="70" t="s">
        <v>61</v>
      </c>
    </row>
    <row r="14" spans="1:38" ht="15">
      <c r="A14" s="70" t="s">
        <v>7</v>
      </c>
      <c r="B14" s="70">
        <v>520</v>
      </c>
      <c r="C14" s="70">
        <v>2397</v>
      </c>
      <c r="D14" s="70">
        <v>0.2643945497</v>
      </c>
      <c r="E14" s="70">
        <v>0.2402537958</v>
      </c>
      <c r="F14" s="70">
        <v>0.2909609717</v>
      </c>
      <c r="G14" s="70">
        <v>0.074847611</v>
      </c>
      <c r="H14" s="70">
        <v>0.216937839</v>
      </c>
      <c r="I14" s="70">
        <v>0.0084184426</v>
      </c>
      <c r="J14" s="70">
        <v>0.087</v>
      </c>
      <c r="K14" s="70">
        <v>-0.0087</v>
      </c>
      <c r="L14" s="70">
        <v>0.1828</v>
      </c>
      <c r="M14" s="70">
        <v>1.0909222423</v>
      </c>
      <c r="N14" s="70">
        <v>0.9913147225</v>
      </c>
      <c r="O14" s="70">
        <v>1.2005383473</v>
      </c>
      <c r="P14" s="70">
        <v>4160</v>
      </c>
      <c r="Q14" s="70">
        <v>24578</v>
      </c>
      <c r="R14" s="70">
        <v>0.2121321635</v>
      </c>
      <c r="S14" s="70">
        <v>0.2023621813</v>
      </c>
      <c r="T14" s="70">
        <v>0.2223738374</v>
      </c>
      <c r="U14" s="70">
        <v>0.0079528471</v>
      </c>
      <c r="V14" s="70">
        <v>0.1692570592</v>
      </c>
      <c r="W14" s="70">
        <v>0.0023918473</v>
      </c>
      <c r="X14" s="70">
        <v>0.0638</v>
      </c>
      <c r="Y14" s="70">
        <v>0.0167</v>
      </c>
      <c r="Z14" s="70">
        <v>0.111</v>
      </c>
      <c r="AA14" s="70">
        <v>1.0659306467</v>
      </c>
      <c r="AB14" s="70">
        <v>1.0168380279</v>
      </c>
      <c r="AC14" s="70">
        <v>1.1173934417</v>
      </c>
      <c r="AD14" s="70">
        <v>1.33104E-05</v>
      </c>
      <c r="AE14" s="70">
        <v>-0.2202</v>
      </c>
      <c r="AF14" s="70">
        <v>-0.3194</v>
      </c>
      <c r="AG14" s="70">
        <v>-0.1211</v>
      </c>
      <c r="AH14" s="70" t="s">
        <v>61</v>
      </c>
      <c r="AI14" s="70" t="s">
        <v>100</v>
      </c>
      <c r="AJ14" s="70" t="s">
        <v>99</v>
      </c>
      <c r="AK14" s="70" t="s">
        <v>61</v>
      </c>
      <c r="AL14" s="70" t="s">
        <v>61</v>
      </c>
    </row>
    <row r="15" spans="1:38" ht="15">
      <c r="A15" s="70" t="s">
        <v>14</v>
      </c>
      <c r="B15" s="70">
        <v>1726</v>
      </c>
      <c r="C15" s="70">
        <v>8401</v>
      </c>
      <c r="D15" s="70">
        <v>0.2155097592</v>
      </c>
      <c r="E15" s="70">
        <v>0.2034493338</v>
      </c>
      <c r="F15" s="70">
        <v>0.2282851234</v>
      </c>
      <c r="G15" s="70">
        <v>3.80899E-05</v>
      </c>
      <c r="H15" s="70">
        <v>0.2054517319</v>
      </c>
      <c r="I15" s="70">
        <v>0.0044080809</v>
      </c>
      <c r="J15" s="70">
        <v>-0.121</v>
      </c>
      <c r="K15" s="70">
        <v>-0.1786</v>
      </c>
      <c r="L15" s="70">
        <v>-0.0634</v>
      </c>
      <c r="M15" s="70">
        <v>0.8860154101</v>
      </c>
      <c r="N15" s="70">
        <v>0.8364319355</v>
      </c>
      <c r="O15" s="70">
        <v>0.9385381806</v>
      </c>
      <c r="P15" s="70">
        <v>29741</v>
      </c>
      <c r="Q15" s="70">
        <v>157719</v>
      </c>
      <c r="R15" s="70">
        <v>0.1861341053</v>
      </c>
      <c r="S15" s="70">
        <v>0.1810810492</v>
      </c>
      <c r="T15" s="70">
        <v>0.1913281665</v>
      </c>
      <c r="U15" s="71">
        <v>1.9008794E-06</v>
      </c>
      <c r="V15" s="70">
        <v>0.1885695446</v>
      </c>
      <c r="W15" s="70">
        <v>0.0009849619</v>
      </c>
      <c r="X15" s="70">
        <v>-0.0669</v>
      </c>
      <c r="Y15" s="70">
        <v>-0.0944</v>
      </c>
      <c r="Z15" s="70">
        <v>-0.0394</v>
      </c>
      <c r="AA15" s="70">
        <v>0.9352945065</v>
      </c>
      <c r="AB15" s="70">
        <v>0.9099036974</v>
      </c>
      <c r="AC15" s="70">
        <v>0.9613938447</v>
      </c>
      <c r="AD15" s="71">
        <v>2.1061187E-07</v>
      </c>
      <c r="AE15" s="70">
        <v>-0.1465</v>
      </c>
      <c r="AF15" s="70">
        <v>-0.2019</v>
      </c>
      <c r="AG15" s="70">
        <v>-0.0912</v>
      </c>
      <c r="AH15" s="70" t="s">
        <v>125</v>
      </c>
      <c r="AI15" s="70" t="s">
        <v>100</v>
      </c>
      <c r="AJ15" s="70" t="s">
        <v>99</v>
      </c>
      <c r="AK15" s="70" t="s">
        <v>61</v>
      </c>
      <c r="AL15" s="70" t="s">
        <v>61</v>
      </c>
    </row>
    <row r="16" spans="1:38" ht="15">
      <c r="A16" s="70" t="s">
        <v>12</v>
      </c>
      <c r="B16" s="70">
        <v>3059</v>
      </c>
      <c r="C16" s="70">
        <v>12585</v>
      </c>
      <c r="D16" s="70">
        <v>0.2485118285</v>
      </c>
      <c r="E16" s="70">
        <v>0.2367660102</v>
      </c>
      <c r="F16" s="70">
        <v>0.2608403496</v>
      </c>
      <c r="G16" s="70">
        <v>0.384937486</v>
      </c>
      <c r="H16" s="70">
        <v>0.2430671434</v>
      </c>
      <c r="I16" s="70">
        <v>0.0038235361</v>
      </c>
      <c r="J16" s="70">
        <v>0.0215</v>
      </c>
      <c r="K16" s="70">
        <v>-0.027</v>
      </c>
      <c r="L16" s="70">
        <v>0.0699</v>
      </c>
      <c r="M16" s="70">
        <v>1.0216953073</v>
      </c>
      <c r="N16" s="70">
        <v>0.9734052623</v>
      </c>
      <c r="O16" s="70">
        <v>1.0723809923</v>
      </c>
      <c r="P16" s="70">
        <v>23255</v>
      </c>
      <c r="Q16" s="70">
        <v>105766</v>
      </c>
      <c r="R16" s="70">
        <v>0.2089618925</v>
      </c>
      <c r="S16" s="70">
        <v>0.203088024</v>
      </c>
      <c r="T16" s="70">
        <v>0.2150056496</v>
      </c>
      <c r="U16" s="70">
        <v>0.0007967895</v>
      </c>
      <c r="V16" s="70">
        <v>0.2198721706</v>
      </c>
      <c r="W16" s="70">
        <v>0.0012734884</v>
      </c>
      <c r="X16" s="70">
        <v>0.0488</v>
      </c>
      <c r="Y16" s="70">
        <v>0.0203</v>
      </c>
      <c r="Z16" s="70">
        <v>0.0773</v>
      </c>
      <c r="AA16" s="70">
        <v>1.0500005352</v>
      </c>
      <c r="AB16" s="70">
        <v>1.0204852728</v>
      </c>
      <c r="AC16" s="70">
        <v>1.0803694607</v>
      </c>
      <c r="AD16" s="71">
        <v>2.483377E-13</v>
      </c>
      <c r="AE16" s="70">
        <v>-0.1733</v>
      </c>
      <c r="AF16" s="70">
        <v>-0.2198</v>
      </c>
      <c r="AG16" s="70">
        <v>-0.1269</v>
      </c>
      <c r="AH16" s="70" t="s">
        <v>61</v>
      </c>
      <c r="AI16" s="70" t="s">
        <v>100</v>
      </c>
      <c r="AJ16" s="70" t="s">
        <v>99</v>
      </c>
      <c r="AK16" s="70" t="s">
        <v>61</v>
      </c>
      <c r="AL16" s="70" t="s">
        <v>61</v>
      </c>
    </row>
    <row r="17" spans="1:38" ht="15">
      <c r="A17" s="70" t="s">
        <v>13</v>
      </c>
      <c r="B17" s="70">
        <v>1154</v>
      </c>
      <c r="C17" s="70">
        <v>5145</v>
      </c>
      <c r="D17" s="70">
        <v>0.2580979477</v>
      </c>
      <c r="E17" s="70">
        <v>0.2414460779</v>
      </c>
      <c r="F17" s="70">
        <v>0.2758982511</v>
      </c>
      <c r="G17" s="70">
        <v>0.0813242995</v>
      </c>
      <c r="H17" s="70">
        <v>0.2242954325</v>
      </c>
      <c r="I17" s="70">
        <v>0.005815214</v>
      </c>
      <c r="J17" s="70">
        <v>0.0593</v>
      </c>
      <c r="K17" s="70">
        <v>-0.0074</v>
      </c>
      <c r="L17" s="70">
        <v>0.126</v>
      </c>
      <c r="M17" s="70">
        <v>1.0611062808</v>
      </c>
      <c r="N17" s="70">
        <v>0.9926462106</v>
      </c>
      <c r="O17" s="70">
        <v>1.1342878533</v>
      </c>
      <c r="P17" s="70">
        <v>7277</v>
      </c>
      <c r="Q17" s="70">
        <v>38762</v>
      </c>
      <c r="R17" s="70">
        <v>0.2205953135</v>
      </c>
      <c r="S17" s="70">
        <v>0.2129451302</v>
      </c>
      <c r="T17" s="70">
        <v>0.2285203342</v>
      </c>
      <c r="U17" s="71">
        <v>1.0785539E-08</v>
      </c>
      <c r="V17" s="70">
        <v>0.187735411</v>
      </c>
      <c r="W17" s="70">
        <v>0.0019834386</v>
      </c>
      <c r="X17" s="70">
        <v>0.103</v>
      </c>
      <c r="Y17" s="70">
        <v>0.0677</v>
      </c>
      <c r="Z17" s="70">
        <v>0.1383</v>
      </c>
      <c r="AA17" s="70">
        <v>1.1084566397</v>
      </c>
      <c r="AB17" s="70">
        <v>1.070015676</v>
      </c>
      <c r="AC17" s="70">
        <v>1.1482786183</v>
      </c>
      <c r="AD17" s="71">
        <v>6.3213364E-06</v>
      </c>
      <c r="AE17" s="70">
        <v>-0.157</v>
      </c>
      <c r="AF17" s="70">
        <v>-0.2252</v>
      </c>
      <c r="AG17" s="70">
        <v>-0.0889</v>
      </c>
      <c r="AH17" s="70" t="s">
        <v>61</v>
      </c>
      <c r="AI17" s="70" t="s">
        <v>100</v>
      </c>
      <c r="AJ17" s="70" t="s">
        <v>99</v>
      </c>
      <c r="AK17" s="70" t="s">
        <v>61</v>
      </c>
      <c r="AL17" s="70" t="s">
        <v>61</v>
      </c>
    </row>
    <row r="18" spans="1:38" ht="15">
      <c r="A18" s="70" t="s">
        <v>15</v>
      </c>
      <c r="B18" s="70">
        <v>11189</v>
      </c>
      <c r="C18" s="70">
        <v>49417</v>
      </c>
      <c r="D18" s="70">
        <v>0.2423587488</v>
      </c>
      <c r="E18" s="70" t="s">
        <v>61</v>
      </c>
      <c r="F18" s="70" t="s">
        <v>61</v>
      </c>
      <c r="G18" s="70" t="s">
        <v>61</v>
      </c>
      <c r="H18" s="70">
        <v>0.2264200579</v>
      </c>
      <c r="I18" s="70">
        <v>0.0018826598</v>
      </c>
      <c r="J18" s="70" t="s">
        <v>61</v>
      </c>
      <c r="K18" s="70" t="s">
        <v>61</v>
      </c>
      <c r="L18" s="70" t="s">
        <v>61</v>
      </c>
      <c r="M18" s="70" t="s">
        <v>61</v>
      </c>
      <c r="N18" s="70" t="s">
        <v>61</v>
      </c>
      <c r="O18" s="70" t="s">
        <v>61</v>
      </c>
      <c r="P18" s="70">
        <v>164921</v>
      </c>
      <c r="Q18" s="70">
        <v>828702</v>
      </c>
      <c r="R18" s="70">
        <v>0.1990112248</v>
      </c>
      <c r="S18" s="70" t="s">
        <v>61</v>
      </c>
      <c r="T18" s="70" t="s">
        <v>61</v>
      </c>
      <c r="U18" s="70" t="s">
        <v>61</v>
      </c>
      <c r="V18" s="70">
        <v>0.1990112248</v>
      </c>
      <c r="W18" s="70">
        <v>0.000438584</v>
      </c>
      <c r="X18" s="70" t="s">
        <v>61</v>
      </c>
      <c r="Y18" s="70" t="s">
        <v>61</v>
      </c>
      <c r="Z18" s="70" t="s">
        <v>61</v>
      </c>
      <c r="AA18" s="70" t="s">
        <v>61</v>
      </c>
      <c r="AB18" s="70" t="s">
        <v>61</v>
      </c>
      <c r="AC18" s="70" t="s">
        <v>61</v>
      </c>
      <c r="AD18" s="71">
        <v>1.115091E-22</v>
      </c>
      <c r="AE18" s="70">
        <v>-0.1971</v>
      </c>
      <c r="AF18" s="70">
        <v>-0.2365</v>
      </c>
      <c r="AG18" s="70">
        <v>-0.1577</v>
      </c>
      <c r="AH18" s="70" t="s">
        <v>61</v>
      </c>
      <c r="AI18" s="70" t="s">
        <v>61</v>
      </c>
      <c r="AJ18" s="70" t="s">
        <v>99</v>
      </c>
      <c r="AK18" s="70" t="s">
        <v>61</v>
      </c>
      <c r="AL18" s="70" t="s">
        <v>61</v>
      </c>
    </row>
    <row r="19" spans="1:38" ht="15">
      <c r="A19" s="70" t="s">
        <v>18</v>
      </c>
      <c r="B19" s="70">
        <v>251</v>
      </c>
      <c r="C19" s="70">
        <v>1280</v>
      </c>
      <c r="D19" s="70">
        <v>0.2177285477</v>
      </c>
      <c r="E19" s="70">
        <v>0.1910894289</v>
      </c>
      <c r="F19" s="70">
        <v>0.2480813342</v>
      </c>
      <c r="G19" s="70">
        <v>0.1075114729</v>
      </c>
      <c r="H19" s="70">
        <v>0.19609375</v>
      </c>
      <c r="I19" s="70">
        <v>0.0110976135</v>
      </c>
      <c r="J19" s="70">
        <v>-0.1072</v>
      </c>
      <c r="K19" s="70">
        <v>-0.2377</v>
      </c>
      <c r="L19" s="70">
        <v>0.0233</v>
      </c>
      <c r="M19" s="70">
        <v>0.8983729647</v>
      </c>
      <c r="N19" s="70">
        <v>0.7884569048</v>
      </c>
      <c r="O19" s="70">
        <v>1.0236120437</v>
      </c>
      <c r="P19" s="70">
        <v>8809</v>
      </c>
      <c r="Q19" s="70">
        <v>49448</v>
      </c>
      <c r="R19" s="70">
        <v>0.1836861356</v>
      </c>
      <c r="S19" s="70">
        <v>0.1764323266</v>
      </c>
      <c r="T19" s="70">
        <v>0.1912381764</v>
      </c>
      <c r="U19" s="70">
        <v>9.69666E-05</v>
      </c>
      <c r="V19" s="70">
        <v>0.17814674</v>
      </c>
      <c r="W19" s="70">
        <v>0.001720726</v>
      </c>
      <c r="X19" s="70">
        <v>-0.0801</v>
      </c>
      <c r="Y19" s="70">
        <v>-0.1204</v>
      </c>
      <c r="Z19" s="70">
        <v>-0.0398</v>
      </c>
      <c r="AA19" s="70">
        <v>0.9229938451</v>
      </c>
      <c r="AB19" s="70">
        <v>0.8865445997</v>
      </c>
      <c r="AC19" s="70">
        <v>0.9609416585</v>
      </c>
      <c r="AD19" s="70">
        <v>0.0108555543</v>
      </c>
      <c r="AE19" s="70">
        <v>-0.17</v>
      </c>
      <c r="AF19" s="70">
        <v>-0.3008</v>
      </c>
      <c r="AG19" s="70">
        <v>-0.0392</v>
      </c>
      <c r="AH19" s="70" t="s">
        <v>61</v>
      </c>
      <c r="AI19" s="70" t="s">
        <v>100</v>
      </c>
      <c r="AJ19" s="70" t="s">
        <v>99</v>
      </c>
      <c r="AK19" s="70" t="s">
        <v>61</v>
      </c>
      <c r="AL19" s="70" t="s">
        <v>61</v>
      </c>
    </row>
    <row r="20" spans="1:38" ht="15">
      <c r="A20" s="70" t="s">
        <v>17</v>
      </c>
      <c r="B20" s="70">
        <v>134</v>
      </c>
      <c r="C20" s="70">
        <v>581</v>
      </c>
      <c r="D20" s="70">
        <v>0.2505473538</v>
      </c>
      <c r="E20" s="70">
        <v>0.21043429</v>
      </c>
      <c r="F20" s="70">
        <v>0.2983067848</v>
      </c>
      <c r="G20" s="70">
        <v>0.7089419189</v>
      </c>
      <c r="H20" s="70">
        <v>0.230636833</v>
      </c>
      <c r="I20" s="70">
        <v>0.017475997</v>
      </c>
      <c r="J20" s="70">
        <v>0.0332</v>
      </c>
      <c r="K20" s="70">
        <v>-0.1412</v>
      </c>
      <c r="L20" s="70">
        <v>0.2077</v>
      </c>
      <c r="M20" s="70">
        <v>1.0337871234</v>
      </c>
      <c r="N20" s="70">
        <v>0.8682760208</v>
      </c>
      <c r="O20" s="70">
        <v>1.2308480148</v>
      </c>
      <c r="P20" s="70">
        <v>5924</v>
      </c>
      <c r="Q20" s="70">
        <v>27917</v>
      </c>
      <c r="R20" s="70">
        <v>0.2015801183</v>
      </c>
      <c r="S20" s="70">
        <v>0.1930888497</v>
      </c>
      <c r="T20" s="70">
        <v>0.2104447986</v>
      </c>
      <c r="U20" s="70">
        <v>0.5591487294</v>
      </c>
      <c r="V20" s="70">
        <v>0.2122004513</v>
      </c>
      <c r="W20" s="70">
        <v>0.0024470714</v>
      </c>
      <c r="X20" s="70">
        <v>0.0128</v>
      </c>
      <c r="Y20" s="70">
        <v>-0.0302</v>
      </c>
      <c r="Z20" s="70">
        <v>0.0559</v>
      </c>
      <c r="AA20" s="70">
        <v>1.0129082846</v>
      </c>
      <c r="AB20" s="70">
        <v>0.9702409997</v>
      </c>
      <c r="AC20" s="70">
        <v>1.0574519044</v>
      </c>
      <c r="AD20" s="70">
        <v>0.0150796117</v>
      </c>
      <c r="AE20" s="70">
        <v>-0.2175</v>
      </c>
      <c r="AF20" s="70">
        <v>-0.3928</v>
      </c>
      <c r="AG20" s="70">
        <v>-0.0421</v>
      </c>
      <c r="AH20" s="70" t="s">
        <v>61</v>
      </c>
      <c r="AI20" s="70" t="s">
        <v>61</v>
      </c>
      <c r="AJ20" s="70" t="s">
        <v>99</v>
      </c>
      <c r="AK20" s="70" t="s">
        <v>61</v>
      </c>
      <c r="AL20" s="70" t="s">
        <v>61</v>
      </c>
    </row>
    <row r="21" spans="1:38" ht="15">
      <c r="A21" s="70" t="s">
        <v>20</v>
      </c>
      <c r="B21" s="70">
        <v>591</v>
      </c>
      <c r="C21" s="70">
        <v>2689</v>
      </c>
      <c r="D21" s="70">
        <v>0.2278454795</v>
      </c>
      <c r="E21" s="70">
        <v>0.2081134611</v>
      </c>
      <c r="F21" s="70">
        <v>0.2494483646</v>
      </c>
      <c r="G21" s="70">
        <v>0.1815134957</v>
      </c>
      <c r="H21" s="70">
        <v>0.2197843064</v>
      </c>
      <c r="I21" s="70">
        <v>0.0079856501</v>
      </c>
      <c r="J21" s="70">
        <v>-0.0618</v>
      </c>
      <c r="K21" s="70">
        <v>-0.1523</v>
      </c>
      <c r="L21" s="70">
        <v>0.0288</v>
      </c>
      <c r="M21" s="70">
        <v>0.9401165859</v>
      </c>
      <c r="N21" s="70">
        <v>0.8587000145</v>
      </c>
      <c r="O21" s="70">
        <v>1.0292525681</v>
      </c>
      <c r="P21" s="70">
        <v>6820</v>
      </c>
      <c r="Q21" s="70">
        <v>37104</v>
      </c>
      <c r="R21" s="70">
        <v>0.185053558</v>
      </c>
      <c r="S21" s="70">
        <v>0.1774538482</v>
      </c>
      <c r="T21" s="70">
        <v>0.1929787361</v>
      </c>
      <c r="U21" s="70">
        <v>0.000677241</v>
      </c>
      <c r="V21" s="70">
        <v>0.1838076757</v>
      </c>
      <c r="W21" s="70">
        <v>0.0020107946</v>
      </c>
      <c r="X21" s="70">
        <v>-0.0727</v>
      </c>
      <c r="Y21" s="70">
        <v>-0.1147</v>
      </c>
      <c r="Z21" s="70">
        <v>-0.0308</v>
      </c>
      <c r="AA21" s="70">
        <v>0.9298649272</v>
      </c>
      <c r="AB21" s="70">
        <v>0.8916775847</v>
      </c>
      <c r="AC21" s="70">
        <v>0.9696876962</v>
      </c>
      <c r="AD21" s="71">
        <v>8.7757066E-06</v>
      </c>
      <c r="AE21" s="70">
        <v>-0.208</v>
      </c>
      <c r="AF21" s="70">
        <v>-0.2997</v>
      </c>
      <c r="AG21" s="70">
        <v>-0.1163</v>
      </c>
      <c r="AH21" s="70" t="s">
        <v>61</v>
      </c>
      <c r="AI21" s="70" t="s">
        <v>100</v>
      </c>
      <c r="AJ21" s="70" t="s">
        <v>99</v>
      </c>
      <c r="AK21" s="70" t="s">
        <v>61</v>
      </c>
      <c r="AL21" s="70" t="s">
        <v>61</v>
      </c>
    </row>
    <row r="22" spans="1:38" ht="15">
      <c r="A22" s="70" t="s">
        <v>19</v>
      </c>
      <c r="B22" s="70">
        <v>566</v>
      </c>
      <c r="C22" s="70">
        <v>2487</v>
      </c>
      <c r="D22" s="70">
        <v>0.2341457483</v>
      </c>
      <c r="E22" s="70">
        <v>0.2135055009</v>
      </c>
      <c r="F22" s="70">
        <v>0.2567813532</v>
      </c>
      <c r="G22" s="70">
        <v>0.4640330453</v>
      </c>
      <c r="H22" s="70">
        <v>0.2275834339</v>
      </c>
      <c r="I22" s="70">
        <v>0.0084073324</v>
      </c>
      <c r="J22" s="70">
        <v>-0.0345</v>
      </c>
      <c r="K22" s="70">
        <v>-0.1268</v>
      </c>
      <c r="L22" s="70">
        <v>0.0578</v>
      </c>
      <c r="M22" s="70">
        <v>0.9661122178</v>
      </c>
      <c r="N22" s="70">
        <v>0.8809481894</v>
      </c>
      <c r="O22" s="70">
        <v>1.0595093204</v>
      </c>
      <c r="P22" s="70">
        <v>8968</v>
      </c>
      <c r="Q22" s="70">
        <v>45651</v>
      </c>
      <c r="R22" s="70">
        <v>0.1949638163</v>
      </c>
      <c r="S22" s="70">
        <v>0.1872812204</v>
      </c>
      <c r="T22" s="70">
        <v>0.2029615655</v>
      </c>
      <c r="U22" s="70">
        <v>0.3164780399</v>
      </c>
      <c r="V22" s="70">
        <v>0.1964469563</v>
      </c>
      <c r="W22" s="70">
        <v>0.0018595368</v>
      </c>
      <c r="X22" s="70">
        <v>-0.0205</v>
      </c>
      <c r="Y22" s="70">
        <v>-0.0607</v>
      </c>
      <c r="Z22" s="70">
        <v>0.0197</v>
      </c>
      <c r="AA22" s="70">
        <v>0.9796624112</v>
      </c>
      <c r="AB22" s="70">
        <v>0.9410585788</v>
      </c>
      <c r="AC22" s="70">
        <v>1.0198498389</v>
      </c>
      <c r="AD22" s="70">
        <v>0.000107282</v>
      </c>
      <c r="AE22" s="70">
        <v>-0.1831</v>
      </c>
      <c r="AF22" s="70">
        <v>-0.2758</v>
      </c>
      <c r="AG22" s="70">
        <v>-0.0905</v>
      </c>
      <c r="AH22" s="70" t="s">
        <v>61</v>
      </c>
      <c r="AI22" s="70" t="s">
        <v>61</v>
      </c>
      <c r="AJ22" s="70" t="s">
        <v>99</v>
      </c>
      <c r="AK22" s="70" t="s">
        <v>61</v>
      </c>
      <c r="AL22" s="70" t="s">
        <v>61</v>
      </c>
    </row>
    <row r="23" spans="1:38" ht="15">
      <c r="A23" s="70" t="s">
        <v>21</v>
      </c>
      <c r="B23" s="70">
        <v>288</v>
      </c>
      <c r="C23" s="70">
        <v>1419</v>
      </c>
      <c r="D23" s="70">
        <v>0.2382677551</v>
      </c>
      <c r="E23" s="70">
        <v>0.2106942847</v>
      </c>
      <c r="F23" s="70">
        <v>0.2694497537</v>
      </c>
      <c r="G23" s="70">
        <v>0.7861597614</v>
      </c>
      <c r="H23" s="70">
        <v>0.2029598309</v>
      </c>
      <c r="I23" s="70">
        <v>0.0106771158</v>
      </c>
      <c r="J23" s="70">
        <v>-0.017</v>
      </c>
      <c r="K23" s="70">
        <v>-0.14</v>
      </c>
      <c r="L23" s="70">
        <v>0.106</v>
      </c>
      <c r="M23" s="70">
        <v>0.9831200907</v>
      </c>
      <c r="N23" s="70">
        <v>0.8693487887</v>
      </c>
      <c r="O23" s="70">
        <v>1.1117805941</v>
      </c>
      <c r="P23" s="70">
        <v>4400</v>
      </c>
      <c r="Q23" s="70">
        <v>23587</v>
      </c>
      <c r="R23" s="70">
        <v>0.1947284838</v>
      </c>
      <c r="S23" s="70">
        <v>0.1859889738</v>
      </c>
      <c r="T23" s="70">
        <v>0.203878658</v>
      </c>
      <c r="U23" s="70">
        <v>0.3531091165</v>
      </c>
      <c r="V23" s="70">
        <v>0.1865434349</v>
      </c>
      <c r="W23" s="70">
        <v>0.0025364179</v>
      </c>
      <c r="X23" s="70">
        <v>-0.0218</v>
      </c>
      <c r="Y23" s="70">
        <v>-0.0677</v>
      </c>
      <c r="Z23" s="70">
        <v>0.0242</v>
      </c>
      <c r="AA23" s="70">
        <v>0.9784799022</v>
      </c>
      <c r="AB23" s="70">
        <v>0.9345652439</v>
      </c>
      <c r="AC23" s="70">
        <v>1.0244580839</v>
      </c>
      <c r="AD23" s="70">
        <v>0.001587894</v>
      </c>
      <c r="AE23" s="70">
        <v>-0.2018</v>
      </c>
      <c r="AF23" s="70">
        <v>-0.327</v>
      </c>
      <c r="AG23" s="70">
        <v>-0.0766</v>
      </c>
      <c r="AH23" s="70" t="s">
        <v>61</v>
      </c>
      <c r="AI23" s="70" t="s">
        <v>61</v>
      </c>
      <c r="AJ23" s="70" t="s">
        <v>99</v>
      </c>
      <c r="AK23" s="70" t="s">
        <v>61</v>
      </c>
      <c r="AL23" s="70" t="s">
        <v>61</v>
      </c>
    </row>
    <row r="24" spans="1:38" ht="15">
      <c r="A24" s="70" t="s">
        <v>27</v>
      </c>
      <c r="B24" s="70">
        <v>287</v>
      </c>
      <c r="C24" s="70">
        <v>1259</v>
      </c>
      <c r="D24" s="70">
        <v>0.2625921494</v>
      </c>
      <c r="E24" s="70">
        <v>0.2322063599</v>
      </c>
      <c r="F24" s="70">
        <v>0.2969541272</v>
      </c>
      <c r="G24" s="70">
        <v>0.2012695704</v>
      </c>
      <c r="H24" s="70">
        <v>0.2279586974</v>
      </c>
      <c r="I24" s="70">
        <v>0.0118232122</v>
      </c>
      <c r="J24" s="70">
        <v>0.0802</v>
      </c>
      <c r="K24" s="70">
        <v>-0.0428</v>
      </c>
      <c r="L24" s="70">
        <v>0.2032</v>
      </c>
      <c r="M24" s="70">
        <v>1.083485332</v>
      </c>
      <c r="N24" s="70">
        <v>0.9581100787</v>
      </c>
      <c r="O24" s="70">
        <v>1.2252667943</v>
      </c>
      <c r="P24" s="70">
        <v>8864</v>
      </c>
      <c r="Q24" s="70">
        <v>44414</v>
      </c>
      <c r="R24" s="70">
        <v>0.1957832555</v>
      </c>
      <c r="S24" s="70">
        <v>0.1881220036</v>
      </c>
      <c r="T24" s="70">
        <v>0.2037565112</v>
      </c>
      <c r="U24" s="70">
        <v>0.4220097817</v>
      </c>
      <c r="V24" s="70">
        <v>0.19957671</v>
      </c>
      <c r="W24" s="70">
        <v>0.0018965087</v>
      </c>
      <c r="X24" s="70">
        <v>-0.0164</v>
      </c>
      <c r="Y24" s="70">
        <v>-0.0563</v>
      </c>
      <c r="Z24" s="70">
        <v>0.0236</v>
      </c>
      <c r="AA24" s="70">
        <v>0.9837799637</v>
      </c>
      <c r="AB24" s="70">
        <v>0.9452833819</v>
      </c>
      <c r="AC24" s="70">
        <v>1.0238443153</v>
      </c>
      <c r="AD24" s="71">
        <v>2.9996423E-06</v>
      </c>
      <c r="AE24" s="70">
        <v>-0.2936</v>
      </c>
      <c r="AF24" s="70">
        <v>-0.4168</v>
      </c>
      <c r="AG24" s="70">
        <v>-0.1704</v>
      </c>
      <c r="AH24" s="70" t="s">
        <v>61</v>
      </c>
      <c r="AI24" s="70" t="s">
        <v>61</v>
      </c>
      <c r="AJ24" s="70" t="s">
        <v>99</v>
      </c>
      <c r="AK24" s="70" t="s">
        <v>61</v>
      </c>
      <c r="AL24" s="70" t="s">
        <v>61</v>
      </c>
    </row>
    <row r="25" spans="1:38" ht="15">
      <c r="A25" s="70" t="s">
        <v>22</v>
      </c>
      <c r="B25" s="70">
        <v>582</v>
      </c>
      <c r="C25" s="70">
        <v>3016</v>
      </c>
      <c r="D25" s="70">
        <v>0.2181449998</v>
      </c>
      <c r="E25" s="70">
        <v>0.1991150549</v>
      </c>
      <c r="F25" s="70">
        <v>0.2389936861</v>
      </c>
      <c r="G25" s="70">
        <v>0.0238092582</v>
      </c>
      <c r="H25" s="70">
        <v>0.1929708223</v>
      </c>
      <c r="I25" s="70">
        <v>0.0071857942</v>
      </c>
      <c r="J25" s="70">
        <v>-0.1053</v>
      </c>
      <c r="K25" s="70">
        <v>-0.1965</v>
      </c>
      <c r="L25" s="70">
        <v>-0.014</v>
      </c>
      <c r="M25" s="70">
        <v>0.9000912938</v>
      </c>
      <c r="N25" s="70">
        <v>0.8215715583</v>
      </c>
      <c r="O25" s="70">
        <v>0.9861153651</v>
      </c>
      <c r="P25" s="70">
        <v>13330</v>
      </c>
      <c r="Q25" s="70">
        <v>69837</v>
      </c>
      <c r="R25" s="70">
        <v>0.1863065143</v>
      </c>
      <c r="S25" s="70">
        <v>0.1793430179</v>
      </c>
      <c r="T25" s="70">
        <v>0.193540388</v>
      </c>
      <c r="U25" s="70">
        <v>0.0006883129</v>
      </c>
      <c r="V25" s="70">
        <v>0.1908730329</v>
      </c>
      <c r="W25" s="70">
        <v>0.001487092</v>
      </c>
      <c r="X25" s="70">
        <v>-0.066</v>
      </c>
      <c r="Y25" s="70">
        <v>-0.1041</v>
      </c>
      <c r="Z25" s="70">
        <v>-0.0279</v>
      </c>
      <c r="AA25" s="70">
        <v>0.9361608345</v>
      </c>
      <c r="AB25" s="70">
        <v>0.9011703639</v>
      </c>
      <c r="AC25" s="70">
        <v>0.9725099084</v>
      </c>
      <c r="AD25" s="70">
        <v>0.0006610727</v>
      </c>
      <c r="AE25" s="70">
        <v>-0.1578</v>
      </c>
      <c r="AF25" s="70">
        <v>-0.2486</v>
      </c>
      <c r="AG25" s="70">
        <v>-0.067</v>
      </c>
      <c r="AH25" s="70" t="s">
        <v>61</v>
      </c>
      <c r="AI25" s="70" t="s">
        <v>100</v>
      </c>
      <c r="AJ25" s="70" t="s">
        <v>99</v>
      </c>
      <c r="AK25" s="70" t="s">
        <v>61</v>
      </c>
      <c r="AL25" s="70" t="s">
        <v>61</v>
      </c>
    </row>
    <row r="26" spans="1:38" ht="15">
      <c r="A26" s="70" t="s">
        <v>23</v>
      </c>
      <c r="B26" s="70">
        <v>327</v>
      </c>
      <c r="C26" s="70">
        <v>1582</v>
      </c>
      <c r="D26" s="70">
        <v>0.2271532014</v>
      </c>
      <c r="E26" s="70">
        <v>0.2022323514</v>
      </c>
      <c r="F26" s="70">
        <v>0.2551450179</v>
      </c>
      <c r="G26" s="70">
        <v>0.2744695249</v>
      </c>
      <c r="H26" s="70">
        <v>0.2067003793</v>
      </c>
      <c r="I26" s="70">
        <v>0.0101808965</v>
      </c>
      <c r="J26" s="70">
        <v>-0.0648</v>
      </c>
      <c r="K26" s="70">
        <v>-0.181</v>
      </c>
      <c r="L26" s="70">
        <v>0.0514</v>
      </c>
      <c r="M26" s="70">
        <v>0.9372601671</v>
      </c>
      <c r="N26" s="70">
        <v>0.834433881</v>
      </c>
      <c r="O26" s="70">
        <v>1.0527576131</v>
      </c>
      <c r="P26" s="70">
        <v>9282</v>
      </c>
      <c r="Q26" s="70">
        <v>45679</v>
      </c>
      <c r="R26" s="70">
        <v>0.198100589</v>
      </c>
      <c r="S26" s="70">
        <v>0.1903588848</v>
      </c>
      <c r="T26" s="70">
        <v>0.2061571404</v>
      </c>
      <c r="U26" s="70">
        <v>0.8215960337</v>
      </c>
      <c r="V26" s="70">
        <v>0.2032005955</v>
      </c>
      <c r="W26" s="70">
        <v>0.0018826895</v>
      </c>
      <c r="X26" s="70">
        <v>-0.0046</v>
      </c>
      <c r="Y26" s="70">
        <v>-0.0445</v>
      </c>
      <c r="Z26" s="70">
        <v>0.0353</v>
      </c>
      <c r="AA26" s="70">
        <v>0.9954241987</v>
      </c>
      <c r="AB26" s="70">
        <v>0.956523357</v>
      </c>
      <c r="AC26" s="70">
        <v>1.0359070985</v>
      </c>
      <c r="AD26" s="70">
        <v>0.0212164918</v>
      </c>
      <c r="AE26" s="70">
        <v>-0.1368</v>
      </c>
      <c r="AF26" s="70">
        <v>-0.2533</v>
      </c>
      <c r="AG26" s="70">
        <v>-0.0204</v>
      </c>
      <c r="AH26" s="70" t="s">
        <v>61</v>
      </c>
      <c r="AI26" s="70" t="s">
        <v>61</v>
      </c>
      <c r="AJ26" s="70" t="s">
        <v>99</v>
      </c>
      <c r="AK26" s="70" t="s">
        <v>61</v>
      </c>
      <c r="AL26" s="70" t="s">
        <v>61</v>
      </c>
    </row>
    <row r="27" spans="1:38" ht="15">
      <c r="A27" s="70" t="s">
        <v>16</v>
      </c>
      <c r="B27" s="70">
        <v>361</v>
      </c>
      <c r="C27" s="70">
        <v>1682</v>
      </c>
      <c r="D27" s="70">
        <v>0.238147835</v>
      </c>
      <c r="E27" s="70">
        <v>0.2131256692</v>
      </c>
      <c r="F27" s="70">
        <v>0.2661077452</v>
      </c>
      <c r="G27" s="70">
        <v>0.7569711085</v>
      </c>
      <c r="H27" s="70">
        <v>0.2146254459</v>
      </c>
      <c r="I27" s="70">
        <v>0.0100107363</v>
      </c>
      <c r="J27" s="70">
        <v>-0.0175</v>
      </c>
      <c r="K27" s="70">
        <v>-0.1285</v>
      </c>
      <c r="L27" s="70">
        <v>0.0935</v>
      </c>
      <c r="M27" s="70">
        <v>0.9826252864</v>
      </c>
      <c r="N27" s="70">
        <v>0.8793809602</v>
      </c>
      <c r="O27" s="70">
        <v>1.0979910837</v>
      </c>
      <c r="P27" s="70">
        <v>9610</v>
      </c>
      <c r="Q27" s="70">
        <v>44977</v>
      </c>
      <c r="R27" s="70">
        <v>0.1996320553</v>
      </c>
      <c r="S27" s="70">
        <v>0.191853143</v>
      </c>
      <c r="T27" s="70">
        <v>0.2077263728</v>
      </c>
      <c r="U27" s="70">
        <v>0.8779292819</v>
      </c>
      <c r="V27" s="70">
        <v>0.213664762</v>
      </c>
      <c r="W27" s="70">
        <v>0.0019327473</v>
      </c>
      <c r="X27" s="70">
        <v>0.0031</v>
      </c>
      <c r="Y27" s="70">
        <v>-0.0366</v>
      </c>
      <c r="Z27" s="70">
        <v>0.0429</v>
      </c>
      <c r="AA27" s="70">
        <v>1.0031195754</v>
      </c>
      <c r="AB27" s="70">
        <v>0.9640317685</v>
      </c>
      <c r="AC27" s="70">
        <v>1.0437922436</v>
      </c>
      <c r="AD27" s="70">
        <v>0.0018747406</v>
      </c>
      <c r="AE27" s="70">
        <v>-0.1764</v>
      </c>
      <c r="AF27" s="70">
        <v>-0.2876</v>
      </c>
      <c r="AG27" s="70">
        <v>-0.0652</v>
      </c>
      <c r="AH27" s="70" t="s">
        <v>61</v>
      </c>
      <c r="AI27" s="70" t="s">
        <v>61</v>
      </c>
      <c r="AJ27" s="70" t="s">
        <v>99</v>
      </c>
      <c r="AK27" s="70" t="s">
        <v>61</v>
      </c>
      <c r="AL27" s="70" t="s">
        <v>61</v>
      </c>
    </row>
    <row r="28" spans="1:38" ht="15">
      <c r="A28" s="70" t="s">
        <v>24</v>
      </c>
      <c r="B28" s="70">
        <v>319</v>
      </c>
      <c r="C28" s="70">
        <v>1289</v>
      </c>
      <c r="D28" s="70">
        <v>0.2745907053</v>
      </c>
      <c r="E28" s="70">
        <v>0.2441580286</v>
      </c>
      <c r="F28" s="70">
        <v>0.308816613</v>
      </c>
      <c r="G28" s="70">
        <v>0.0372166679</v>
      </c>
      <c r="H28" s="70">
        <v>0.2474786656</v>
      </c>
      <c r="I28" s="70">
        <v>0.0120199271</v>
      </c>
      <c r="J28" s="70">
        <v>0.1249</v>
      </c>
      <c r="K28" s="70">
        <v>0.0074</v>
      </c>
      <c r="L28" s="70">
        <v>0.2423</v>
      </c>
      <c r="M28" s="70">
        <v>1.1329927502</v>
      </c>
      <c r="N28" s="70">
        <v>1.0074240351</v>
      </c>
      <c r="O28" s="70">
        <v>1.2742127717</v>
      </c>
      <c r="P28" s="70">
        <v>3821</v>
      </c>
      <c r="Q28" s="70">
        <v>21752</v>
      </c>
      <c r="R28" s="70">
        <v>0.1876208261</v>
      </c>
      <c r="S28" s="70">
        <v>0.1789447146</v>
      </c>
      <c r="T28" s="70">
        <v>0.1967175978</v>
      </c>
      <c r="U28" s="70">
        <v>0.0146940192</v>
      </c>
      <c r="V28" s="70">
        <v>0.1756620081</v>
      </c>
      <c r="W28" s="70">
        <v>0.0025801323</v>
      </c>
      <c r="X28" s="70">
        <v>-0.0589</v>
      </c>
      <c r="Y28" s="70">
        <v>-0.1063</v>
      </c>
      <c r="Z28" s="70">
        <v>-0.0116</v>
      </c>
      <c r="AA28" s="70">
        <v>0.9427650442</v>
      </c>
      <c r="AB28" s="70">
        <v>0.8991689531</v>
      </c>
      <c r="AC28" s="70">
        <v>0.9884748862</v>
      </c>
      <c r="AD28" s="71">
        <v>5.553692E-10</v>
      </c>
      <c r="AE28" s="70">
        <v>-0.3809</v>
      </c>
      <c r="AF28" s="70">
        <v>-0.5012</v>
      </c>
      <c r="AG28" s="70">
        <v>-0.2605</v>
      </c>
      <c r="AH28" s="70" t="s">
        <v>61</v>
      </c>
      <c r="AI28" s="70" t="s">
        <v>61</v>
      </c>
      <c r="AJ28" s="70" t="s">
        <v>99</v>
      </c>
      <c r="AK28" s="70" t="s">
        <v>61</v>
      </c>
      <c r="AL28" s="70" t="s">
        <v>61</v>
      </c>
    </row>
    <row r="29" spans="1:38" ht="15">
      <c r="A29" s="70" t="s">
        <v>26</v>
      </c>
      <c r="B29" s="70">
        <v>562</v>
      </c>
      <c r="C29" s="70">
        <v>2126</v>
      </c>
      <c r="D29" s="70">
        <v>0.3192705721</v>
      </c>
      <c r="E29" s="70">
        <v>0.291057126</v>
      </c>
      <c r="F29" s="70">
        <v>0.3502188716</v>
      </c>
      <c r="G29" s="71">
        <v>5.2568271E-09</v>
      </c>
      <c r="H29" s="70">
        <v>0.26434619</v>
      </c>
      <c r="I29" s="70">
        <v>0.0095640457</v>
      </c>
      <c r="J29" s="70">
        <v>0.2756</v>
      </c>
      <c r="K29" s="70">
        <v>0.1831</v>
      </c>
      <c r="L29" s="70">
        <v>0.3681</v>
      </c>
      <c r="M29" s="70">
        <v>1.3173470061</v>
      </c>
      <c r="N29" s="70">
        <v>1.2009350907</v>
      </c>
      <c r="O29" s="70">
        <v>1.4450432401</v>
      </c>
      <c r="P29" s="70">
        <v>10780</v>
      </c>
      <c r="Q29" s="70">
        <v>52393</v>
      </c>
      <c r="R29" s="70">
        <v>0.2175121701</v>
      </c>
      <c r="S29" s="70">
        <v>0.2092198816</v>
      </c>
      <c r="T29" s="70">
        <v>0.2261331179</v>
      </c>
      <c r="U29" s="71">
        <v>7.37938E-06</v>
      </c>
      <c r="V29" s="70">
        <v>0.2057526769</v>
      </c>
      <c r="W29" s="70">
        <v>0.0017660947</v>
      </c>
      <c r="X29" s="70">
        <v>0.0889</v>
      </c>
      <c r="Y29" s="70">
        <v>0.05</v>
      </c>
      <c r="Z29" s="70">
        <v>0.1278</v>
      </c>
      <c r="AA29" s="70">
        <v>1.0929643308</v>
      </c>
      <c r="AB29" s="70">
        <v>1.0512968895</v>
      </c>
      <c r="AC29" s="70">
        <v>1.1362832329</v>
      </c>
      <c r="AD29" s="71">
        <v>3.764712E-16</v>
      </c>
      <c r="AE29" s="70">
        <v>-0.3838</v>
      </c>
      <c r="AF29" s="70">
        <v>-0.4761</v>
      </c>
      <c r="AG29" s="70">
        <v>-0.2914</v>
      </c>
      <c r="AH29" s="70" t="s">
        <v>125</v>
      </c>
      <c r="AI29" s="70" t="s">
        <v>100</v>
      </c>
      <c r="AJ29" s="70" t="s">
        <v>99</v>
      </c>
      <c r="AK29" s="70" t="s">
        <v>61</v>
      </c>
      <c r="AL29" s="70" t="s">
        <v>61</v>
      </c>
    </row>
    <row r="30" spans="1:38" ht="15">
      <c r="A30" s="70" t="s">
        <v>25</v>
      </c>
      <c r="B30" s="70">
        <v>636</v>
      </c>
      <c r="C30" s="70">
        <v>2367</v>
      </c>
      <c r="D30" s="70">
        <v>0.3129777119</v>
      </c>
      <c r="E30" s="70">
        <v>0.2865477776</v>
      </c>
      <c r="F30" s="70">
        <v>0.3418454297</v>
      </c>
      <c r="G30" s="71">
        <v>1.3415592E-08</v>
      </c>
      <c r="H30" s="70">
        <v>0.2686945501</v>
      </c>
      <c r="I30" s="70">
        <v>0.0091112865</v>
      </c>
      <c r="J30" s="70">
        <v>0.2557</v>
      </c>
      <c r="K30" s="70">
        <v>0.1675</v>
      </c>
      <c r="L30" s="70">
        <v>0.3439</v>
      </c>
      <c r="M30" s="70">
        <v>1.2913819429</v>
      </c>
      <c r="N30" s="70">
        <v>1.1823290019</v>
      </c>
      <c r="O30" s="70">
        <v>1.410493458</v>
      </c>
      <c r="P30" s="70">
        <v>6636</v>
      </c>
      <c r="Q30" s="70">
        <v>27698</v>
      </c>
      <c r="R30" s="70">
        <v>0.245188552</v>
      </c>
      <c r="S30" s="70">
        <v>0.2351528206</v>
      </c>
      <c r="T30" s="70">
        <v>0.2556525833</v>
      </c>
      <c r="U30" s="71">
        <v>1.292263E-22</v>
      </c>
      <c r="V30" s="70">
        <v>0.2395840855</v>
      </c>
      <c r="W30" s="70">
        <v>0.0025646634</v>
      </c>
      <c r="X30" s="70">
        <v>0.2087</v>
      </c>
      <c r="Y30" s="70">
        <v>0.1669</v>
      </c>
      <c r="Z30" s="70">
        <v>0.2505</v>
      </c>
      <c r="AA30" s="70">
        <v>1.2320337825</v>
      </c>
      <c r="AB30" s="70">
        <v>1.1816058156</v>
      </c>
      <c r="AC30" s="70">
        <v>1.2846138884</v>
      </c>
      <c r="AD30" s="71">
        <v>8.6400421E-08</v>
      </c>
      <c r="AE30" s="70">
        <v>-0.2441</v>
      </c>
      <c r="AF30" s="70">
        <v>-0.3335</v>
      </c>
      <c r="AG30" s="70">
        <v>-0.1547</v>
      </c>
      <c r="AH30" s="70" t="s">
        <v>125</v>
      </c>
      <c r="AI30" s="70" t="s">
        <v>100</v>
      </c>
      <c r="AJ30" s="70" t="s">
        <v>99</v>
      </c>
      <c r="AK30" s="70" t="s">
        <v>61</v>
      </c>
      <c r="AL30" s="70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7" ht="15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>
      <c r="A3" s="72" t="s">
        <v>101</v>
      </c>
      <c r="B3" s="72" t="s">
        <v>102</v>
      </c>
      <c r="C3" s="72" t="s">
        <v>103</v>
      </c>
      <c r="D3" s="72" t="s">
        <v>104</v>
      </c>
      <c r="E3" s="72" t="s">
        <v>105</v>
      </c>
      <c r="F3" s="72" t="s">
        <v>106</v>
      </c>
      <c r="G3" s="72" t="s">
        <v>107</v>
      </c>
      <c r="H3" s="72" t="s">
        <v>108</v>
      </c>
      <c r="I3" s="72" t="s">
        <v>109</v>
      </c>
      <c r="J3" s="72" t="s">
        <v>110</v>
      </c>
      <c r="K3" s="72" t="s">
        <v>111</v>
      </c>
      <c r="L3" s="72" t="s">
        <v>112</v>
      </c>
      <c r="M3" s="72" t="s">
        <v>113</v>
      </c>
      <c r="N3" s="72" t="s">
        <v>114</v>
      </c>
      <c r="O3" s="72" t="s">
        <v>115</v>
      </c>
      <c r="P3" s="72" t="s">
        <v>116</v>
      </c>
      <c r="Q3" s="72" t="s">
        <v>117</v>
      </c>
    </row>
    <row r="4" spans="1:17" ht="15">
      <c r="A4" s="72" t="s">
        <v>118</v>
      </c>
      <c r="B4" s="72">
        <v>1533</v>
      </c>
      <c r="C4" s="72">
        <v>6896</v>
      </c>
      <c r="D4" s="72">
        <v>0.2324219565</v>
      </c>
      <c r="E4" s="72">
        <v>0.2190404401</v>
      </c>
      <c r="F4" s="72">
        <v>0.2466209703</v>
      </c>
      <c r="G4" s="72">
        <v>0.1227402331</v>
      </c>
      <c r="H4" s="72">
        <v>0.2223027842</v>
      </c>
      <c r="I4" s="72">
        <v>0.0050070174</v>
      </c>
      <c r="J4" s="72">
        <v>-0.0467</v>
      </c>
      <c r="K4" s="72">
        <v>-0.106</v>
      </c>
      <c r="L4" s="72">
        <v>0.0126</v>
      </c>
      <c r="M4" s="72">
        <v>0.9543791074</v>
      </c>
      <c r="N4" s="72">
        <v>0.8994314601</v>
      </c>
      <c r="O4" s="72">
        <v>1.0126835908</v>
      </c>
      <c r="P4" s="72" t="s">
        <v>61</v>
      </c>
      <c r="Q4" s="72" t="s">
        <v>61</v>
      </c>
    </row>
    <row r="5" spans="1:17" ht="15">
      <c r="A5" s="72" t="s">
        <v>119</v>
      </c>
      <c r="B5" s="72">
        <v>1231</v>
      </c>
      <c r="C5" s="72">
        <v>5772</v>
      </c>
      <c r="D5" s="72">
        <v>0.2165288285</v>
      </c>
      <c r="E5" s="72">
        <v>0.203047071</v>
      </c>
      <c r="F5" s="72">
        <v>0.2309057369</v>
      </c>
      <c r="G5" s="72">
        <v>0.0003394945</v>
      </c>
      <c r="H5" s="72">
        <v>0.2132709633</v>
      </c>
      <c r="I5" s="72">
        <v>0.0053915706</v>
      </c>
      <c r="J5" s="72">
        <v>-0.1175</v>
      </c>
      <c r="K5" s="72">
        <v>-0.1818</v>
      </c>
      <c r="L5" s="72">
        <v>-0.0532</v>
      </c>
      <c r="M5" s="72">
        <v>0.8891181933</v>
      </c>
      <c r="N5" s="72">
        <v>0.8337589328</v>
      </c>
      <c r="O5" s="72">
        <v>0.9481531538</v>
      </c>
      <c r="P5" s="72" t="s">
        <v>125</v>
      </c>
      <c r="Q5" s="72" t="s">
        <v>61</v>
      </c>
    </row>
    <row r="6" spans="1:17" ht="15">
      <c r="A6" s="72" t="s">
        <v>120</v>
      </c>
      <c r="B6" s="72">
        <v>761</v>
      </c>
      <c r="C6" s="72">
        <v>2784</v>
      </c>
      <c r="D6" s="72">
        <v>0.2799344331</v>
      </c>
      <c r="E6" s="72">
        <v>0.2590011982</v>
      </c>
      <c r="F6" s="72">
        <v>0.3025595534</v>
      </c>
      <c r="G6" s="72">
        <v>0.0004431628</v>
      </c>
      <c r="H6" s="72">
        <v>0.2733477011</v>
      </c>
      <c r="I6" s="72">
        <v>0.0084466874</v>
      </c>
      <c r="J6" s="72">
        <v>0.1393</v>
      </c>
      <c r="K6" s="72">
        <v>0.0616</v>
      </c>
      <c r="L6" s="72">
        <v>0.217</v>
      </c>
      <c r="M6" s="72">
        <v>1.1494764886</v>
      </c>
      <c r="N6" s="72">
        <v>1.0635197125</v>
      </c>
      <c r="O6" s="72">
        <v>1.242380543</v>
      </c>
      <c r="P6" s="72" t="s">
        <v>125</v>
      </c>
      <c r="Q6" s="72" t="s">
        <v>61</v>
      </c>
    </row>
    <row r="7" spans="1:17" ht="15">
      <c r="A7" s="72" t="s">
        <v>121</v>
      </c>
      <c r="B7" s="72">
        <v>4904</v>
      </c>
      <c r="C7" s="72">
        <v>21777</v>
      </c>
      <c r="D7" s="72">
        <v>0.2489835589</v>
      </c>
      <c r="E7" s="72">
        <v>0.2387367802</v>
      </c>
      <c r="F7" s="72">
        <v>0.2596701378</v>
      </c>
      <c r="G7" s="72">
        <v>0.3018520084</v>
      </c>
      <c r="H7" s="72">
        <v>0.225191716</v>
      </c>
      <c r="I7" s="72">
        <v>0.0028305727</v>
      </c>
      <c r="J7" s="72">
        <v>0.0221</v>
      </c>
      <c r="K7" s="72">
        <v>-0.0199</v>
      </c>
      <c r="L7" s="72">
        <v>0.0642</v>
      </c>
      <c r="M7" s="72">
        <v>1.0223849343</v>
      </c>
      <c r="N7" s="72">
        <v>0.9803092558</v>
      </c>
      <c r="O7" s="72">
        <v>1.0662665356</v>
      </c>
      <c r="P7" s="72" t="s">
        <v>61</v>
      </c>
      <c r="Q7" s="72" t="s">
        <v>61</v>
      </c>
    </row>
    <row r="8" spans="1:17" ht="15">
      <c r="A8" s="72" t="s">
        <v>122</v>
      </c>
      <c r="B8" s="72">
        <v>1259</v>
      </c>
      <c r="C8" s="72">
        <v>5823</v>
      </c>
      <c r="D8" s="72">
        <v>0.2343164446</v>
      </c>
      <c r="E8" s="72">
        <v>0.2198784166</v>
      </c>
      <c r="F8" s="72">
        <v>0.2497025268</v>
      </c>
      <c r="G8" s="72">
        <v>0.2344995286</v>
      </c>
      <c r="H8" s="72">
        <v>0.2162115748</v>
      </c>
      <c r="I8" s="72">
        <v>0.0053946776</v>
      </c>
      <c r="J8" s="72">
        <v>-0.0386</v>
      </c>
      <c r="K8" s="72">
        <v>-0.1022</v>
      </c>
      <c r="L8" s="72">
        <v>0.025</v>
      </c>
      <c r="M8" s="72">
        <v>0.9621583202</v>
      </c>
      <c r="N8" s="72">
        <v>0.9028723882</v>
      </c>
      <c r="O8" s="72">
        <v>1.0253371853</v>
      </c>
      <c r="P8" s="72" t="s">
        <v>61</v>
      </c>
      <c r="Q8" s="72" t="s">
        <v>61</v>
      </c>
    </row>
    <row r="9" spans="1:17" ht="15">
      <c r="A9" s="72" t="s">
        <v>123</v>
      </c>
      <c r="B9" s="72">
        <v>956</v>
      </c>
      <c r="C9" s="72">
        <v>3821</v>
      </c>
      <c r="D9" s="72">
        <v>0.2737307215</v>
      </c>
      <c r="E9" s="72">
        <v>0.254984169</v>
      </c>
      <c r="F9" s="72">
        <v>0.2938555291</v>
      </c>
      <c r="G9" s="72">
        <v>0.001240046</v>
      </c>
      <c r="H9" s="72">
        <v>0.2501962837</v>
      </c>
      <c r="I9" s="72">
        <v>0.0070068965</v>
      </c>
      <c r="J9" s="72">
        <v>0.1169</v>
      </c>
      <c r="K9" s="72">
        <v>0.046</v>
      </c>
      <c r="L9" s="72">
        <v>0.1878</v>
      </c>
      <c r="M9" s="72">
        <v>1.1240025924</v>
      </c>
      <c r="N9" s="72">
        <v>1.0470248477</v>
      </c>
      <c r="O9" s="72">
        <v>1.206639776</v>
      </c>
      <c r="P9" s="72" t="s">
        <v>125</v>
      </c>
      <c r="Q9" s="72" t="s">
        <v>61</v>
      </c>
    </row>
    <row r="10" spans="1:17" ht="15">
      <c r="A10" s="72" t="s">
        <v>124</v>
      </c>
      <c r="B10" s="72">
        <v>545</v>
      </c>
      <c r="C10" s="72">
        <v>2544</v>
      </c>
      <c r="D10" s="72">
        <v>0.2593560846</v>
      </c>
      <c r="E10" s="72">
        <v>0.2370574537</v>
      </c>
      <c r="F10" s="72">
        <v>0.2837522195</v>
      </c>
      <c r="G10" s="72">
        <v>0.169911408</v>
      </c>
      <c r="H10" s="72">
        <v>0.2142295597</v>
      </c>
      <c r="I10" s="72">
        <v>0.0081344649</v>
      </c>
      <c r="J10" s="72">
        <v>0.063</v>
      </c>
      <c r="K10" s="72">
        <v>-0.0269</v>
      </c>
      <c r="L10" s="72">
        <v>0.1529</v>
      </c>
      <c r="M10" s="72">
        <v>1.0649769594</v>
      </c>
      <c r="N10" s="72">
        <v>0.9734135468</v>
      </c>
      <c r="O10" s="72">
        <v>1.1651532155</v>
      </c>
      <c r="P10" s="72" t="s">
        <v>61</v>
      </c>
      <c r="Q10" s="72" t="s">
        <v>61</v>
      </c>
    </row>
    <row r="11" spans="1:17" ht="15">
      <c r="A11" s="72" t="s">
        <v>15</v>
      </c>
      <c r="B11" s="72">
        <v>11189</v>
      </c>
      <c r="C11" s="72">
        <v>49417</v>
      </c>
      <c r="D11" s="72">
        <v>0.2435321087</v>
      </c>
      <c r="E11" s="72" t="s">
        <v>61</v>
      </c>
      <c r="F11" s="72" t="s">
        <v>61</v>
      </c>
      <c r="G11" s="72" t="s">
        <v>61</v>
      </c>
      <c r="H11" s="72">
        <v>0.2264200579</v>
      </c>
      <c r="I11" s="72">
        <v>0.0018826598</v>
      </c>
      <c r="J11" s="72" t="s">
        <v>61</v>
      </c>
      <c r="K11" s="72" t="s">
        <v>61</v>
      </c>
      <c r="L11" s="72" t="s">
        <v>61</v>
      </c>
      <c r="M11" s="72" t="s">
        <v>61</v>
      </c>
      <c r="N11" s="72" t="s">
        <v>61</v>
      </c>
      <c r="O11" s="72" t="s">
        <v>61</v>
      </c>
      <c r="P11" s="72" t="s">
        <v>61</v>
      </c>
      <c r="Q11" s="72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2008-10-24T21:08:47Z</cp:lastPrinted>
  <dcterms:created xsi:type="dcterms:W3CDTF">2006-01-23T20:42:54Z</dcterms:created>
  <dcterms:modified xsi:type="dcterms:W3CDTF">2010-05-05T19:39:22Z</dcterms:modified>
  <cp:category/>
  <cp:version/>
  <cp:contentType/>
  <cp:contentStatus/>
</cp:coreProperties>
</file>