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7400" windowHeight="7425" tabRatio="891" activeTab="3"/>
  </bookViews>
  <sheets>
    <sheet name="m vs o rha graph " sheetId="1" r:id="rId1"/>
    <sheet name="m region graph" sheetId="2" r:id="rId2"/>
    <sheet name="m vs o wpg graph 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<sst xmlns="http://schemas.openxmlformats.org/spreadsheetml/2006/main" count="402" uniqueCount="163">
  <si>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</si>
  <si>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</si>
  <si>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</si>
  <si>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</si>
  <si>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</si>
  <si>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</si>
  <si>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</si>
  <si>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</si>
  <si>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</si>
  <si>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</si>
  <si>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</si>
  <si>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</si>
  <si>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</si>
  <si>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</si>
  <si>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</si>
  <si>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</si>
  <si>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</si>
  <si>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</si>
  <si>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</si>
  <si>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</si>
  <si>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</si>
  <si>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</si>
  <si>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</si>
  <si>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</si>
  <si>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</si>
  <si>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</si>
  <si>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</si>
  <si>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</si>
  <si>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</si>
  <si>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</si>
  <si>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</si>
  <si>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</si>
  <si>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</si>
  <si>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</si>
  <si>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</si>
  <si>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</si>
  <si>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</si>
  <si>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</si>
  <si>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</si>
  <si>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</si>
  <si>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</si>
  <si>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</si>
  <si>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</si>
  <si>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</si>
  <si>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</si>
  <si>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</si>
  <si>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</si>
  <si>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</si>
  <si>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</si>
  <si>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</si>
  <si>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</si>
  <si>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</si>
  <si>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</si>
  <si>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</si>
  <si>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</si>
  <si>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</si>
  <si>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</si>
  <si>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</si>
  <si>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</si>
  <si>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</si>
  <si>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</si>
  <si>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</si>
  <si>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</si>
  <si>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</si>
  <si>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</si>
  <si>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</si>
  <si>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</si>
  <si>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</si>
  <si>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</si>
  <si>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</si>
  <si>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</si>
  <si>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</si>
  <si>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</si>
  <si>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</si>
  <si>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</si>
  <si>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</si>
  <si>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</si>
  <si>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</si>
  <si>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</si>
  <si>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</si>
  <si>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</si>
  <si>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</si>
  <si>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</si>
  <si>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</si>
  <si>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</si>
  <si>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</si>
  <si>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</si>
  <si>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</si>
  <si>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</si>
  <si>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</si>
  <si>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</si>
  <si>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</si>
  <si>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</si>
  <si>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</si>
  <si>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</si>
  <si>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</si>
  <si>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</si>
  <si>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</si>
  <si>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</si>
  <si>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</si>
  <si>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</si>
  <si>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</si>
  <si>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</si>
  <si>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</si>
  <si>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</si>
  <si>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</si>
  <si>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</si>
  <si>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</si>
  <si>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</si>
  <si>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</si>
  <si>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</si>
  <si>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</si>
  <si>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</si>
  <si>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</si>
  <si>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</si>
  <si>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</si>
  <si>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</si>
  <si>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</si>
  <si>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</si>
  <si>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</si>
  <si>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</si>
  <si>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</si>
  <si>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</si>
  <si>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</si>
  <si>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</si>
  <si>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</si>
  <si>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</si>
  <si>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</si>
  <si>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</si>
  <si>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</si>
  <si>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</si>
  <si>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</si>
  <si>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</si>
  <si>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</si>
  <si>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</si>
  <si>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</si>
  <si>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</si>
  <si>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</si>
  <si>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</si>
  <si>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</si>
  <si>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</si>
  <si>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</si>
  <si>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</si>
  <si>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</si>
  <si>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</si>
  <si>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</si>
  <si>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</si>
  <si>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</si>
  <si>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</si>
  <si>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</si>
  <si>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</si>
  <si>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</si>
  <si>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Diabetes Treatment Prevalence</t>
  </si>
  <si>
    <t>Diabetes Prevalence, 2004/05-2006/07</t>
  </si>
  <si>
    <t>Metis_rate_ratio</t>
  </si>
  <si>
    <t>Other_rate_ratio</t>
  </si>
  <si>
    <t>Crude and Adjusted Prevalence of Diabetes by RHA Age 19+, FY 2004/05 - 2006/07</t>
  </si>
  <si>
    <t>Crude and Adjusted Prevalence of Diabetes by Metis Region Age 19+, FY 2004/05 - 2006/07</t>
  </si>
  <si>
    <t>Crude Percent</t>
  </si>
  <si>
    <t>N=5,297</t>
  </si>
  <si>
    <t>N=73,088</t>
  </si>
  <si>
    <t>Source: MCHP/MMF, 2010</t>
  </si>
  <si>
    <t>Appendix Table 2.13: Diabetes Prevalence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</si>
</sst>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11"/>
      <color indexed="8"/>
      <name val="Univers 45 Light"/>
      <family val="2"/>
    </font>
    <font>
      <sz val="7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7">
      <alignment/>
      <protection/>
    </xf>
    <xf numFmtId="0" fontId="0" fillId="0" borderId="0" xfId="0" applyFont="1" applyAlignment="1">
      <alignment/>
    </xf>
    <xf numFmtId="0" fontId="4" fillId="0" borderId="0" xfId="57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7" applyFont="1" applyAlignment="1">
      <alignment horizontal="center"/>
      <protection/>
    </xf>
    <xf numFmtId="0" fontId="0" fillId="33" borderId="0" xfId="57" applyFont="1" applyFill="1" applyAlignment="1">
      <alignment horizontal="center"/>
      <protection/>
    </xf>
    <xf numFmtId="0" fontId="4" fillId="33" borderId="0" xfId="57" applyFont="1" applyFill="1" applyAlignment="1">
      <alignment horizontal="center"/>
      <protection/>
    </xf>
    <xf numFmtId="0" fontId="2" fillId="33" borderId="0" xfId="57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7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7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7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7" applyFont="1" applyAlignment="1">
      <alignment horizontal="left"/>
      <protection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" fontId="10" fillId="0" borderId="24" xfId="0" applyNumberFormat="1" applyFont="1" applyFill="1" applyBorder="1" applyAlignment="1" quotePrefix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2" fontId="10" fillId="33" borderId="25" xfId="0" applyNumberFormat="1" applyFont="1" applyFill="1" applyBorder="1" applyAlignment="1" quotePrefix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0" borderId="14" xfId="0" applyNumberFormat="1" applyFont="1" applyFill="1" applyBorder="1" applyAlignment="1" quotePrefix="1">
      <alignment horizontal="center"/>
    </xf>
    <xf numFmtId="2" fontId="10" fillId="0" borderId="16" xfId="0" applyNumberFormat="1" applyFont="1" applyFill="1" applyBorder="1" applyAlignment="1" quotePrefix="1">
      <alignment horizontal="center"/>
    </xf>
    <xf numFmtId="2" fontId="10" fillId="33" borderId="16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 quotePrefix="1">
      <alignment horizontal="center"/>
    </xf>
    <xf numFmtId="0" fontId="9" fillId="0" borderId="28" xfId="0" applyFont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0" fontId="31" fillId="0" borderId="0" xfId="56">
      <alignment/>
      <protection/>
    </xf>
    <xf numFmtId="11" fontId="31" fillId="0" borderId="0" xfId="56" applyNumberFormat="1">
      <alignment/>
      <protection/>
    </xf>
    <xf numFmtId="0" fontId="6" fillId="0" borderId="0" xfId="0" applyFont="1" applyAlignment="1">
      <alignment horizontal="left"/>
    </xf>
    <xf numFmtId="0" fontId="9" fillId="0" borderId="14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7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8725"/>
          <c:w val="0.93025"/>
          <c:h val="0.7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(o)</c:v>
                </c:pt>
                <c:pt idx="7">
                  <c:v>Parkland (m,d)</c:v>
                </c:pt>
                <c:pt idx="8">
                  <c:v>Churchill (o)</c:v>
                </c:pt>
                <c:pt idx="9">
                  <c:v>Nor-Man (o)</c:v>
                </c:pt>
                <c:pt idx="10">
                  <c:v>Burntwood (m,o,d)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0.1175894081</c:v>
                </c:pt>
                <c:pt idx="1">
                  <c:v>0.1175894081</c:v>
                </c:pt>
                <c:pt idx="2">
                  <c:v>0.1175894081</c:v>
                </c:pt>
                <c:pt idx="3">
                  <c:v>0.1175894081</c:v>
                </c:pt>
                <c:pt idx="4">
                  <c:v>0.1175894081</c:v>
                </c:pt>
                <c:pt idx="5">
                  <c:v>0.1175894081</c:v>
                </c:pt>
                <c:pt idx="6">
                  <c:v>0.1175894081</c:v>
                </c:pt>
                <c:pt idx="7">
                  <c:v>0.1175894081</c:v>
                </c:pt>
                <c:pt idx="8">
                  <c:v>0.1175894081</c:v>
                </c:pt>
                <c:pt idx="9">
                  <c:v>0.1175894081</c:v>
                </c:pt>
                <c:pt idx="10">
                  <c:v>0.1175894081</c:v>
                </c:pt>
                <c:pt idx="12">
                  <c:v>0.1175894081</c:v>
                </c:pt>
                <c:pt idx="13">
                  <c:v>0.1175894081</c:v>
                </c:pt>
                <c:pt idx="14">
                  <c:v>0.1175894081</c:v>
                </c:pt>
                <c:pt idx="15">
                  <c:v>0.1175894081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(o)</c:v>
                </c:pt>
                <c:pt idx="7">
                  <c:v>Parkland (m,d)</c:v>
                </c:pt>
                <c:pt idx="8">
                  <c:v>Churchill (o)</c:v>
                </c:pt>
                <c:pt idx="9">
                  <c:v>Nor-Man (o)</c:v>
                </c:pt>
                <c:pt idx="10">
                  <c:v>Burntwood (m,o,d)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0.082643404</c:v>
                </c:pt>
                <c:pt idx="1">
                  <c:v>0.1150178813</c:v>
                </c:pt>
                <c:pt idx="2">
                  <c:v>0.1127660276</c:v>
                </c:pt>
                <c:pt idx="3">
                  <c:v>0.1310082968</c:v>
                </c:pt>
                <c:pt idx="4">
                  <c:v>0.1138868244</c:v>
                </c:pt>
                <c:pt idx="5">
                  <c:v>0.111140222</c:v>
                </c:pt>
                <c:pt idx="6">
                  <c:v>0.1083263308</c:v>
                </c:pt>
                <c:pt idx="7">
                  <c:v>0.1502261479</c:v>
                </c:pt>
                <c:pt idx="8">
                  <c:v>0.1965828511</c:v>
                </c:pt>
                <c:pt idx="9">
                  <c:v>0.1390377262</c:v>
                </c:pt>
                <c:pt idx="10">
                  <c:v>0.1793110316</c:v>
                </c:pt>
                <c:pt idx="12">
                  <c:v>0.099852737</c:v>
                </c:pt>
                <c:pt idx="13">
                  <c:v>0.122579871</c:v>
                </c:pt>
                <c:pt idx="14">
                  <c:v>0.1571001627</c:v>
                </c:pt>
                <c:pt idx="15">
                  <c:v>0.1175894081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(o)</c:v>
                </c:pt>
                <c:pt idx="7">
                  <c:v>Parkland (m,d)</c:v>
                </c:pt>
                <c:pt idx="8">
                  <c:v>Churchill (o)</c:v>
                </c:pt>
                <c:pt idx="9">
                  <c:v>Nor-Man (o)</c:v>
                </c:pt>
                <c:pt idx="10">
                  <c:v>Burntwood (m,o,d)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0.0714972141</c:v>
                </c:pt>
                <c:pt idx="1">
                  <c:v>0.0750659679</c:v>
                </c:pt>
                <c:pt idx="2">
                  <c:v>0.08532814</c:v>
                </c:pt>
                <c:pt idx="3">
                  <c:v>0.0890000812</c:v>
                </c:pt>
                <c:pt idx="4">
                  <c:v>0.0824897379</c:v>
                </c:pt>
                <c:pt idx="5">
                  <c:v>0.0895214053</c:v>
                </c:pt>
                <c:pt idx="6">
                  <c:v>0.107034747</c:v>
                </c:pt>
                <c:pt idx="7">
                  <c:v>0.0978651496</c:v>
                </c:pt>
                <c:pt idx="8">
                  <c:v>0.147771161</c:v>
                </c:pt>
                <c:pt idx="9">
                  <c:v>0.1396209115</c:v>
                </c:pt>
                <c:pt idx="10">
                  <c:v>0.223174517</c:v>
                </c:pt>
                <c:pt idx="12">
                  <c:v>0.0775931622</c:v>
                </c:pt>
                <c:pt idx="13">
                  <c:v>0.0973489861</c:v>
                </c:pt>
                <c:pt idx="14">
                  <c:v>0.1844212869</c:v>
                </c:pt>
                <c:pt idx="15">
                  <c:v>0.0882042037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(o)</c:v>
                </c:pt>
                <c:pt idx="7">
                  <c:v>Parkland (m,d)</c:v>
                </c:pt>
                <c:pt idx="8">
                  <c:v>Churchill (o)</c:v>
                </c:pt>
                <c:pt idx="9">
                  <c:v>Nor-Man (o)</c:v>
                </c:pt>
                <c:pt idx="10">
                  <c:v>Burntwood (m,o,d)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0.0882042037</c:v>
                </c:pt>
                <c:pt idx="1">
                  <c:v>0.0882042037</c:v>
                </c:pt>
                <c:pt idx="2">
                  <c:v>0.0882042037</c:v>
                </c:pt>
                <c:pt idx="3">
                  <c:v>0.0882042037</c:v>
                </c:pt>
                <c:pt idx="4">
                  <c:v>0.0882042037</c:v>
                </c:pt>
                <c:pt idx="5">
                  <c:v>0.0882042037</c:v>
                </c:pt>
                <c:pt idx="6">
                  <c:v>0.0882042037</c:v>
                </c:pt>
                <c:pt idx="7">
                  <c:v>0.0882042037</c:v>
                </c:pt>
                <c:pt idx="8">
                  <c:v>0.0882042037</c:v>
                </c:pt>
                <c:pt idx="9">
                  <c:v>0.0882042037</c:v>
                </c:pt>
                <c:pt idx="10">
                  <c:v>0.0882042037</c:v>
                </c:pt>
                <c:pt idx="12">
                  <c:v>0.0882042037</c:v>
                </c:pt>
                <c:pt idx="13">
                  <c:v>0.0882042037</c:v>
                </c:pt>
                <c:pt idx="14">
                  <c:v>0.0882042037</c:v>
                </c:pt>
                <c:pt idx="15">
                  <c:v>0.0882042037</c:v>
                </c:pt>
              </c:numCache>
            </c:numRef>
          </c:val>
        </c:ser>
        <c:gapWidth val="0"/>
        <c:axId val="34691479"/>
        <c:axId val="43787856"/>
      </c:barChart>
      <c:catAx>
        <c:axId val="346914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787856"/>
        <c:crosses val="autoZero"/>
        <c:auto val="1"/>
        <c:lblOffset val="100"/>
        <c:tickLblSkip val="1"/>
        <c:noMultiLvlLbl val="0"/>
      </c:catAx>
      <c:valAx>
        <c:axId val="43787856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691479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9"/>
          <c:y val="0.10075"/>
          <c:w val="0.317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8725"/>
          <c:w val="0.98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0.117540877</c:v>
                </c:pt>
                <c:pt idx="1">
                  <c:v>0.117540877</c:v>
                </c:pt>
                <c:pt idx="2">
                  <c:v>0.117540877</c:v>
                </c:pt>
                <c:pt idx="3">
                  <c:v>0.117540877</c:v>
                </c:pt>
                <c:pt idx="4">
                  <c:v>0.117540877</c:v>
                </c:pt>
                <c:pt idx="5">
                  <c:v>0.117540877</c:v>
                </c:pt>
                <c:pt idx="6">
                  <c:v>0.117540877</c:v>
                </c:pt>
                <c:pt idx="8">
                  <c:v>0.117540877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0.096680038</c:v>
                </c:pt>
                <c:pt idx="1">
                  <c:v>0.108993603</c:v>
                </c:pt>
                <c:pt idx="2">
                  <c:v>0.123008235</c:v>
                </c:pt>
                <c:pt idx="3">
                  <c:v>0.113829325</c:v>
                </c:pt>
                <c:pt idx="4">
                  <c:v>0.117084245</c:v>
                </c:pt>
                <c:pt idx="5">
                  <c:v>0.164398973</c:v>
                </c:pt>
                <c:pt idx="6">
                  <c:v>0.17996907</c:v>
                </c:pt>
                <c:pt idx="8">
                  <c:v>0.117540877</c:v>
                </c:pt>
              </c:numCache>
            </c:numRef>
          </c:val>
        </c:ser>
        <c:axId val="58546385"/>
        <c:axId val="57155418"/>
      </c:barChart>
      <c:catAx>
        <c:axId val="58546385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155418"/>
        <c:crosses val="autoZero"/>
        <c:auto val="1"/>
        <c:lblOffset val="100"/>
        <c:tickLblSkip val="1"/>
        <c:noMultiLvlLbl val="0"/>
      </c:catAx>
      <c:valAx>
        <c:axId val="57155418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8546385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825"/>
          <c:y val="0.10275"/>
          <c:w val="0.236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1065"/>
          <c:w val="0.937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 (o,d)</c:v>
                </c:pt>
                <c:pt idx="4">
                  <c:v>Transcona</c:v>
                </c:pt>
                <c:pt idx="5">
                  <c:v>River Heights (o,d)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0.1175894081</c:v>
                </c:pt>
                <c:pt idx="1">
                  <c:v>0.1175894081</c:v>
                </c:pt>
                <c:pt idx="2">
                  <c:v>0.1175894081</c:v>
                </c:pt>
                <c:pt idx="3">
                  <c:v>0.1175894081</c:v>
                </c:pt>
                <c:pt idx="4">
                  <c:v>0.1175894081</c:v>
                </c:pt>
                <c:pt idx="5">
                  <c:v>0.1175894081</c:v>
                </c:pt>
                <c:pt idx="6">
                  <c:v>0.1175894081</c:v>
                </c:pt>
                <c:pt idx="7">
                  <c:v>0.1175894081</c:v>
                </c:pt>
                <c:pt idx="8">
                  <c:v>0.1175894081</c:v>
                </c:pt>
                <c:pt idx="9">
                  <c:v>0.1175894081</c:v>
                </c:pt>
                <c:pt idx="10">
                  <c:v>0.1175894081</c:v>
                </c:pt>
                <c:pt idx="11">
                  <c:v>0.1175894081</c:v>
                </c:pt>
                <c:pt idx="13">
                  <c:v>0.1175894081</c:v>
                </c:pt>
                <c:pt idx="14">
                  <c:v>0.1175894081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 (o,d)</c:v>
                </c:pt>
                <c:pt idx="4">
                  <c:v>Transcona</c:v>
                </c:pt>
                <c:pt idx="5">
                  <c:v>River Heights (o,d)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0.0935447827</c:v>
                </c:pt>
                <c:pt idx="1">
                  <c:v>0.0765198105</c:v>
                </c:pt>
                <c:pt idx="2">
                  <c:v>0.0957810968</c:v>
                </c:pt>
                <c:pt idx="3">
                  <c:v>0.0964076372</c:v>
                </c:pt>
                <c:pt idx="4">
                  <c:v>0.1087560322</c:v>
                </c:pt>
                <c:pt idx="5">
                  <c:v>0.112581319</c:v>
                </c:pt>
                <c:pt idx="6">
                  <c:v>0.1107304842</c:v>
                </c:pt>
                <c:pt idx="7">
                  <c:v>0.1143996277</c:v>
                </c:pt>
                <c:pt idx="8">
                  <c:v>0.105356809</c:v>
                </c:pt>
                <c:pt idx="9">
                  <c:v>0.1403099744</c:v>
                </c:pt>
                <c:pt idx="10">
                  <c:v>0.1604795112</c:v>
                </c:pt>
                <c:pt idx="11">
                  <c:v>0.1553128027</c:v>
                </c:pt>
                <c:pt idx="13">
                  <c:v>0.1138868244</c:v>
                </c:pt>
                <c:pt idx="14">
                  <c:v>0.1175894081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 (o,d)</c:v>
                </c:pt>
                <c:pt idx="4">
                  <c:v>Transcona</c:v>
                </c:pt>
                <c:pt idx="5">
                  <c:v>River Heights (o,d)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0.0716422794</c:v>
                </c:pt>
                <c:pt idx="1">
                  <c:v>0.0600237513</c:v>
                </c:pt>
                <c:pt idx="2">
                  <c:v>0.0733001716</c:v>
                </c:pt>
                <c:pt idx="3">
                  <c:v>0.0715373001</c:v>
                </c:pt>
                <c:pt idx="4">
                  <c:v>0.0867760288</c:v>
                </c:pt>
                <c:pt idx="5">
                  <c:v>0.0684789972</c:v>
                </c:pt>
                <c:pt idx="6">
                  <c:v>0.0792419178</c:v>
                </c:pt>
                <c:pt idx="7">
                  <c:v>0.0919198688</c:v>
                </c:pt>
                <c:pt idx="8">
                  <c:v>0.0755955952</c:v>
                </c:pt>
                <c:pt idx="9">
                  <c:v>0.1038056355</c:v>
                </c:pt>
                <c:pt idx="10">
                  <c:v>0.1057332282</c:v>
                </c:pt>
                <c:pt idx="11">
                  <c:v>0.1135650654</c:v>
                </c:pt>
                <c:pt idx="13">
                  <c:v>0.0824897379</c:v>
                </c:pt>
                <c:pt idx="14">
                  <c:v>0.0882042037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 (o,d)</c:v>
                </c:pt>
                <c:pt idx="4">
                  <c:v>Transcona</c:v>
                </c:pt>
                <c:pt idx="5">
                  <c:v>River Heights (o,d)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0.0882042037</c:v>
                </c:pt>
                <c:pt idx="1">
                  <c:v>0.0882042037</c:v>
                </c:pt>
                <c:pt idx="2">
                  <c:v>0.0882042037</c:v>
                </c:pt>
                <c:pt idx="3">
                  <c:v>0.0882042037</c:v>
                </c:pt>
                <c:pt idx="4">
                  <c:v>0.0882042037</c:v>
                </c:pt>
                <c:pt idx="5">
                  <c:v>0.0882042037</c:v>
                </c:pt>
                <c:pt idx="6">
                  <c:v>0.0882042037</c:v>
                </c:pt>
                <c:pt idx="7">
                  <c:v>0.0882042037</c:v>
                </c:pt>
                <c:pt idx="8">
                  <c:v>0.0882042037</c:v>
                </c:pt>
                <c:pt idx="9">
                  <c:v>0.0882042037</c:v>
                </c:pt>
                <c:pt idx="10">
                  <c:v>0.0882042037</c:v>
                </c:pt>
                <c:pt idx="11">
                  <c:v>0.0882042037</c:v>
                </c:pt>
                <c:pt idx="13">
                  <c:v>0.0882042037</c:v>
                </c:pt>
                <c:pt idx="14">
                  <c:v>0.0882042037</c:v>
                </c:pt>
              </c:numCache>
            </c:numRef>
          </c:val>
        </c:ser>
        <c:gapWidth val="0"/>
        <c:axId val="44636715"/>
        <c:axId val="66186116"/>
      </c:barChart>
      <c:catAx>
        <c:axId val="4463671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186116"/>
        <c:crosses val="autoZero"/>
        <c:auto val="1"/>
        <c:lblOffset val="100"/>
        <c:tickLblSkip val="1"/>
        <c:noMultiLvlLbl val="0"/>
      </c:catAx>
      <c:valAx>
        <c:axId val="66186116"/>
        <c:scaling>
          <c:orientation val="minMax"/>
          <c:max val="0.2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636715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525"/>
          <c:y val="0.158"/>
          <c:w val="0.31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275"/>
          <c:w val="0.94375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0.1175894081</c:v>
                </c:pt>
                <c:pt idx="1">
                  <c:v>0.1175894081</c:v>
                </c:pt>
                <c:pt idx="2">
                  <c:v>0.1175894081</c:v>
                </c:pt>
                <c:pt idx="3">
                  <c:v>0.1175894081</c:v>
                </c:pt>
                <c:pt idx="4">
                  <c:v>0.1175894081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0.099852737</c:v>
                </c:pt>
                <c:pt idx="1">
                  <c:v>0.122579871</c:v>
                </c:pt>
                <c:pt idx="2">
                  <c:v>0.1571001627</c:v>
                </c:pt>
                <c:pt idx="3">
                  <c:v>0.1138868244</c:v>
                </c:pt>
                <c:pt idx="4">
                  <c:v>0.1175894081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0.0775931622</c:v>
                </c:pt>
                <c:pt idx="1">
                  <c:v>0.0973489861</c:v>
                </c:pt>
                <c:pt idx="2">
                  <c:v>0.1844212869</c:v>
                </c:pt>
                <c:pt idx="3">
                  <c:v>0.0824897379</c:v>
                </c:pt>
                <c:pt idx="4">
                  <c:v>0.0882042037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0.0882042037</c:v>
                </c:pt>
                <c:pt idx="1">
                  <c:v>0.0882042037</c:v>
                </c:pt>
                <c:pt idx="2">
                  <c:v>0.0882042037</c:v>
                </c:pt>
                <c:pt idx="3">
                  <c:v>0.0882042037</c:v>
                </c:pt>
                <c:pt idx="4">
                  <c:v>0.0882042037</c:v>
                </c:pt>
              </c:numCache>
            </c:numRef>
          </c:val>
        </c:ser>
        <c:axId val="58804133"/>
        <c:axId val="59475150"/>
      </c:barChart>
      <c:catAx>
        <c:axId val="588041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475150"/>
        <c:crosses val="autoZero"/>
        <c:auto val="1"/>
        <c:lblOffset val="100"/>
        <c:tickLblSkip val="1"/>
        <c:noMultiLvlLbl val="0"/>
      </c:catAx>
      <c:valAx>
        <c:axId val="59475150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58804133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35"/>
          <c:y val="0.1435"/>
          <c:w val="0.332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0.878</cdr:y>
    </cdr:from>
    <cdr:to>
      <cdr:x>0.988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04800" y="3981450"/>
          <a:ext cx="53244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0.78</cdr:x>
      <cdr:y>0.968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448175" y="4391025"/>
          <a:ext cx="12382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0.99625</cdr:x>
      <cdr:y>0.079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5.4.1: Diabetes Prevalence by RHA,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population aged 19+ years</a:t>
          </a:r>
        </a:p>
      </cdr:txBody>
    </cdr:sp>
  </cdr:relSizeAnchor>
  <cdr:relSizeAnchor xmlns:cdr="http://schemas.openxmlformats.org/drawingml/2006/chartDrawing">
    <cdr:from>
      <cdr:x>0.939</cdr:x>
      <cdr:y>0.5545</cdr:y>
    </cdr:from>
    <cdr:to>
      <cdr:x>0.98825</cdr:x>
      <cdr:y>0.5975</cdr:y>
    </cdr:to>
    <cdr:sp>
      <cdr:nvSpPr>
        <cdr:cNvPr id="4" name="Text Box 8"/>
        <cdr:cNvSpPr txBox="1">
          <a:spLocks noChangeArrowheads="1"/>
        </cdr:cNvSpPr>
      </cdr:nvSpPr>
      <cdr:spPr>
        <a:xfrm>
          <a:off x="5353050" y="2514600"/>
          <a:ext cx="285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22%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0.88225</cdr:y>
    </cdr:from>
    <cdr:to>
      <cdr:x>0.997</cdr:x>
      <cdr:y>0.999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000500"/>
          <a:ext cx="5210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5.4.2: Diabetes Prevalence by Metis Region,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Metis population aged 19+ years</a:t>
          </a:r>
        </a:p>
      </cdr:txBody>
    </cdr:sp>
  </cdr:relSizeAnchor>
  <cdr:relSizeAnchor xmlns:cdr="http://schemas.openxmlformats.org/drawingml/2006/chartDrawing">
    <cdr:from>
      <cdr:x>0.7795</cdr:x>
      <cdr:y>0.968</cdr:y>
    </cdr:from>
    <cdr:to>
      <cdr:x>0.99725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438650" y="4391025"/>
          <a:ext cx="12382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6959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5.4.3: Diabetes Prevalence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population aged 19+ years</a:t>
          </a:r>
        </a:p>
      </cdr:txBody>
    </cdr:sp>
  </cdr:relSizeAnchor>
  <cdr:relSizeAnchor xmlns:cdr="http://schemas.openxmlformats.org/drawingml/2006/chartDrawing">
    <cdr:from>
      <cdr:x>0.1095</cdr:x>
      <cdr:y>0.89325</cdr:y>
    </cdr:from>
    <cdr:to>
      <cdr:x>1</cdr:x>
      <cdr:y>0.9855</cdr:y>
    </cdr:to>
    <cdr:sp>
      <cdr:nvSpPr>
        <cdr:cNvPr id="2" name="Text Box 9"/>
        <cdr:cNvSpPr txBox="1">
          <a:spLocks noChangeArrowheads="1"/>
        </cdr:cNvSpPr>
      </cdr:nvSpPr>
      <cdr:spPr>
        <a:xfrm>
          <a:off x="619125" y="4867275"/>
          <a:ext cx="50768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0.94275</cdr:x>
      <cdr:y>0.66</cdr:y>
    </cdr:from>
    <cdr:to>
      <cdr:x>0.99825</cdr:x>
      <cdr:y>0.69575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372100" y="360045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0.78225</cdr:x>
      <cdr:y>0.96975</cdr:y>
    </cdr:from>
    <cdr:to>
      <cdr:x>0.99825</cdr:x>
      <cdr:y>0.99625</cdr:y>
    </cdr:to>
    <cdr:sp>
      <cdr:nvSpPr>
        <cdr:cNvPr id="4" name="mchp"/>
        <cdr:cNvSpPr txBox="1">
          <a:spLocks noChangeArrowheads="1"/>
        </cdr:cNvSpPr>
      </cdr:nvSpPr>
      <cdr:spPr>
        <a:xfrm>
          <a:off x="4457700" y="5286375"/>
          <a:ext cx="12287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0.12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57054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Diabetes Prevalence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population aged 19+ years</a:t>
          </a:r>
        </a:p>
      </cdr:txBody>
    </cdr:sp>
  </cdr:relSizeAnchor>
  <cdr:relSizeAnchor xmlns:cdr="http://schemas.openxmlformats.org/drawingml/2006/chartDrawing">
    <cdr:from>
      <cdr:x>0.783</cdr:x>
      <cdr:y>0.968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467225" y="4391025"/>
          <a:ext cx="12382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22" customWidth="1"/>
    <col min="2" max="3" width="17.140625" style="22" customWidth="1"/>
    <col min="4" max="4" width="0.9921875" style="22" customWidth="1"/>
    <col min="5" max="5" width="18.140625" style="22" customWidth="1"/>
    <col min="6" max="7" width="17.140625" style="22" customWidth="1"/>
    <col min="8" max="8" width="0.9921875" style="22" customWidth="1"/>
    <col min="9" max="9" width="14.57421875" style="22" customWidth="1"/>
    <col min="10" max="10" width="17.140625" style="22" customWidth="1"/>
    <col min="11" max="16384" width="9.140625" style="22" customWidth="1"/>
  </cols>
  <sheetData>
    <row r="1" spans="1:3" ht="15.75" thickBot="1">
      <c r="A1" s="14" t="s">
        <v>162</v>
      </c>
      <c r="B1" s="14"/>
      <c r="C1" s="14"/>
    </row>
    <row r="2" spans="1:10" ht="13.5" customHeight="1" thickBot="1">
      <c r="A2" s="73" t="s">
        <v>146</v>
      </c>
      <c r="B2" s="71" t="s">
        <v>153</v>
      </c>
      <c r="C2" s="72"/>
      <c r="E2" s="76" t="s">
        <v>147</v>
      </c>
      <c r="F2" s="71" t="s">
        <v>153</v>
      </c>
      <c r="G2" s="72"/>
      <c r="I2" s="73" t="s">
        <v>145</v>
      </c>
      <c r="J2" s="69" t="s">
        <v>153</v>
      </c>
    </row>
    <row r="3" spans="1:10" ht="13.5" thickBot="1">
      <c r="A3" s="74"/>
      <c r="B3" s="15" t="s">
        <v>61</v>
      </c>
      <c r="C3" s="18" t="s">
        <v>61</v>
      </c>
      <c r="E3" s="77"/>
      <c r="F3" s="15" t="s">
        <v>61</v>
      </c>
      <c r="G3" s="18" t="s">
        <v>61</v>
      </c>
      <c r="I3" s="74"/>
      <c r="J3" s="70"/>
    </row>
    <row r="4" spans="1:10" ht="12.75">
      <c r="A4" s="74"/>
      <c r="B4" s="15" t="s">
        <v>148</v>
      </c>
      <c r="C4" s="31" t="s">
        <v>148</v>
      </c>
      <c r="E4" s="77"/>
      <c r="F4" s="15" t="s">
        <v>148</v>
      </c>
      <c r="G4" s="31" t="s">
        <v>148</v>
      </c>
      <c r="I4" s="74"/>
      <c r="J4" s="31" t="s">
        <v>158</v>
      </c>
    </row>
    <row r="5" spans="1:10" ht="12.75">
      <c r="A5" s="74"/>
      <c r="B5" s="16" t="s">
        <v>149</v>
      </c>
      <c r="C5" s="32" t="s">
        <v>149</v>
      </c>
      <c r="E5" s="77"/>
      <c r="F5" s="16" t="s">
        <v>149</v>
      </c>
      <c r="G5" s="32" t="s">
        <v>149</v>
      </c>
      <c r="I5" s="74"/>
      <c r="J5" s="32" t="s">
        <v>149</v>
      </c>
    </row>
    <row r="6" spans="1:10" ht="13.5" thickBot="1">
      <c r="A6" s="75"/>
      <c r="B6" s="53" t="s">
        <v>137</v>
      </c>
      <c r="C6" s="63" t="s">
        <v>138</v>
      </c>
      <c r="E6" s="78"/>
      <c r="F6" s="53" t="s">
        <v>137</v>
      </c>
      <c r="G6" s="63" t="s">
        <v>138</v>
      </c>
      <c r="I6" s="75"/>
      <c r="J6" s="54" t="s">
        <v>139</v>
      </c>
    </row>
    <row r="7" spans="1:10" ht="12.75">
      <c r="A7" s="23" t="s">
        <v>31</v>
      </c>
      <c r="B7" s="55">
        <f>'m vs o orig data'!F4*100</f>
        <v>7.81487102</v>
      </c>
      <c r="C7" s="40">
        <f>'m vs o orig data'!R4*100</f>
        <v>6.676402019999999</v>
      </c>
      <c r="E7" s="24" t="s">
        <v>45</v>
      </c>
      <c r="F7" s="42">
        <f>'m vs o orig data'!F19*100</f>
        <v>8.28125</v>
      </c>
      <c r="G7" s="40">
        <f>'m vs o orig data'!R19*100</f>
        <v>6.873887720000001</v>
      </c>
      <c r="I7" s="25" t="s">
        <v>140</v>
      </c>
      <c r="J7" s="59">
        <f>'m region orig data'!F4*100</f>
        <v>9.3242459</v>
      </c>
    </row>
    <row r="8" spans="1:10" ht="12.75">
      <c r="A8" s="25" t="s">
        <v>32</v>
      </c>
      <c r="B8" s="56">
        <f>'m vs o orig data'!F5*100</f>
        <v>10.94723042</v>
      </c>
      <c r="C8" s="40">
        <f>'m vs o orig data'!R5*100</f>
        <v>7.436242</v>
      </c>
      <c r="E8" s="26" t="s">
        <v>46</v>
      </c>
      <c r="F8" s="42">
        <f>'m vs o orig data'!F20*100</f>
        <v>6.8846815800000005</v>
      </c>
      <c r="G8" s="40">
        <f>'m vs o orig data'!R20*100</f>
        <v>6.5623097</v>
      </c>
      <c r="I8" s="25" t="s">
        <v>35</v>
      </c>
      <c r="J8" s="60">
        <f>'m region orig data'!F5*100</f>
        <v>10.949411000000001</v>
      </c>
    </row>
    <row r="9" spans="1:10" ht="12.75">
      <c r="A9" s="25" t="s">
        <v>33</v>
      </c>
      <c r="B9" s="56">
        <f>'m vs o orig data'!F6*100</f>
        <v>11.747850999999999</v>
      </c>
      <c r="C9" s="40">
        <f>'m vs o orig data'!R6*100</f>
        <v>10.11269513</v>
      </c>
      <c r="E9" s="26" t="s">
        <v>50</v>
      </c>
      <c r="F9" s="42">
        <f>'m vs o orig data'!F21*100</f>
        <v>9.52026776</v>
      </c>
      <c r="G9" s="40">
        <f>'m vs o orig data'!R21*100</f>
        <v>7.32266063</v>
      </c>
      <c r="I9" s="25" t="s">
        <v>141</v>
      </c>
      <c r="J9" s="60">
        <f>'m region orig data'!F6*100</f>
        <v>12.4640805</v>
      </c>
    </row>
    <row r="10" spans="1:10" ht="12.75">
      <c r="A10" s="25" t="s">
        <v>28</v>
      </c>
      <c r="B10" s="56">
        <f>'m vs o orig data'!F7*100</f>
        <v>9.145129220000001</v>
      </c>
      <c r="C10" s="40">
        <f>'m vs o orig data'!R7*100</f>
        <v>8.79771098</v>
      </c>
      <c r="E10" s="26" t="s">
        <v>48</v>
      </c>
      <c r="F10" s="42">
        <f>'m vs o orig data'!F22*100</f>
        <v>9.48934459</v>
      </c>
      <c r="G10" s="40">
        <f>'m vs o orig data'!R22*100</f>
        <v>7.3952377799999995</v>
      </c>
      <c r="I10" s="25" t="s">
        <v>41</v>
      </c>
      <c r="J10" s="60">
        <f>'m region orig data'!F7*100</f>
        <v>9.9921936</v>
      </c>
    </row>
    <row r="11" spans="1:10" ht="12.75">
      <c r="A11" s="25" t="s">
        <v>41</v>
      </c>
      <c r="B11" s="56">
        <f>'m vs o orig data'!F8*100</f>
        <v>9.9921936</v>
      </c>
      <c r="C11" s="40">
        <f>'m vs o orig data'!R8*100</f>
        <v>8.29879072</v>
      </c>
      <c r="E11" s="26" t="s">
        <v>51</v>
      </c>
      <c r="F11" s="42">
        <f>'m vs o orig data'!F23*100</f>
        <v>8.45665962</v>
      </c>
      <c r="G11" s="40">
        <f>'m vs o orig data'!R23*100</f>
        <v>8.15279603</v>
      </c>
      <c r="I11" s="25" t="s">
        <v>142</v>
      </c>
      <c r="J11" s="60">
        <f>'m region orig data'!F8*100</f>
        <v>10.5615662</v>
      </c>
    </row>
    <row r="12" spans="1:10" ht="12.75">
      <c r="A12" s="25" t="s">
        <v>35</v>
      </c>
      <c r="B12" s="56">
        <f>'m vs o orig data'!F9*100</f>
        <v>11.21718377</v>
      </c>
      <c r="C12" s="40">
        <f>'m vs o orig data'!R9*100</f>
        <v>9.76361367</v>
      </c>
      <c r="E12" s="26" t="s">
        <v>47</v>
      </c>
      <c r="F12" s="42">
        <f>'m vs o orig data'!F24*100</f>
        <v>9.21366164</v>
      </c>
      <c r="G12" s="40">
        <f>'m vs o orig data'!R24*100</f>
        <v>7.1103706</v>
      </c>
      <c r="I12" s="25" t="s">
        <v>143</v>
      </c>
      <c r="J12" s="60">
        <f>'m region orig data'!F9*100</f>
        <v>14.263281899999999</v>
      </c>
    </row>
    <row r="13" spans="1:10" ht="12.75">
      <c r="A13" s="25" t="s">
        <v>36</v>
      </c>
      <c r="B13" s="56">
        <f>'m vs o orig data'!F10*100</f>
        <v>10.711331679999999</v>
      </c>
      <c r="C13" s="40">
        <f>'m vs o orig data'!R10*100</f>
        <v>10.58029291</v>
      </c>
      <c r="E13" s="26" t="s">
        <v>49</v>
      </c>
      <c r="F13" s="42">
        <f>'m vs o orig data'!F25*100</f>
        <v>9.31697613</v>
      </c>
      <c r="G13" s="40">
        <f>'m vs o orig data'!R25*100</f>
        <v>8.19050074</v>
      </c>
      <c r="I13" s="25" t="s">
        <v>144</v>
      </c>
      <c r="J13" s="60">
        <f>'m region orig data'!F10*100</f>
        <v>13.364779900000002</v>
      </c>
    </row>
    <row r="14" spans="1:10" ht="12.75">
      <c r="A14" s="25" t="s">
        <v>34</v>
      </c>
      <c r="B14" s="56">
        <f>'m vs o orig data'!F11*100</f>
        <v>14.477073670000001</v>
      </c>
      <c r="C14" s="40">
        <f>'m vs o orig data'!R11*100</f>
        <v>11.2133494</v>
      </c>
      <c r="E14" s="26" t="s">
        <v>52</v>
      </c>
      <c r="F14" s="42">
        <f>'m vs o orig data'!F26*100</f>
        <v>10.11378003</v>
      </c>
      <c r="G14" s="40">
        <f>'m vs o orig data'!R26*100</f>
        <v>9.89513781</v>
      </c>
      <c r="I14" s="27"/>
      <c r="J14" s="61"/>
    </row>
    <row r="15" spans="1:10" ht="13.5" thickBot="1">
      <c r="A15" s="25" t="s">
        <v>37</v>
      </c>
      <c r="B15" s="56">
        <f>'m vs o orig data'!F12*100</f>
        <v>16.901408449999998</v>
      </c>
      <c r="C15" s="40">
        <f>'m vs o orig data'!R12*100</f>
        <v>11.57495256</v>
      </c>
      <c r="E15" s="26" t="s">
        <v>53</v>
      </c>
      <c r="F15" s="42">
        <f>'m vs o orig data'!F27*100</f>
        <v>9.21521998</v>
      </c>
      <c r="G15" s="40">
        <f>'m vs o orig data'!R27*100</f>
        <v>8.68443871</v>
      </c>
      <c r="I15" s="29" t="s">
        <v>42</v>
      </c>
      <c r="J15" s="62">
        <f>'m region orig data'!F11*100</f>
        <v>10.7210069</v>
      </c>
    </row>
    <row r="16" spans="1:10" ht="12.75">
      <c r="A16" s="25" t="s">
        <v>38</v>
      </c>
      <c r="B16" s="56">
        <f>'m vs o orig data'!F13*100</f>
        <v>11.972371449999999</v>
      </c>
      <c r="C16" s="40">
        <f>'m vs o orig data'!R13*100</f>
        <v>12.49908472</v>
      </c>
      <c r="E16" s="26" t="s">
        <v>54</v>
      </c>
      <c r="F16" s="42">
        <f>'m vs o orig data'!F28*100</f>
        <v>12.17998448</v>
      </c>
      <c r="G16" s="40">
        <f>'m vs o orig data'!R28*100</f>
        <v>9.59452004</v>
      </c>
      <c r="I16" s="17" t="s">
        <v>43</v>
      </c>
      <c r="J16" s="30"/>
    </row>
    <row r="17" spans="1:10" ht="12.75">
      <c r="A17" s="25" t="s">
        <v>39</v>
      </c>
      <c r="B17" s="56">
        <f>'m vs o orig data'!F14*100</f>
        <v>13.141426780000002</v>
      </c>
      <c r="C17" s="40">
        <f>'m vs o orig data'!R14*100</f>
        <v>15.20465457</v>
      </c>
      <c r="E17" s="26" t="s">
        <v>55</v>
      </c>
      <c r="F17" s="42">
        <f>'m vs o orig data'!F29*100</f>
        <v>11.90028222</v>
      </c>
      <c r="G17" s="40">
        <f>'m vs o orig data'!R29*100</f>
        <v>9.56616342</v>
      </c>
      <c r="I17" s="21" t="s">
        <v>161</v>
      </c>
      <c r="J17" s="21"/>
    </row>
    <row r="18" spans="1:7" ht="12.75">
      <c r="A18" s="27"/>
      <c r="B18" s="57"/>
      <c r="C18" s="43"/>
      <c r="E18" s="26" t="s">
        <v>56</v>
      </c>
      <c r="F18" s="42">
        <f>'m vs o orig data'!F30*100</f>
        <v>12.50528095</v>
      </c>
      <c r="G18" s="40">
        <f>'m vs o orig data'!R30*100</f>
        <v>11.01884613</v>
      </c>
    </row>
    <row r="19" spans="1:7" ht="12.75">
      <c r="A19" s="25" t="s">
        <v>135</v>
      </c>
      <c r="B19" s="56">
        <f>'m vs o orig data'!F15*100</f>
        <v>9.60599929</v>
      </c>
      <c r="C19" s="40">
        <f>'m vs o orig data'!R15*100</f>
        <v>8.1004825</v>
      </c>
      <c r="E19" s="28"/>
      <c r="F19" s="39"/>
      <c r="G19" s="43"/>
    </row>
    <row r="20" spans="1:7" ht="13.5" thickBot="1">
      <c r="A20" s="25" t="s">
        <v>44</v>
      </c>
      <c r="B20" s="56">
        <f>'m vs o orig data'!F16*100</f>
        <v>12.125546289999999</v>
      </c>
      <c r="C20" s="40">
        <f>'m vs o orig data'!R16*100</f>
        <v>10.348316089999999</v>
      </c>
      <c r="E20" s="29" t="s">
        <v>41</v>
      </c>
      <c r="F20" s="58">
        <f>'m vs o orig data'!F8*100</f>
        <v>9.9921936</v>
      </c>
      <c r="G20" s="44">
        <f>'m vs o orig data'!R8*100</f>
        <v>8.29879072</v>
      </c>
    </row>
    <row r="21" spans="1:6" ht="12.75">
      <c r="A21" s="25" t="s">
        <v>40</v>
      </c>
      <c r="B21" s="56">
        <f>'m vs o orig data'!F17*100</f>
        <v>12.65306122</v>
      </c>
      <c r="C21" s="40">
        <f>'m vs o orig data'!R17*100</f>
        <v>14.20205356</v>
      </c>
      <c r="E21" s="17" t="s">
        <v>43</v>
      </c>
      <c r="F21" s="30"/>
    </row>
    <row r="22" spans="1:7" ht="12.75">
      <c r="A22" s="27"/>
      <c r="B22" s="57"/>
      <c r="C22" s="43"/>
      <c r="E22" s="68" t="s">
        <v>161</v>
      </c>
      <c r="F22" s="68"/>
      <c r="G22" s="68"/>
    </row>
    <row r="23" spans="1:3" ht="13.5" thickBot="1">
      <c r="A23" s="29" t="s">
        <v>42</v>
      </c>
      <c r="B23" s="56">
        <f>'m vs o orig data'!F18*100</f>
        <v>10.721006939999999</v>
      </c>
      <c r="C23" s="40">
        <f>'m vs o orig data'!R18*100</f>
        <v>8.820420369999999</v>
      </c>
    </row>
    <row r="24" spans="1:3" ht="13.5" thickBot="1">
      <c r="A24" s="49"/>
      <c r="B24" s="65" t="s">
        <v>159</v>
      </c>
      <c r="C24" s="64" t="s">
        <v>160</v>
      </c>
    </row>
    <row r="25" spans="1:6" ht="12.75">
      <c r="A25" s="17" t="s">
        <v>43</v>
      </c>
      <c r="B25" s="30"/>
      <c r="E25" s="46"/>
      <c r="F25" s="45"/>
    </row>
    <row r="26" spans="1:6" ht="12.75">
      <c r="A26" s="21" t="s">
        <v>161</v>
      </c>
      <c r="B26" s="21"/>
      <c r="C26" s="21"/>
      <c r="E26" s="46"/>
      <c r="F26" s="47"/>
    </row>
    <row r="27" spans="5:6" ht="12.75">
      <c r="E27" s="46"/>
      <c r="F27" s="47"/>
    </row>
    <row r="28" spans="5:6" ht="12.75">
      <c r="E28" s="46"/>
      <c r="F28" s="48"/>
    </row>
    <row r="29" spans="5:6" ht="12.75">
      <c r="E29" s="46"/>
      <c r="F29" s="45"/>
    </row>
    <row r="30" spans="5:6" ht="12.75">
      <c r="E30" s="49"/>
      <c r="F30" s="50"/>
    </row>
    <row r="31" spans="5:6" ht="12.75">
      <c r="E31" s="49"/>
      <c r="F31" s="50"/>
    </row>
    <row r="32" spans="5:6" ht="12.75">
      <c r="E32" s="49"/>
      <c r="F32" s="50"/>
    </row>
    <row r="34" spans="5:6" ht="12.75">
      <c r="E34" s="49"/>
      <c r="F34" s="50"/>
    </row>
    <row r="35" spans="5:6" ht="12.75">
      <c r="E35" s="49"/>
      <c r="F35" s="50"/>
    </row>
    <row r="36" spans="5:6" ht="12.75">
      <c r="E36" s="49"/>
      <c r="F36" s="50"/>
    </row>
    <row r="37" spans="5:6" ht="12.75">
      <c r="E37" s="51"/>
      <c r="F37" s="50"/>
    </row>
    <row r="38" spans="5:6" ht="12.75">
      <c r="E38" s="49"/>
      <c r="F38" s="50"/>
    </row>
  </sheetData>
  <sheetProtection/>
  <mergeCells count="7">
    <mergeCell ref="E22:G22"/>
    <mergeCell ref="J2:J3"/>
    <mergeCell ref="B2:C2"/>
    <mergeCell ref="F2:G2"/>
    <mergeCell ref="A2:A6"/>
    <mergeCell ref="E2:E6"/>
    <mergeCell ref="I2:I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4" sqref="I4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140625" style="2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35" t="s">
        <v>150</v>
      </c>
      <c r="B1" s="5" t="s">
        <v>57</v>
      </c>
      <c r="C1" s="79" t="s">
        <v>29</v>
      </c>
      <c r="D1" s="79"/>
      <c r="E1" s="79"/>
      <c r="F1" s="80" t="s">
        <v>128</v>
      </c>
      <c r="G1" s="80"/>
      <c r="H1" s="81" t="s">
        <v>152</v>
      </c>
      <c r="I1" s="81"/>
      <c r="J1" s="81"/>
      <c r="K1" s="81"/>
      <c r="L1" s="81"/>
      <c r="M1" s="7"/>
      <c r="O1" s="7"/>
    </row>
    <row r="2" spans="1:15" ht="12.75">
      <c r="A2" s="35" t="s">
        <v>151</v>
      </c>
      <c r="B2" s="52"/>
      <c r="C2" s="13"/>
      <c r="D2" s="13"/>
      <c r="E2" s="13"/>
      <c r="F2" s="37"/>
      <c r="G2" s="37"/>
      <c r="H2" s="5"/>
      <c r="I2" s="5" t="s">
        <v>136</v>
      </c>
      <c r="J2" s="5" t="s">
        <v>136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117</v>
      </c>
      <c r="D3" s="13" t="s">
        <v>94</v>
      </c>
      <c r="E3" s="13" t="s">
        <v>93</v>
      </c>
      <c r="F3" s="37" t="s">
        <v>126</v>
      </c>
      <c r="G3" s="37" t="s">
        <v>127</v>
      </c>
      <c r="H3" s="6" t="s">
        <v>129</v>
      </c>
      <c r="I3" s="3" t="s">
        <v>137</v>
      </c>
      <c r="J3" s="41" t="s">
        <v>138</v>
      </c>
      <c r="K3" s="6" t="s">
        <v>130</v>
      </c>
      <c r="L3" s="6" t="s">
        <v>131</v>
      </c>
      <c r="N3" s="6" t="s">
        <v>132</v>
      </c>
      <c r="P3" s="6" t="s">
        <v>133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(m,o)</v>
      </c>
      <c r="B4" t="s">
        <v>31</v>
      </c>
      <c r="C4" t="str">
        <f>'m vs o orig data'!AD4</f>
        <v>m</v>
      </c>
      <c r="D4" t="str">
        <f>'m vs o orig data'!AE4</f>
        <v>o</v>
      </c>
      <c r="E4">
        <f ca="1">IF(CELL("contents",F4)="s","s",IF(CELL("contents",G4)="s","s",IF(CELL("contents",'m vs o orig data'!AF4)="d","d","")))</f>
      </c>
      <c r="F4" t="str">
        <f>'m vs o orig data'!AG4</f>
        <v> </v>
      </c>
      <c r="G4" t="str">
        <f>'m vs o orig data'!AH4</f>
        <v> </v>
      </c>
      <c r="H4" s="19">
        <f aca="true" t="shared" si="0" ref="H4:H14">I$19</f>
        <v>0.1175894081</v>
      </c>
      <c r="I4" s="3">
        <f>'m vs o orig data'!B4</f>
        <v>0.082643404</v>
      </c>
      <c r="J4" s="3">
        <f>'m vs o orig data'!N4</f>
        <v>0.0714972141</v>
      </c>
      <c r="K4" s="19">
        <f aca="true" t="shared" si="1" ref="K4:K14">J$19</f>
        <v>0.0882042037</v>
      </c>
      <c r="L4" s="12">
        <f>'m vs o orig data'!E4</f>
        <v>0.0001216954</v>
      </c>
      <c r="M4" s="8"/>
      <c r="N4" s="12">
        <f>'m vs o orig data'!Q4</f>
        <v>0.0015705543</v>
      </c>
      <c r="O4" s="8"/>
      <c r="P4" s="12">
        <f>'m vs o orig data'!Z4</f>
        <v>0.1185547928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(d)</v>
      </c>
      <c r="B5" t="s">
        <v>32</v>
      </c>
      <c r="C5" t="str">
        <f>'m vs o orig data'!AD5</f>
        <v> </v>
      </c>
      <c r="D5" t="str">
        <f>'m vs o orig data'!AE5</f>
        <v> </v>
      </c>
      <c r="E5" t="str">
        <f ca="1">IF(CELL("contents",F5)="s","s",IF(CELL("contents",G5)="s","s",IF(CELL("contents",'m vs o orig data'!AF5)="d","d","")))</f>
        <v>d</v>
      </c>
      <c r="F5" t="str">
        <f>'m vs o orig data'!AG5</f>
        <v> </v>
      </c>
      <c r="G5" t="str">
        <f>'m vs o orig data'!AH5</f>
        <v> </v>
      </c>
      <c r="H5" s="19">
        <f t="shared" si="0"/>
        <v>0.1175894081</v>
      </c>
      <c r="I5" s="3">
        <f>'m vs o orig data'!B5</f>
        <v>0.1150178813</v>
      </c>
      <c r="J5" s="3">
        <f>'m vs o orig data'!N5</f>
        <v>0.0750659679</v>
      </c>
      <c r="K5" s="19">
        <f t="shared" si="1"/>
        <v>0.0882042037</v>
      </c>
      <c r="L5" s="12">
        <f>'m vs o orig data'!E5</f>
        <v>0.8058839374</v>
      </c>
      <c r="M5" s="9"/>
      <c r="N5" s="12">
        <f>'m vs o orig data'!Q5</f>
        <v>0.0118848621</v>
      </c>
      <c r="O5" s="9"/>
      <c r="P5" s="12">
        <f>'m vs o orig data'!Z5</f>
        <v>1.8737869E-06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(d)</v>
      </c>
      <c r="B6" t="s">
        <v>33</v>
      </c>
      <c r="C6" t="str">
        <f>'m vs o orig data'!AD6</f>
        <v> </v>
      </c>
      <c r="D6" t="str">
        <f>'m vs o orig data'!AE6</f>
        <v> </v>
      </c>
      <c r="E6" t="str">
        <f ca="1">IF(CELL("contents",F6)="s","s",IF(CELL("contents",G6)="s","s",IF(CELL("contents",'m vs o orig data'!AF6)="d","d","")))</f>
        <v>d</v>
      </c>
      <c r="F6" t="str">
        <f>'m vs o orig data'!AG6</f>
        <v> </v>
      </c>
      <c r="G6" t="str">
        <f>'m vs o orig data'!AH6</f>
        <v> </v>
      </c>
      <c r="H6" s="19">
        <f t="shared" si="0"/>
        <v>0.1175894081</v>
      </c>
      <c r="I6" s="3">
        <f>'m vs o orig data'!B6</f>
        <v>0.1127660276</v>
      </c>
      <c r="J6" s="3">
        <f>'m vs o orig data'!N6</f>
        <v>0.08532814</v>
      </c>
      <c r="K6" s="19">
        <f t="shared" si="1"/>
        <v>0.0882042037</v>
      </c>
      <c r="L6" s="12">
        <f>'m vs o orig data'!E6</f>
        <v>0.6952011462</v>
      </c>
      <c r="M6" s="9"/>
      <c r="N6" s="12">
        <f>'m vs o orig data'!Q6</f>
        <v>0.6068220981</v>
      </c>
      <c r="O6" s="9"/>
      <c r="P6" s="12">
        <f>'m vs o orig data'!Z6</f>
        <v>0.0089670085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(d)</v>
      </c>
      <c r="B7" t="s">
        <v>28</v>
      </c>
      <c r="C7" t="str">
        <f>'m vs o orig data'!AD7</f>
        <v> </v>
      </c>
      <c r="D7" t="str">
        <f>'m vs o orig data'!AE7</f>
        <v> </v>
      </c>
      <c r="E7" t="str">
        <f ca="1">IF(CELL("contents",F7)="s","s",IF(CELL("contents",G7)="s","s",IF(CELL("contents",'m vs o orig data'!AF7)="d","d","")))</f>
        <v>d</v>
      </c>
      <c r="F7" t="str">
        <f>'m vs o orig data'!AG7</f>
        <v> </v>
      </c>
      <c r="G7" t="str">
        <f>'m vs o orig data'!AH7</f>
        <v> </v>
      </c>
      <c r="H7" s="19">
        <f t="shared" si="0"/>
        <v>0.1175894081</v>
      </c>
      <c r="I7" s="3">
        <f>'m vs o orig data'!B7</f>
        <v>0.1310082968</v>
      </c>
      <c r="J7" s="3">
        <f>'m vs o orig data'!N7</f>
        <v>0.0890000812</v>
      </c>
      <c r="K7" s="19">
        <f t="shared" si="1"/>
        <v>0.0882042037</v>
      </c>
      <c r="L7" s="12">
        <f>'m vs o orig data'!E7</f>
        <v>0.3310104367</v>
      </c>
      <c r="M7" s="9"/>
      <c r="N7" s="12">
        <f>'m vs o orig data'!Q7</f>
        <v>0.8909748619</v>
      </c>
      <c r="O7" s="9"/>
      <c r="P7" s="12">
        <f>'m vs o orig data'!Z7</f>
        <v>0.0005294172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(d)</v>
      </c>
      <c r="B8" t="s">
        <v>41</v>
      </c>
      <c r="C8" t="str">
        <f>'m vs o orig data'!AD8</f>
        <v> </v>
      </c>
      <c r="D8" t="str">
        <f>'m vs o orig data'!AE8</f>
        <v> </v>
      </c>
      <c r="E8" t="str">
        <f ca="1">IF(CELL("contents",F8)="s","s",IF(CELL("contents",G8)="s","s",IF(CELL("contents",'m vs o orig data'!AF8)="d","d","")))</f>
        <v>d</v>
      </c>
      <c r="F8" t="str">
        <f>'m vs o orig data'!AG8</f>
        <v> </v>
      </c>
      <c r="G8" t="str">
        <f>'m vs o orig data'!AH8</f>
        <v> </v>
      </c>
      <c r="H8" s="19">
        <f t="shared" si="0"/>
        <v>0.1175894081</v>
      </c>
      <c r="I8" s="3">
        <f>'m vs o orig data'!B8</f>
        <v>0.1138868244</v>
      </c>
      <c r="J8" s="3">
        <f>'m vs o orig data'!N8</f>
        <v>0.0824897379</v>
      </c>
      <c r="K8" s="19">
        <f t="shared" si="1"/>
        <v>0.0882042037</v>
      </c>
      <c r="L8" s="12">
        <f>'m vs o orig data'!E8</f>
        <v>0.6635041754</v>
      </c>
      <c r="M8" s="9"/>
      <c r="N8" s="12">
        <f>'m vs o orig data'!Q8</f>
        <v>0.2835236381</v>
      </c>
      <c r="O8" s="9"/>
      <c r="P8" s="12">
        <f>'m vs o orig data'!Z8</f>
        <v>5.2107198E-06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 (d)</v>
      </c>
      <c r="B9" t="s">
        <v>35</v>
      </c>
      <c r="C9" t="str">
        <f>'m vs o orig data'!AD9</f>
        <v> </v>
      </c>
      <c r="D9" t="str">
        <f>'m vs o orig data'!AE9</f>
        <v> </v>
      </c>
      <c r="E9" t="str">
        <f ca="1">IF(CELL("contents",F9)="s","s",IF(CELL("contents",G9)="s","s",IF(CELL("contents",'m vs o orig data'!AF9)="d","d","")))</f>
        <v>d</v>
      </c>
      <c r="F9" t="str">
        <f>'m vs o orig data'!AG9</f>
        <v> </v>
      </c>
      <c r="G9" t="str">
        <f>'m vs o orig data'!AH9</f>
        <v> </v>
      </c>
      <c r="H9" s="19">
        <f t="shared" si="0"/>
        <v>0.1175894081</v>
      </c>
      <c r="I9" s="3">
        <f>'m vs o orig data'!B9</f>
        <v>0.111140222</v>
      </c>
      <c r="J9" s="3">
        <f>'m vs o orig data'!N9</f>
        <v>0.0895214053</v>
      </c>
      <c r="K9" s="19">
        <f t="shared" si="1"/>
        <v>0.0882042037</v>
      </c>
      <c r="L9" s="12">
        <f>'m vs o orig data'!E9</f>
        <v>0.484544349</v>
      </c>
      <c r="M9" s="9"/>
      <c r="N9" s="12">
        <f>'m vs o orig data'!Q9</f>
        <v>0.8194195964</v>
      </c>
      <c r="O9" s="9"/>
      <c r="P9" s="12">
        <f>'m vs o orig data'!Z9</f>
        <v>0.0073740127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 (o)</v>
      </c>
      <c r="B10" t="s">
        <v>36</v>
      </c>
      <c r="C10" t="str">
        <f>'m vs o orig data'!AD10</f>
        <v> </v>
      </c>
      <c r="D10" t="str">
        <f>'m vs o orig data'!AE10</f>
        <v>o</v>
      </c>
      <c r="E10">
        <f ca="1">IF(CELL("contents",F10)="s","s",IF(CELL("contents",G10)="s","s",IF(CELL("contents",'m vs o orig data'!AF10)="d","d","")))</f>
      </c>
      <c r="F10" t="str">
        <f>'m vs o orig data'!AG10</f>
        <v> </v>
      </c>
      <c r="G10" t="str">
        <f>'m vs o orig data'!AH10</f>
        <v> </v>
      </c>
      <c r="H10" s="19">
        <f t="shared" si="0"/>
        <v>0.1175894081</v>
      </c>
      <c r="I10" s="3">
        <f>'m vs o orig data'!B10</f>
        <v>0.1083263308</v>
      </c>
      <c r="J10" s="3">
        <f>'m vs o orig data'!N10</f>
        <v>0.107034747</v>
      </c>
      <c r="K10" s="19">
        <f t="shared" si="1"/>
        <v>0.0882042037</v>
      </c>
      <c r="L10" s="12">
        <f>'m vs o orig data'!E10</f>
        <v>0.3932079376</v>
      </c>
      <c r="N10" s="12">
        <f>'m vs o orig data'!Q10</f>
        <v>0.003865999</v>
      </c>
      <c r="P10" s="12">
        <f>'m vs o orig data'!Z10</f>
        <v>0.9021053603</v>
      </c>
    </row>
    <row r="11" spans="1:23" ht="12.75">
      <c r="A11" s="2" t="str">
        <f ca="1" t="shared" si="2"/>
        <v>Parkland (m,d)</v>
      </c>
      <c r="B11" t="s">
        <v>34</v>
      </c>
      <c r="C11" t="str">
        <f>'m vs o orig data'!AD11</f>
        <v>m</v>
      </c>
      <c r="D11" t="str">
        <f>'m vs o orig data'!AE11</f>
        <v> </v>
      </c>
      <c r="E11" t="str">
        <f ca="1">IF(CELL("contents",F11)="s","s",IF(CELL("contents",G11)="s","s",IF(CELL("contents",'m vs o orig data'!AF11)="d","d","")))</f>
        <v>d</v>
      </c>
      <c r="F11" t="str">
        <f>'m vs o orig data'!AG11</f>
        <v> </v>
      </c>
      <c r="G11" t="str">
        <f>'m vs o orig data'!AH11</f>
        <v> </v>
      </c>
      <c r="H11" s="19">
        <f t="shared" si="0"/>
        <v>0.1175894081</v>
      </c>
      <c r="I11" s="3">
        <f>'m vs o orig data'!B11</f>
        <v>0.1502261479</v>
      </c>
      <c r="J11" s="3">
        <f>'m vs o orig data'!N11</f>
        <v>0.0978651496</v>
      </c>
      <c r="K11" s="19">
        <f t="shared" si="1"/>
        <v>0.0882042037</v>
      </c>
      <c r="L11" s="12">
        <f>'m vs o orig data'!E11</f>
        <v>0.0028666958</v>
      </c>
      <c r="M11" s="9"/>
      <c r="N11" s="12">
        <f>'m vs o orig data'!Q11</f>
        <v>0.1176451108</v>
      </c>
      <c r="O11" s="9"/>
      <c r="P11" s="12">
        <f>'m vs o orig data'!Z11</f>
        <v>2.7346998E-07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(o)</v>
      </c>
      <c r="B12" t="s">
        <v>37</v>
      </c>
      <c r="C12" t="str">
        <f>'m vs o orig data'!AD12</f>
        <v> </v>
      </c>
      <c r="D12" t="str">
        <f>'m vs o orig data'!AE12</f>
        <v>o</v>
      </c>
      <c r="E12">
        <f ca="1">IF(CELL("contents",F12)="s","s",IF(CELL("contents",G12)="s","s",IF(CELL("contents",'m vs o orig data'!AF12)="d","d","")))</f>
      </c>
      <c r="F12" t="str">
        <f>'m vs o orig data'!AG12</f>
        <v> </v>
      </c>
      <c r="G12" t="str">
        <f>'m vs o orig data'!AH12</f>
        <v> </v>
      </c>
      <c r="H12" s="19">
        <f t="shared" si="0"/>
        <v>0.1175894081</v>
      </c>
      <c r="I12" s="3">
        <f>'m vs o orig data'!B12</f>
        <v>0.1965828511</v>
      </c>
      <c r="J12" s="3">
        <f>'m vs o orig data'!N12</f>
        <v>0.147771161</v>
      </c>
      <c r="K12" s="19">
        <f t="shared" si="1"/>
        <v>0.0882042037</v>
      </c>
      <c r="L12" s="12">
        <f>'m vs o orig data'!E12</f>
        <v>0.0183421863</v>
      </c>
      <c r="M12" s="9"/>
      <c r="N12" s="12">
        <f>'m vs o orig data'!Q12</f>
        <v>0.0003947844</v>
      </c>
      <c r="O12" s="9"/>
      <c r="P12" s="12">
        <f>'m vs o orig data'!Z12</f>
        <v>0.2606386708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 (o)</v>
      </c>
      <c r="B13" t="s">
        <v>38</v>
      </c>
      <c r="C13" t="str">
        <f>'m vs o orig data'!AD13</f>
        <v> </v>
      </c>
      <c r="D13" t="str">
        <f>'m vs o orig data'!AE13</f>
        <v>o</v>
      </c>
      <c r="E13">
        <f ca="1">IF(CELL("contents",F13)="s","s",IF(CELL("contents",G13)="s","s",IF(CELL("contents",'m vs o orig data'!AF13)="d","d","")))</f>
      </c>
      <c r="F13" t="str">
        <f>'m vs o orig data'!AG13</f>
        <v> </v>
      </c>
      <c r="G13" t="str">
        <f>'m vs o orig data'!AH13</f>
        <v> </v>
      </c>
      <c r="H13" s="19">
        <f t="shared" si="0"/>
        <v>0.1175894081</v>
      </c>
      <c r="I13" s="3">
        <f>'m vs o orig data'!B13</f>
        <v>0.1390377262</v>
      </c>
      <c r="J13" s="3">
        <f>'m vs o orig data'!N13</f>
        <v>0.1396209115</v>
      </c>
      <c r="K13" s="19">
        <f t="shared" si="1"/>
        <v>0.0882042037</v>
      </c>
      <c r="L13" s="12">
        <f>'m vs o orig data'!E13</f>
        <v>0.0679202396</v>
      </c>
      <c r="M13" s="9"/>
      <c r="N13" s="12">
        <f>'m vs o orig data'!Q13</f>
        <v>2.472557E-11</v>
      </c>
      <c r="O13" s="9"/>
      <c r="P13" s="12">
        <f>'m vs o orig data'!Z13</f>
        <v>0.9646609963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(m,o,d)</v>
      </c>
      <c r="B14" t="s">
        <v>39</v>
      </c>
      <c r="C14" t="str">
        <f>'m vs o orig data'!AD14</f>
        <v>m</v>
      </c>
      <c r="D14" t="str">
        <f>'m vs o orig data'!AE14</f>
        <v>o</v>
      </c>
      <c r="E14" t="str">
        <f ca="1">IF(CELL("contents",F14)="s","s",IF(CELL("contents",G14)="s","s",IF(CELL("contents",'m vs o orig data'!AF14)="d","d","")))</f>
        <v>d</v>
      </c>
      <c r="F14" t="str">
        <f>'m vs o orig data'!AG14</f>
        <v> </v>
      </c>
      <c r="G14" t="str">
        <f>'m vs o orig data'!AH14</f>
        <v> </v>
      </c>
      <c r="H14" s="19">
        <f t="shared" si="0"/>
        <v>0.1175894081</v>
      </c>
      <c r="I14" s="3">
        <f>'m vs o orig data'!B14</f>
        <v>0.1793110316</v>
      </c>
      <c r="J14" s="3">
        <f>'m vs o orig data'!N14</f>
        <v>0.223174517</v>
      </c>
      <c r="K14" s="19">
        <f t="shared" si="1"/>
        <v>0.0882042037</v>
      </c>
      <c r="L14" s="12">
        <f>'m vs o orig data'!E14</f>
        <v>3.9005834E-06</v>
      </c>
      <c r="M14" s="9"/>
      <c r="N14" s="12">
        <f>'m vs o orig data'!Q14</f>
        <v>5.207543E-45</v>
      </c>
      <c r="O14" s="9"/>
      <c r="P14" s="12">
        <f>'m vs o orig data'!Z14</f>
        <v>0.0175009365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9"/>
      <c r="I15" s="3"/>
      <c r="J15" s="3"/>
      <c r="K15" s="19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(d)</v>
      </c>
      <c r="B16" t="s">
        <v>135</v>
      </c>
      <c r="C16" t="str">
        <f>'m vs o orig data'!AD15</f>
        <v> </v>
      </c>
      <c r="D16" t="str">
        <f>'m vs o orig data'!AE15</f>
        <v> </v>
      </c>
      <c r="E16" t="str">
        <f ca="1">IF(CELL("contents",F16)="s","s",IF(CELL("contents",G16)="s","s",IF(CELL("contents",'m vs o orig data'!AF15)="d","d","")))</f>
        <v>d</v>
      </c>
      <c r="F16" t="str">
        <f>'m vs o orig data'!AG15</f>
        <v> </v>
      </c>
      <c r="G16" t="str">
        <f>'m vs o orig data'!AH15</f>
        <v> </v>
      </c>
      <c r="H16" s="19">
        <f>I$19</f>
        <v>0.1175894081</v>
      </c>
      <c r="I16" s="3">
        <f>'m vs o orig data'!B15</f>
        <v>0.099852737</v>
      </c>
      <c r="J16" s="3">
        <f>'m vs o orig data'!N15</f>
        <v>0.0775931622</v>
      </c>
      <c r="K16" s="19">
        <f>J$19</f>
        <v>0.0882042037</v>
      </c>
      <c r="L16" s="12">
        <f>'m vs o orig data'!E15</f>
        <v>0.0415733243</v>
      </c>
      <c r="M16" s="9"/>
      <c r="N16" s="12">
        <f>'m vs o orig data'!Q15</f>
        <v>0.0445287315</v>
      </c>
      <c r="O16" s="9"/>
      <c r="P16" s="12">
        <f>'m vs o orig data'!Z15</f>
        <v>0.0012779737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 (d)</v>
      </c>
      <c r="B17" t="s">
        <v>44</v>
      </c>
      <c r="C17" t="str">
        <f>'m vs o orig data'!AD16</f>
        <v> </v>
      </c>
      <c r="D17" t="str">
        <f>'m vs o orig data'!AE16</f>
        <v> </v>
      </c>
      <c r="E17" t="str">
        <f ca="1">IF(CELL("contents",F17)="s","s",IF(CELL("contents",G17)="s","s",IF(CELL("contents",'m vs o orig data'!AF16)="d","d","")))</f>
        <v>d</v>
      </c>
      <c r="F17" t="str">
        <f>'m vs o orig data'!AG16</f>
        <v> </v>
      </c>
      <c r="G17" t="str">
        <f>'m vs o orig data'!AH16</f>
        <v> </v>
      </c>
      <c r="H17" s="19">
        <f>I$19</f>
        <v>0.1175894081</v>
      </c>
      <c r="I17" s="3">
        <f>'m vs o orig data'!B16</f>
        <v>0.122579871</v>
      </c>
      <c r="J17" s="3">
        <f>'m vs o orig data'!N16</f>
        <v>0.0973489861</v>
      </c>
      <c r="K17" s="19">
        <f>J$19</f>
        <v>0.0882042037</v>
      </c>
      <c r="L17" s="12">
        <f>'m vs o orig data'!E16</f>
        <v>0.5847551944</v>
      </c>
      <c r="N17" s="12">
        <f>'m vs o orig data'!Q16</f>
        <v>0.1275610772</v>
      </c>
      <c r="P17" s="12">
        <f>'m vs o orig data'!Z16</f>
        <v>0.0019336139</v>
      </c>
    </row>
    <row r="18" spans="1:16" ht="12.75">
      <c r="A18" s="2" t="str">
        <f ca="1" t="shared" si="2"/>
        <v>North (m,o)</v>
      </c>
      <c r="B18" t="s">
        <v>40</v>
      </c>
      <c r="C18" t="str">
        <f>'m vs o orig data'!AD17</f>
        <v>m</v>
      </c>
      <c r="D18" t="str">
        <f>'m vs o orig data'!AE17</f>
        <v>o</v>
      </c>
      <c r="E18">
        <f ca="1">IF(CELL("contents",F18)="s","s",IF(CELL("contents",G18)="s","s",IF(CELL("contents",'m vs o orig data'!AF17)="d","d","")))</f>
      </c>
      <c r="F18" t="str">
        <f>'m vs o orig data'!AG17</f>
        <v> </v>
      </c>
      <c r="G18" t="str">
        <f>'m vs o orig data'!AH17</f>
        <v> </v>
      </c>
      <c r="H18" s="19">
        <f>I$19</f>
        <v>0.1175894081</v>
      </c>
      <c r="I18" s="3">
        <f>'m vs o orig data'!B17</f>
        <v>0.1571001627</v>
      </c>
      <c r="J18" s="3">
        <f>'m vs o orig data'!N17</f>
        <v>0.1844212869</v>
      </c>
      <c r="K18" s="19">
        <f>J$19</f>
        <v>0.0882042037</v>
      </c>
      <c r="L18" s="12">
        <f>'m vs o orig data'!E17</f>
        <v>0.0004809356</v>
      </c>
      <c r="N18" s="12">
        <f>'m vs o orig data'!Q17</f>
        <v>7.481543E-29</v>
      </c>
      <c r="P18" s="12">
        <f>'m vs o orig data'!Z17</f>
        <v>0.0517815122</v>
      </c>
    </row>
    <row r="19" spans="1:16" ht="12.75">
      <c r="A19" s="2" t="str">
        <f ca="1" t="shared" si="2"/>
        <v>Manitoba (d)</v>
      </c>
      <c r="B19" t="s">
        <v>42</v>
      </c>
      <c r="C19" t="str">
        <f>'m vs o orig data'!AD18</f>
        <v> </v>
      </c>
      <c r="D19" t="str">
        <f>'m vs o orig data'!AE18</f>
        <v> </v>
      </c>
      <c r="E19" t="str">
        <f ca="1">IF(CELL("contents",F19)="s","s",IF(CELL("contents",G19)="s","s",IF(CELL("contents",'m vs o orig data'!AF18)="d","d","")))</f>
        <v>d</v>
      </c>
      <c r="F19" t="str">
        <f>'m vs o orig data'!AG18</f>
        <v> </v>
      </c>
      <c r="G19" t="str">
        <f>'m vs o orig data'!AH18</f>
        <v> </v>
      </c>
      <c r="H19" s="19">
        <f>I$19</f>
        <v>0.1175894081</v>
      </c>
      <c r="I19" s="3">
        <f>'m vs o orig data'!B18</f>
        <v>0.1175894081</v>
      </c>
      <c r="J19" s="3">
        <f>'m vs o orig data'!N18</f>
        <v>0.0882042037</v>
      </c>
      <c r="K19" s="19">
        <f>J$19</f>
        <v>0.0882042037</v>
      </c>
      <c r="L19" s="12" t="str">
        <f>'m vs o orig data'!E18</f>
        <v> </v>
      </c>
      <c r="N19" s="12" t="str">
        <f>'m vs o orig data'!Q18</f>
        <v> </v>
      </c>
      <c r="P19" s="12">
        <f>'m vs o orig data'!Z18</f>
        <v>9.4909327E-06</v>
      </c>
    </row>
    <row r="20" spans="1:16" ht="12.75">
      <c r="A20" s="2" t="str">
        <f ca="1" t="shared" si="2"/>
        <v>Fort Garry (o,d)</v>
      </c>
      <c r="B20" t="s">
        <v>45</v>
      </c>
      <c r="C20" t="str">
        <f>'m vs o orig data'!AD19</f>
        <v> </v>
      </c>
      <c r="D20" t="str">
        <f>'m vs o orig data'!AE19</f>
        <v>o</v>
      </c>
      <c r="E20" t="str">
        <f ca="1">IF(CELL("contents",F20)="s","s",IF(CELL("contents",G20)="s","s",IF(CELL("contents",'m vs o orig data'!AF19)="d","d","")))</f>
        <v>d</v>
      </c>
      <c r="F20" t="str">
        <f>'m vs o orig data'!AG19</f>
        <v> </v>
      </c>
      <c r="G20" t="str">
        <f>'m vs o orig data'!AH19</f>
        <v> </v>
      </c>
      <c r="H20" s="19">
        <f aca="true" t="shared" si="3" ref="H20:H31">I$19</f>
        <v>0.1175894081</v>
      </c>
      <c r="I20" s="3">
        <f>'m vs o orig data'!B19</f>
        <v>0.0935447827</v>
      </c>
      <c r="J20" s="3">
        <f>'m vs o orig data'!N19</f>
        <v>0.0716422794</v>
      </c>
      <c r="K20" s="19">
        <f aca="true" t="shared" si="4" ref="K20:K31">J$19</f>
        <v>0.0882042037</v>
      </c>
      <c r="L20" s="12">
        <f>'m vs o orig data'!E19</f>
        <v>0.0588313014</v>
      </c>
      <c r="N20" s="12">
        <f>'m vs o orig data'!Q19</f>
        <v>0.0015861156</v>
      </c>
      <c r="P20" s="12">
        <f>'m vs o orig data'!Z19</f>
        <v>0.0282327312</v>
      </c>
    </row>
    <row r="21" spans="1:16" ht="12.75">
      <c r="A21" s="2" t="str">
        <f ca="1" t="shared" si="2"/>
        <v>Assiniboine South (o)</v>
      </c>
      <c r="B21" t="s">
        <v>46</v>
      </c>
      <c r="C21" t="str">
        <f>'m vs o orig data'!AD20</f>
        <v> </v>
      </c>
      <c r="D21" t="str">
        <f>'m vs o orig data'!AE20</f>
        <v>o</v>
      </c>
      <c r="E21">
        <f ca="1">IF(CELL("contents",F21)="s","s",IF(CELL("contents",G21)="s","s",IF(CELL("contents",'m vs o orig data'!AF20)="d","d","")))</f>
      </c>
      <c r="F21" t="str">
        <f>'m vs o orig data'!AG20</f>
        <v> </v>
      </c>
      <c r="G21" t="str">
        <f>'m vs o orig data'!AH20</f>
        <v> </v>
      </c>
      <c r="H21" s="19">
        <f t="shared" si="3"/>
        <v>0.1175894081</v>
      </c>
      <c r="I21" s="3">
        <f>'m vs o orig data'!B20</f>
        <v>0.0765198105</v>
      </c>
      <c r="J21" s="3">
        <f>'m vs o orig data'!N20</f>
        <v>0.0600237513</v>
      </c>
      <c r="K21" s="19">
        <f t="shared" si="4"/>
        <v>0.0882042037</v>
      </c>
      <c r="L21" s="12">
        <f>'m vs o orig data'!E20</f>
        <v>0.0141063122</v>
      </c>
      <c r="N21" s="12">
        <f>'m vs o orig data'!Q20</f>
        <v>2.1824787E-08</v>
      </c>
      <c r="P21" s="12">
        <f>'m vs o orig data'!Z20</f>
        <v>0.1688790266</v>
      </c>
    </row>
    <row r="22" spans="1:16" ht="12.75">
      <c r="A22" s="2" t="str">
        <f ca="1" t="shared" si="2"/>
        <v>St. Boniface (o,d)</v>
      </c>
      <c r="B22" t="s">
        <v>50</v>
      </c>
      <c r="C22" t="str">
        <f>'m vs o orig data'!AD21</f>
        <v> </v>
      </c>
      <c r="D22" t="str">
        <f>'m vs o orig data'!AE21</f>
        <v>o</v>
      </c>
      <c r="E22" t="str">
        <f ca="1">IF(CELL("contents",F22)="s","s",IF(CELL("contents",G22)="s","s",IF(CELL("contents",'m vs o orig data'!AF21)="d","d","")))</f>
        <v>d</v>
      </c>
      <c r="F22" t="str">
        <f>'m vs o orig data'!AG21</f>
        <v> </v>
      </c>
      <c r="G22" t="str">
        <f>'m vs o orig data'!AH21</f>
        <v> </v>
      </c>
      <c r="H22" s="19">
        <f t="shared" si="3"/>
        <v>0.1175894081</v>
      </c>
      <c r="I22" s="3">
        <f>'m vs o orig data'!B21</f>
        <v>0.0957810968</v>
      </c>
      <c r="J22" s="3">
        <f>'m vs o orig data'!N21</f>
        <v>0.0733001716</v>
      </c>
      <c r="K22" s="19">
        <f t="shared" si="4"/>
        <v>0.0882042037</v>
      </c>
      <c r="L22" s="12">
        <f>'m vs o orig data'!E21</f>
        <v>0.0314446214</v>
      </c>
      <c r="N22" s="12">
        <f>'m vs o orig data'!Q21</f>
        <v>0.0056434866</v>
      </c>
      <c r="P22" s="12">
        <f>'m vs o orig data'!Z21</f>
        <v>0.005634928</v>
      </c>
    </row>
    <row r="23" spans="1:16" ht="12.75">
      <c r="A23" s="2" t="str">
        <f ca="1" t="shared" si="2"/>
        <v>St. Vital (o,d)</v>
      </c>
      <c r="B23" t="s">
        <v>48</v>
      </c>
      <c r="C23" t="str">
        <f>'m vs o orig data'!AD22</f>
        <v> </v>
      </c>
      <c r="D23" t="str">
        <f>'m vs o orig data'!AE22</f>
        <v>o</v>
      </c>
      <c r="E23" t="str">
        <f ca="1">IF(CELL("contents",F23)="s","s",IF(CELL("contents",G23)="s","s",IF(CELL("contents",'m vs o orig data'!AF22)="d","d","")))</f>
        <v>d</v>
      </c>
      <c r="F23" t="str">
        <f>'m vs o orig data'!AG22</f>
        <v> </v>
      </c>
      <c r="G23" t="str">
        <f>'m vs o orig data'!AH22</f>
        <v> </v>
      </c>
      <c r="H23" s="19">
        <f t="shared" si="3"/>
        <v>0.1175894081</v>
      </c>
      <c r="I23" s="3">
        <f>'m vs o orig data'!B22</f>
        <v>0.0964076372</v>
      </c>
      <c r="J23" s="3">
        <f>'m vs o orig data'!N22</f>
        <v>0.0715373001</v>
      </c>
      <c r="K23" s="19">
        <f t="shared" si="4"/>
        <v>0.0882042037</v>
      </c>
      <c r="L23" s="12">
        <f>'m vs o orig data'!E22</f>
        <v>0.0416109485</v>
      </c>
      <c r="N23" s="12">
        <f>'m vs o orig data'!Q22</f>
        <v>0.0014869021</v>
      </c>
      <c r="P23" s="12">
        <f>'m vs o orig data'!Z22</f>
        <v>0.0023602526</v>
      </c>
    </row>
    <row r="24" spans="1:16" ht="12.75">
      <c r="A24" s="2" t="str">
        <f ca="1" t="shared" si="2"/>
        <v>Transcona</v>
      </c>
      <c r="B24" t="s">
        <v>51</v>
      </c>
      <c r="C24" t="str">
        <f>'m vs o orig data'!AD23</f>
        <v> </v>
      </c>
      <c r="D24" t="str">
        <f>'m vs o orig data'!AE23</f>
        <v> </v>
      </c>
      <c r="E24">
        <f ca="1">IF(CELL("contents",F24)="s","s",IF(CELL("contents",G24)="s","s",IF(CELL("contents",'m vs o orig data'!AF23)="d","d","")))</f>
      </c>
      <c r="F24" t="str">
        <f>'m vs o orig data'!AG23</f>
        <v> </v>
      </c>
      <c r="G24" t="str">
        <f>'m vs o orig data'!AH23</f>
        <v> </v>
      </c>
      <c r="H24" s="19">
        <f t="shared" si="3"/>
        <v>0.1175894081</v>
      </c>
      <c r="I24" s="3">
        <f>'m vs o orig data'!B23</f>
        <v>0.1087560322</v>
      </c>
      <c r="J24" s="3">
        <f>'m vs o orig data'!N23</f>
        <v>0.0867760288</v>
      </c>
      <c r="K24" s="19">
        <f t="shared" si="4"/>
        <v>0.0882042037</v>
      </c>
      <c r="L24" s="12">
        <f>'m vs o orig data'!E23</f>
        <v>0.5046395015</v>
      </c>
      <c r="N24" s="12">
        <f>'m vs o orig data'!Q23</f>
        <v>0.8123969041</v>
      </c>
      <c r="P24" s="12">
        <f>'m vs o orig data'!Z23</f>
        <v>0.0580897716</v>
      </c>
    </row>
    <row r="25" spans="1:19" ht="12.75">
      <c r="A25" s="2" t="str">
        <f ca="1" t="shared" si="2"/>
        <v>River Heights (o,d)</v>
      </c>
      <c r="B25" t="s">
        <v>47</v>
      </c>
      <c r="C25" t="str">
        <f>'m vs o orig data'!AD24</f>
        <v> </v>
      </c>
      <c r="D25" t="str">
        <f>'m vs o orig data'!AE24</f>
        <v>o</v>
      </c>
      <c r="E25" t="str">
        <f ca="1">IF(CELL("contents",F25)="s","s",IF(CELL("contents",G25)="s","s",IF(CELL("contents",'m vs o orig data'!AF24)="d","d","")))</f>
        <v>d</v>
      </c>
      <c r="F25" t="str">
        <f>'m vs o orig data'!AG24</f>
        <v> </v>
      </c>
      <c r="G25" t="str">
        <f>'m vs o orig data'!AH24</f>
        <v> </v>
      </c>
      <c r="H25" s="19">
        <f t="shared" si="3"/>
        <v>0.1175894081</v>
      </c>
      <c r="I25" s="3">
        <f>'m vs o orig data'!B24</f>
        <v>0.112581319</v>
      </c>
      <c r="J25" s="3">
        <f>'m vs o orig data'!N24</f>
        <v>0.0684789972</v>
      </c>
      <c r="K25" s="19">
        <f t="shared" si="4"/>
        <v>0.0882042037</v>
      </c>
      <c r="L25" s="12">
        <f>'m vs o orig data'!E24</f>
        <v>0.7113638568</v>
      </c>
      <c r="N25" s="12">
        <f>'m vs o orig data'!Q24</f>
        <v>0.0001156411</v>
      </c>
      <c r="P25" s="12">
        <f>'m vs o orig data'!Z24</f>
        <v>2.53862E-05</v>
      </c>
      <c r="Q25" s="1"/>
      <c r="R25" s="1"/>
      <c r="S25" s="1"/>
    </row>
    <row r="26" spans="1:19" ht="12.75">
      <c r="A26" s="2" t="str">
        <f ca="1" t="shared" si="2"/>
        <v>River East (d)</v>
      </c>
      <c r="B26" t="s">
        <v>49</v>
      </c>
      <c r="C26" t="str">
        <f>'m vs o orig data'!AD25</f>
        <v> </v>
      </c>
      <c r="D26" t="str">
        <f>'m vs o orig data'!AE25</f>
        <v> </v>
      </c>
      <c r="E26" t="str">
        <f ca="1">IF(CELL("contents",F26)="s","s",IF(CELL("contents",G26)="s","s",IF(CELL("contents",'m vs o orig data'!AF25)="d","d","")))</f>
        <v>d</v>
      </c>
      <c r="F26" t="str">
        <f>'m vs o orig data'!AG25</f>
        <v> </v>
      </c>
      <c r="G26" t="str">
        <f>'m vs o orig data'!AH25</f>
        <v> </v>
      </c>
      <c r="H26" s="19">
        <f t="shared" si="3"/>
        <v>0.1175894081</v>
      </c>
      <c r="I26" s="3">
        <f>'m vs o orig data'!B25</f>
        <v>0.1107304842</v>
      </c>
      <c r="J26" s="3">
        <f>'m vs o orig data'!N25</f>
        <v>0.0792419178</v>
      </c>
      <c r="K26" s="19">
        <f t="shared" si="4"/>
        <v>0.0882042037</v>
      </c>
      <c r="L26" s="12">
        <f>'m vs o orig data'!E25</f>
        <v>0.5194031273</v>
      </c>
      <c r="N26" s="12">
        <f>'m vs o orig data'!Q25</f>
        <v>0.0954881857</v>
      </c>
      <c r="P26" s="12">
        <f>'m vs o orig data'!Z25</f>
        <v>0.0003175933</v>
      </c>
      <c r="Q26" s="1"/>
      <c r="R26" s="1"/>
      <c r="S26" s="1"/>
    </row>
    <row r="27" spans="1:19" ht="12.75">
      <c r="A27" s="2" t="str">
        <f ca="1" t="shared" si="2"/>
        <v>Seven Oaks (d)</v>
      </c>
      <c r="B27" t="s">
        <v>52</v>
      </c>
      <c r="C27" t="str">
        <f>'m vs o orig data'!AD26</f>
        <v> </v>
      </c>
      <c r="D27" t="str">
        <f>'m vs o orig data'!AE26</f>
        <v> </v>
      </c>
      <c r="E27" t="str">
        <f ca="1">IF(CELL("contents",F27)="s","s",IF(CELL("contents",G27)="s","s",IF(CELL("contents",'m vs o orig data'!AF26)="d","d","")))</f>
        <v>d</v>
      </c>
      <c r="F27" t="str">
        <f>'m vs o orig data'!AG26</f>
        <v> </v>
      </c>
      <c r="G27" t="str">
        <f>'m vs o orig data'!AH26</f>
        <v> </v>
      </c>
      <c r="H27" s="19">
        <f t="shared" si="3"/>
        <v>0.1175894081</v>
      </c>
      <c r="I27" s="3">
        <f>'m vs o orig data'!B26</f>
        <v>0.1143996277</v>
      </c>
      <c r="J27" s="3">
        <f>'m vs o orig data'!N26</f>
        <v>0.0919198688</v>
      </c>
      <c r="K27" s="19">
        <f t="shared" si="4"/>
        <v>0.0882042037</v>
      </c>
      <c r="L27" s="12">
        <f>'m vs o orig data'!E26</f>
        <v>0.7977267652</v>
      </c>
      <c r="N27" s="12">
        <f>'m vs o orig data'!Q26</f>
        <v>0.5232512587</v>
      </c>
      <c r="P27" s="12">
        <f>'m vs o orig data'!Z26</f>
        <v>0.0411190567</v>
      </c>
      <c r="Q27" s="1"/>
      <c r="R27" s="1"/>
      <c r="S27" s="1"/>
    </row>
    <row r="28" spans="1:19" ht="12.75">
      <c r="A28" s="2" t="str">
        <f ca="1" t="shared" si="2"/>
        <v>St. James - Assiniboia (d)</v>
      </c>
      <c r="B28" t="s">
        <v>53</v>
      </c>
      <c r="C28" t="str">
        <f>'m vs o orig data'!AD27</f>
        <v> </v>
      </c>
      <c r="D28" t="str">
        <f>'m vs o orig data'!AE27</f>
        <v> </v>
      </c>
      <c r="E28" t="str">
        <f ca="1">IF(CELL("contents",F28)="s","s",IF(CELL("contents",G28)="s","s",IF(CELL("contents",'m vs o orig data'!AF27)="d","d","")))</f>
        <v>d</v>
      </c>
      <c r="F28" t="str">
        <f>'m vs o orig data'!AG27</f>
        <v> </v>
      </c>
      <c r="G28" t="str">
        <f>'m vs o orig data'!AH27</f>
        <v> </v>
      </c>
      <c r="H28" s="19">
        <f t="shared" si="3"/>
        <v>0.1175894081</v>
      </c>
      <c r="I28" s="3">
        <f>'m vs o orig data'!B27</f>
        <v>0.105356809</v>
      </c>
      <c r="J28" s="3">
        <f>'m vs o orig data'!N27</f>
        <v>0.0755955952</v>
      </c>
      <c r="K28" s="19">
        <f t="shared" si="4"/>
        <v>0.0882042037</v>
      </c>
      <c r="L28" s="12">
        <f>'m vs o orig data'!E27</f>
        <v>0.3067947579</v>
      </c>
      <c r="M28" s="9"/>
      <c r="N28" s="12">
        <f>'m vs o orig data'!Q27</f>
        <v>0.0184496326</v>
      </c>
      <c r="P28" s="12">
        <f>'m vs o orig data'!Z27</f>
        <v>0.002073655</v>
      </c>
      <c r="Q28" s="1"/>
      <c r="R28" s="1"/>
      <c r="S28" s="1"/>
    </row>
    <row r="29" spans="1:19" ht="12.75">
      <c r="A29" s="2" t="str">
        <f ca="1" t="shared" si="2"/>
        <v>Inkster (d)</v>
      </c>
      <c r="B29" t="s">
        <v>54</v>
      </c>
      <c r="C29" t="str">
        <f>'m vs o orig data'!AD28</f>
        <v> </v>
      </c>
      <c r="D29" t="str">
        <f>'m vs o orig data'!AE28</f>
        <v> </v>
      </c>
      <c r="E29" t="str">
        <f ca="1">IF(CELL("contents",F29)="s","s",IF(CELL("contents",G29)="s","s",IF(CELL("contents",'m vs o orig data'!AF28)="d","d","")))</f>
        <v>d</v>
      </c>
      <c r="F29" t="str">
        <f>'m vs o orig data'!AG28</f>
        <v> </v>
      </c>
      <c r="G29" t="str">
        <f>'m vs o orig data'!AH28</f>
        <v> </v>
      </c>
      <c r="H29" s="19">
        <f t="shared" si="3"/>
        <v>0.1175894081</v>
      </c>
      <c r="I29" s="3">
        <f>'m vs o orig data'!B28</f>
        <v>0.1403099744</v>
      </c>
      <c r="J29" s="3">
        <f>'m vs o orig data'!N28</f>
        <v>0.1038056355</v>
      </c>
      <c r="K29" s="19">
        <f t="shared" si="4"/>
        <v>0.0882042037</v>
      </c>
      <c r="L29" s="12">
        <f>'m vs o orig data'!E28</f>
        <v>0.10158245</v>
      </c>
      <c r="M29" s="9"/>
      <c r="N29" s="12">
        <f>'m vs o orig data'!Q28</f>
        <v>0.0156778645</v>
      </c>
      <c r="P29" s="12">
        <f>'m vs o orig data'!Z28</f>
        <v>0.0058341624</v>
      </c>
      <c r="Q29" s="1"/>
      <c r="R29" s="1"/>
      <c r="S29" s="1"/>
    </row>
    <row r="30" spans="1:19" ht="12.75">
      <c r="A30" s="2" t="str">
        <f ca="1" t="shared" si="2"/>
        <v>Downtown (m,o,d)</v>
      </c>
      <c r="B30" t="s">
        <v>55</v>
      </c>
      <c r="C30" t="str">
        <f>'m vs o orig data'!AD29</f>
        <v>m</v>
      </c>
      <c r="D30" t="str">
        <f>'m vs o orig data'!AE29</f>
        <v>o</v>
      </c>
      <c r="E30" t="str">
        <f ca="1">IF(CELL("contents",F30)="s","s",IF(CELL("contents",G30)="s","s",IF(CELL("contents",'m vs o orig data'!AF29)="d","d","")))</f>
        <v>d</v>
      </c>
      <c r="F30" t="str">
        <f>'m vs o orig data'!AG29</f>
        <v> </v>
      </c>
      <c r="G30" t="str">
        <f>'m vs o orig data'!AH29</f>
        <v> </v>
      </c>
      <c r="H30" s="19">
        <f t="shared" si="3"/>
        <v>0.1175894081</v>
      </c>
      <c r="I30" s="3">
        <f>'m vs o orig data'!B29</f>
        <v>0.1604795112</v>
      </c>
      <c r="J30" s="3">
        <f>'m vs o orig data'!N29</f>
        <v>0.1057332282</v>
      </c>
      <c r="K30" s="19">
        <f t="shared" si="4"/>
        <v>0.0882042037</v>
      </c>
      <c r="L30" s="12">
        <f>'m vs o orig data'!E29</f>
        <v>0.0011031425</v>
      </c>
      <c r="M30" s="9"/>
      <c r="N30" s="12">
        <f>'m vs o orig data'!Q29</f>
        <v>0.004544688</v>
      </c>
      <c r="P30" s="12">
        <f>'m vs o orig data'!Z29</f>
        <v>1.04408E-05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(m,o,d)</v>
      </c>
      <c r="B31" t="s">
        <v>56</v>
      </c>
      <c r="C31" t="str">
        <f>'m vs o orig data'!AD30</f>
        <v>m</v>
      </c>
      <c r="D31" t="str">
        <f>'m vs o orig data'!AE30</f>
        <v>o</v>
      </c>
      <c r="E31" t="str">
        <f ca="1">IF(CELL("contents",F31)="s","s",IF(CELL("contents",G31)="s","s",IF(CELL("contents",'m vs o orig data'!AF30)="d","d","")))</f>
        <v>d</v>
      </c>
      <c r="F31" t="str">
        <f>'m vs o orig data'!AG30</f>
        <v> </v>
      </c>
      <c r="G31" t="str">
        <f>'m vs o orig data'!AH30</f>
        <v> </v>
      </c>
      <c r="H31" s="19">
        <f t="shared" si="3"/>
        <v>0.1175894081</v>
      </c>
      <c r="I31" s="3">
        <f>'m vs o orig data'!B30</f>
        <v>0.1553128027</v>
      </c>
      <c r="J31" s="3">
        <f>'m vs o orig data'!N30</f>
        <v>0.1135650654</v>
      </c>
      <c r="K31" s="19">
        <f t="shared" si="4"/>
        <v>0.0882042037</v>
      </c>
      <c r="L31" s="12">
        <f>'m vs o orig data'!E30</f>
        <v>0.0026195817</v>
      </c>
      <c r="M31" s="9"/>
      <c r="N31" s="12">
        <f>'m vs o orig data'!Q30</f>
        <v>0.0001148059</v>
      </c>
      <c r="P31" s="12">
        <f>'m vs o orig data'!Z30</f>
        <v>0.0007496942</v>
      </c>
      <c r="Q31" s="1"/>
      <c r="R31" s="1"/>
      <c r="S31" s="1"/>
    </row>
    <row r="32" spans="1:19" ht="12.75">
      <c r="B32"/>
      <c r="C32"/>
      <c r="D32"/>
      <c r="E32"/>
      <c r="F32"/>
      <c r="G32"/>
      <c r="H32" s="19"/>
      <c r="I32" s="3"/>
      <c r="J32" s="3"/>
      <c r="K32" s="19"/>
      <c r="L32" s="12"/>
      <c r="M32" s="9"/>
      <c r="N32" s="12"/>
      <c r="P32" s="12"/>
      <c r="Q32" s="1"/>
      <c r="R32" s="1"/>
      <c r="S32" s="1"/>
    </row>
    <row r="33" spans="2:8" ht="12.75">
      <c r="B33"/>
      <c r="C33"/>
      <c r="D33"/>
      <c r="E33"/>
      <c r="F33"/>
      <c r="G33"/>
      <c r="H33" s="20"/>
    </row>
    <row r="34" spans="2:8" ht="12.75">
      <c r="B34"/>
      <c r="C34"/>
      <c r="D34"/>
      <c r="E34"/>
      <c r="F34"/>
      <c r="G34"/>
      <c r="H34" s="20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2" sqref="E1:H16384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5" t="s">
        <v>134</v>
      </c>
      <c r="B1" s="5" t="s">
        <v>58</v>
      </c>
      <c r="C1" s="13" t="s">
        <v>29</v>
      </c>
      <c r="D1" s="13" t="s">
        <v>30</v>
      </c>
      <c r="E1" s="82" t="s">
        <v>152</v>
      </c>
      <c r="F1" s="82"/>
      <c r="G1" s="82"/>
    </row>
    <row r="2" spans="1:7" ht="12.75">
      <c r="A2" s="35"/>
      <c r="B2" s="5"/>
      <c r="C2" s="13"/>
      <c r="D2" s="13"/>
      <c r="E2" s="3"/>
      <c r="F2" s="3" t="s">
        <v>136</v>
      </c>
      <c r="G2" s="3"/>
    </row>
    <row r="3" spans="1:7" ht="12.75">
      <c r="A3" s="34" t="s">
        <v>0</v>
      </c>
      <c r="B3" s="5"/>
      <c r="C3" s="13" t="s">
        <v>117</v>
      </c>
      <c r="D3" s="13" t="s">
        <v>60</v>
      </c>
      <c r="E3" s="6" t="s">
        <v>125</v>
      </c>
      <c r="F3" s="3" t="s">
        <v>137</v>
      </c>
      <c r="G3" s="6" t="s">
        <v>99</v>
      </c>
    </row>
    <row r="4" spans="1:7" ht="12.75">
      <c r="A4" s="33" t="str">
        <f ca="1">CONCATENATE(B4)&amp;(IF((CELL("contents",D4)="s")," (s)",(IF((CELL("contents",C4)="m")," (m)",""))))</f>
        <v>Southeast Region</v>
      </c>
      <c r="B4" t="s">
        <v>118</v>
      </c>
      <c r="C4" t="str">
        <f>'m region orig data'!N4</f>
        <v> </v>
      </c>
      <c r="D4" t="str">
        <f>'m region orig data'!O4</f>
        <v> </v>
      </c>
      <c r="E4" s="19">
        <f>F$12</f>
        <v>0.117540877</v>
      </c>
      <c r="F4" s="36">
        <f>'m region orig data'!B4</f>
        <v>0.096680038</v>
      </c>
      <c r="G4" s="12">
        <f>'m region orig data'!E4</f>
        <v>0.016337412</v>
      </c>
    </row>
    <row r="5" spans="1:7" ht="12.75">
      <c r="A5" s="33" t="str">
        <f ca="1">CONCATENATE(B5)&amp;(IF((CELL("contents",D5)="s")," (s)",(IF((CELL("contents",C5)="m")," (m)",""))))</f>
        <v>Interlake Region</v>
      </c>
      <c r="B5" t="s">
        <v>119</v>
      </c>
      <c r="C5" t="str">
        <f>'m region orig data'!N5</f>
        <v> </v>
      </c>
      <c r="D5" t="str">
        <f>'m region orig data'!O5</f>
        <v> </v>
      </c>
      <c r="E5" s="19">
        <f aca="true" t="shared" si="0" ref="E5:E12">F$12</f>
        <v>0.117540877</v>
      </c>
      <c r="F5" s="36">
        <f>'m region orig data'!B5</f>
        <v>0.108993603</v>
      </c>
      <c r="G5" s="12">
        <f>'m region orig data'!E5</f>
        <v>0.356063283</v>
      </c>
    </row>
    <row r="6" spans="1:7" ht="12.75">
      <c r="A6" s="33" t="str">
        <f aca="true" ca="1" t="shared" si="1" ref="A6:A12">CONCATENATE(B6)&amp;(IF((CELL("contents",D6)="s")," (s)",(IF((CELL("contents",C6)="m")," (m)",""))))</f>
        <v>Northwest Region</v>
      </c>
      <c r="B6" t="s">
        <v>120</v>
      </c>
      <c r="C6" t="str">
        <f>'m region orig data'!N6</f>
        <v> </v>
      </c>
      <c r="D6" t="str">
        <f>'m region orig data'!O6</f>
        <v> </v>
      </c>
      <c r="E6" s="19">
        <f t="shared" si="0"/>
        <v>0.117540877</v>
      </c>
      <c r="F6" s="36">
        <f>'m region orig data'!B6</f>
        <v>0.123008235</v>
      </c>
      <c r="G6" s="12">
        <f>'m region orig data'!E6</f>
        <v>0.610725302</v>
      </c>
    </row>
    <row r="7" spans="1:7" ht="12.75">
      <c r="A7" s="33" t="str">
        <f ca="1" t="shared" si="1"/>
        <v>Winnipeg Region</v>
      </c>
      <c r="B7" t="s">
        <v>121</v>
      </c>
      <c r="C7" t="str">
        <f>'m region orig data'!N7</f>
        <v> </v>
      </c>
      <c r="D7" t="str">
        <f>'m region orig data'!O7</f>
        <v> </v>
      </c>
      <c r="E7" s="19">
        <f t="shared" si="0"/>
        <v>0.117540877</v>
      </c>
      <c r="F7" s="36">
        <f>'m region orig data'!B7</f>
        <v>0.113829325</v>
      </c>
      <c r="G7" s="12">
        <f>'m region orig data'!E7</f>
        <v>0.656202248</v>
      </c>
    </row>
    <row r="8" spans="1:7" ht="12.75">
      <c r="A8" s="33" t="str">
        <f ca="1" t="shared" si="1"/>
        <v>Southwest Region</v>
      </c>
      <c r="B8" t="s">
        <v>122</v>
      </c>
      <c r="C8" t="str">
        <f>'m region orig data'!N8</f>
        <v> </v>
      </c>
      <c r="D8" t="str">
        <f>'m region orig data'!O8</f>
        <v> </v>
      </c>
      <c r="E8" s="19">
        <f t="shared" si="0"/>
        <v>0.117540877</v>
      </c>
      <c r="F8" s="36">
        <f>'m region orig data'!B8</f>
        <v>0.117084245</v>
      </c>
      <c r="G8" s="12">
        <f>'m region orig data'!E8</f>
        <v>0.961686063</v>
      </c>
    </row>
    <row r="9" spans="1:7" ht="12.75">
      <c r="A9" s="33" t="str">
        <f ca="1" t="shared" si="1"/>
        <v>The Pas Region (m)</v>
      </c>
      <c r="B9" t="s">
        <v>123</v>
      </c>
      <c r="C9" t="str">
        <f>'m region orig data'!N9</f>
        <v>m</v>
      </c>
      <c r="D9" t="str">
        <f>'m region orig data'!O9</f>
        <v> </v>
      </c>
      <c r="E9" s="19">
        <f t="shared" si="0"/>
        <v>0.117540877</v>
      </c>
      <c r="F9" s="36">
        <f>'m region orig data'!B9</f>
        <v>0.164398973</v>
      </c>
      <c r="G9" s="12">
        <f>'m region orig data'!E9</f>
        <v>5.44096E-05</v>
      </c>
    </row>
    <row r="10" spans="1:7" ht="12.75">
      <c r="A10" s="33" t="str">
        <f ca="1" t="shared" si="1"/>
        <v>Thompson Region (m)</v>
      </c>
      <c r="B10" t="s">
        <v>124</v>
      </c>
      <c r="C10" t="str">
        <f>'m region orig data'!N10</f>
        <v>m</v>
      </c>
      <c r="D10" t="str">
        <f>'m region orig data'!O10</f>
        <v> </v>
      </c>
      <c r="E10" s="19">
        <f t="shared" si="0"/>
        <v>0.117540877</v>
      </c>
      <c r="F10" s="36">
        <f>'m region orig data'!B10</f>
        <v>0.17996907</v>
      </c>
      <c r="G10" s="12">
        <f>'m region orig data'!E10</f>
        <v>2.34E-06</v>
      </c>
    </row>
    <row r="11" spans="1:7" ht="12.75">
      <c r="A11" s="33"/>
      <c r="E11" s="19"/>
      <c r="F11" s="36"/>
      <c r="G11" s="12"/>
    </row>
    <row r="12" spans="1:7" ht="12.75">
      <c r="A12" s="33" t="str">
        <f ca="1" t="shared" si="1"/>
        <v>Manitoba</v>
      </c>
      <c r="B12" t="s">
        <v>42</v>
      </c>
      <c r="C12" t="str">
        <f>'m region orig data'!N11</f>
        <v> </v>
      </c>
      <c r="D12" t="str">
        <f>'m region orig data'!O11</f>
        <v> </v>
      </c>
      <c r="E12" s="19">
        <f t="shared" si="0"/>
        <v>0.117540877</v>
      </c>
      <c r="F12" s="36">
        <f>'m region orig data'!B11</f>
        <v>0.117540877</v>
      </c>
      <c r="G12" s="12" t="str">
        <f>'m region orig data'!E11</f>
        <v> </v>
      </c>
    </row>
    <row r="13" spans="5:7" ht="12.75">
      <c r="E13" s="19"/>
      <c r="F13" s="11"/>
      <c r="G13" s="12"/>
    </row>
    <row r="16" ht="12.75">
      <c r="B16" s="38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spans="1:34" ht="15">
      <c r="A1" s="66" t="s">
        <v>156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5">
      <c r="A3" s="66" t="s">
        <v>0</v>
      </c>
      <c r="B3" s="66" t="s">
        <v>62</v>
      </c>
      <c r="C3" s="66" t="s">
        <v>63</v>
      </c>
      <c r="D3" s="66" t="s">
        <v>64</v>
      </c>
      <c r="E3" s="66" t="s">
        <v>65</v>
      </c>
      <c r="F3" s="66" t="s">
        <v>66</v>
      </c>
      <c r="G3" s="66" t="s">
        <v>67</v>
      </c>
      <c r="H3" s="66" t="s">
        <v>68</v>
      </c>
      <c r="I3" s="66" t="s">
        <v>69</v>
      </c>
      <c r="J3" s="66" t="s">
        <v>70</v>
      </c>
      <c r="K3" s="66" t="s">
        <v>154</v>
      </c>
      <c r="L3" s="66" t="s">
        <v>71</v>
      </c>
      <c r="M3" s="66" t="s">
        <v>72</v>
      </c>
      <c r="N3" s="66" t="s">
        <v>73</v>
      </c>
      <c r="O3" s="66" t="s">
        <v>74</v>
      </c>
      <c r="P3" s="66" t="s">
        <v>75</v>
      </c>
      <c r="Q3" s="66" t="s">
        <v>76</v>
      </c>
      <c r="R3" s="66" t="s">
        <v>77</v>
      </c>
      <c r="S3" s="66" t="s">
        <v>78</v>
      </c>
      <c r="T3" s="66" t="s">
        <v>79</v>
      </c>
      <c r="U3" s="66" t="s">
        <v>80</v>
      </c>
      <c r="V3" s="66" t="s">
        <v>81</v>
      </c>
      <c r="W3" s="66" t="s">
        <v>155</v>
      </c>
      <c r="X3" s="66" t="s">
        <v>82</v>
      </c>
      <c r="Y3" s="66" t="s">
        <v>83</v>
      </c>
      <c r="Z3" s="66" t="s">
        <v>84</v>
      </c>
      <c r="AA3" s="66" t="s">
        <v>85</v>
      </c>
      <c r="AB3" s="66" t="s">
        <v>86</v>
      </c>
      <c r="AC3" s="66" t="s">
        <v>87</v>
      </c>
      <c r="AD3" s="66" t="s">
        <v>88</v>
      </c>
      <c r="AE3" s="66" t="s">
        <v>89</v>
      </c>
      <c r="AF3" s="66" t="s">
        <v>90</v>
      </c>
      <c r="AG3" s="66" t="s">
        <v>91</v>
      </c>
      <c r="AH3" s="66" t="s">
        <v>92</v>
      </c>
    </row>
    <row r="4" spans="1:34" ht="15">
      <c r="A4" s="66" t="s">
        <v>3</v>
      </c>
      <c r="B4" s="66">
        <v>0.082643404</v>
      </c>
      <c r="C4" s="66">
        <v>0.0690381019</v>
      </c>
      <c r="D4" s="66">
        <v>0.0989298957</v>
      </c>
      <c r="E4" s="66">
        <v>0.0001216954</v>
      </c>
      <c r="F4" s="66">
        <v>0.0781487102</v>
      </c>
      <c r="G4" s="66">
        <v>0.0042684776</v>
      </c>
      <c r="H4" s="66">
        <v>-0.3527</v>
      </c>
      <c r="I4" s="66">
        <v>-0.5325</v>
      </c>
      <c r="J4" s="66">
        <v>-0.1728</v>
      </c>
      <c r="K4" s="66">
        <v>0.7028133338</v>
      </c>
      <c r="L4" s="66">
        <v>0.5871115688</v>
      </c>
      <c r="M4" s="66">
        <v>0.8413163842</v>
      </c>
      <c r="N4" s="66">
        <v>0.0714972141</v>
      </c>
      <c r="O4" s="66">
        <v>0.0627692012</v>
      </c>
      <c r="P4" s="66">
        <v>0.0814388509</v>
      </c>
      <c r="Q4" s="66">
        <v>0.0015705543</v>
      </c>
      <c r="R4" s="66">
        <v>0.0667640202</v>
      </c>
      <c r="S4" s="66">
        <v>0.0012634295</v>
      </c>
      <c r="T4" s="66">
        <v>-0.21</v>
      </c>
      <c r="U4" s="66">
        <v>-0.3402</v>
      </c>
      <c r="V4" s="66">
        <v>-0.0798</v>
      </c>
      <c r="W4" s="66">
        <v>0.8105873765</v>
      </c>
      <c r="X4" s="66">
        <v>0.7116350308</v>
      </c>
      <c r="Y4" s="66">
        <v>0.9232989756</v>
      </c>
      <c r="Z4" s="66">
        <v>0.1185547928</v>
      </c>
      <c r="AA4" s="66">
        <v>-0.1449</v>
      </c>
      <c r="AB4" s="66">
        <v>-0.3268</v>
      </c>
      <c r="AC4" s="66">
        <v>0.037</v>
      </c>
      <c r="AD4" s="66" t="s">
        <v>117</v>
      </c>
      <c r="AE4" s="66" t="s">
        <v>94</v>
      </c>
      <c r="AF4" s="66" t="s">
        <v>59</v>
      </c>
      <c r="AG4" s="66" t="s">
        <v>59</v>
      </c>
      <c r="AH4" s="66" t="s">
        <v>59</v>
      </c>
    </row>
    <row r="5" spans="1:34" ht="15">
      <c r="A5" s="66" t="s">
        <v>1</v>
      </c>
      <c r="B5" s="66">
        <v>0.1150178813</v>
      </c>
      <c r="C5" s="66">
        <v>0.0964217932</v>
      </c>
      <c r="D5" s="66">
        <v>0.1372004458</v>
      </c>
      <c r="E5" s="66">
        <v>0.8058839374</v>
      </c>
      <c r="F5" s="66">
        <v>0.1094723042</v>
      </c>
      <c r="G5" s="66">
        <v>0.0056526844</v>
      </c>
      <c r="H5" s="66">
        <v>-0.0221</v>
      </c>
      <c r="I5" s="66">
        <v>-0.1985</v>
      </c>
      <c r="J5" s="66">
        <v>0.1542</v>
      </c>
      <c r="K5" s="66">
        <v>0.9781313051</v>
      </c>
      <c r="L5" s="66">
        <v>0.8199870608</v>
      </c>
      <c r="M5" s="66">
        <v>1.1667755452</v>
      </c>
      <c r="N5" s="66">
        <v>0.0750659679</v>
      </c>
      <c r="O5" s="66">
        <v>0.066201408</v>
      </c>
      <c r="P5" s="66">
        <v>0.085117518</v>
      </c>
      <c r="Q5" s="66">
        <v>0.0118848621</v>
      </c>
      <c r="R5" s="66">
        <v>0.07436242</v>
      </c>
      <c r="S5" s="66">
        <v>0.0010027033</v>
      </c>
      <c r="T5" s="66">
        <v>-0.1613</v>
      </c>
      <c r="U5" s="66">
        <v>-0.287</v>
      </c>
      <c r="V5" s="66">
        <v>-0.0356</v>
      </c>
      <c r="W5" s="66">
        <v>0.85104751</v>
      </c>
      <c r="X5" s="66">
        <v>0.7505470858</v>
      </c>
      <c r="Y5" s="66">
        <v>0.9650052314</v>
      </c>
      <c r="Z5" s="67">
        <v>1.8737869E-06</v>
      </c>
      <c r="AA5" s="66">
        <v>-0.4267</v>
      </c>
      <c r="AB5" s="66">
        <v>-0.6022</v>
      </c>
      <c r="AC5" s="66">
        <v>-0.2513</v>
      </c>
      <c r="AD5" s="66" t="s">
        <v>59</v>
      </c>
      <c r="AE5" s="66" t="s">
        <v>59</v>
      </c>
      <c r="AF5" s="66" t="s">
        <v>93</v>
      </c>
      <c r="AG5" s="66" t="s">
        <v>59</v>
      </c>
      <c r="AH5" s="66" t="s">
        <v>59</v>
      </c>
    </row>
    <row r="6" spans="1:34" ht="15">
      <c r="A6" s="66" t="s">
        <v>10</v>
      </c>
      <c r="B6" s="66">
        <v>0.1127660276</v>
      </c>
      <c r="C6" s="66">
        <v>0.0914503638</v>
      </c>
      <c r="D6" s="66">
        <v>0.1390500425</v>
      </c>
      <c r="E6" s="66">
        <v>0.6952011462</v>
      </c>
      <c r="F6" s="66">
        <v>0.11747851</v>
      </c>
      <c r="G6" s="66">
        <v>0.0086178544</v>
      </c>
      <c r="H6" s="66">
        <v>-0.0419</v>
      </c>
      <c r="I6" s="66">
        <v>-0.2514</v>
      </c>
      <c r="J6" s="66">
        <v>0.1676</v>
      </c>
      <c r="K6" s="66">
        <v>0.9589811646</v>
      </c>
      <c r="L6" s="66">
        <v>0.777709194</v>
      </c>
      <c r="M6" s="66">
        <v>1.1825048248</v>
      </c>
      <c r="N6" s="66">
        <v>0.08532814</v>
      </c>
      <c r="O6" s="66">
        <v>0.0752072671</v>
      </c>
      <c r="P6" s="66">
        <v>0.0968110098</v>
      </c>
      <c r="Q6" s="66">
        <v>0.6068220981</v>
      </c>
      <c r="R6" s="66">
        <v>0.1011269513</v>
      </c>
      <c r="S6" s="66">
        <v>0.0013453243</v>
      </c>
      <c r="T6" s="66">
        <v>-0.0332</v>
      </c>
      <c r="U6" s="66">
        <v>-0.1594</v>
      </c>
      <c r="V6" s="66">
        <v>0.0931</v>
      </c>
      <c r="W6" s="66">
        <v>0.9673931218</v>
      </c>
      <c r="X6" s="66">
        <v>0.8526494651</v>
      </c>
      <c r="Y6" s="66">
        <v>1.0975781847</v>
      </c>
      <c r="Z6" s="66">
        <v>0.0089670085</v>
      </c>
      <c r="AA6" s="66">
        <v>-0.2788</v>
      </c>
      <c r="AB6" s="66">
        <v>-0.4879</v>
      </c>
      <c r="AC6" s="66">
        <v>-0.0697</v>
      </c>
      <c r="AD6" s="66" t="s">
        <v>59</v>
      </c>
      <c r="AE6" s="66" t="s">
        <v>59</v>
      </c>
      <c r="AF6" s="66" t="s">
        <v>93</v>
      </c>
      <c r="AG6" s="66" t="s">
        <v>59</v>
      </c>
      <c r="AH6" s="66" t="s">
        <v>59</v>
      </c>
    </row>
    <row r="7" spans="1:34" ht="15">
      <c r="A7" s="66" t="s">
        <v>9</v>
      </c>
      <c r="B7" s="66">
        <v>0.1310082968</v>
      </c>
      <c r="C7" s="66">
        <v>0.1053597367</v>
      </c>
      <c r="D7" s="66">
        <v>0.1629006901</v>
      </c>
      <c r="E7" s="66">
        <v>0.3310104367</v>
      </c>
      <c r="F7" s="66">
        <v>0.0914512922</v>
      </c>
      <c r="G7" s="66">
        <v>0.0074203504</v>
      </c>
      <c r="H7" s="66">
        <v>0.1081</v>
      </c>
      <c r="I7" s="66">
        <v>-0.1098</v>
      </c>
      <c r="J7" s="66">
        <v>0.3259</v>
      </c>
      <c r="K7" s="66">
        <v>1.1141164739</v>
      </c>
      <c r="L7" s="66">
        <v>0.8959968283</v>
      </c>
      <c r="M7" s="66">
        <v>1.3853347224</v>
      </c>
      <c r="N7" s="66">
        <v>0.0890000812</v>
      </c>
      <c r="O7" s="66">
        <v>0.0782723918</v>
      </c>
      <c r="P7" s="66">
        <v>0.1011980633</v>
      </c>
      <c r="Q7" s="66">
        <v>0.8909748619</v>
      </c>
      <c r="R7" s="66">
        <v>0.0879771098</v>
      </c>
      <c r="S7" s="66">
        <v>0.0014929612</v>
      </c>
      <c r="T7" s="66">
        <v>0.009</v>
      </c>
      <c r="U7" s="66">
        <v>-0.1195</v>
      </c>
      <c r="V7" s="66">
        <v>0.1374</v>
      </c>
      <c r="W7" s="66">
        <v>1.0090231247</v>
      </c>
      <c r="X7" s="66">
        <v>0.8873997894</v>
      </c>
      <c r="Y7" s="66">
        <v>1.1473156499</v>
      </c>
      <c r="Z7" s="66">
        <v>0.0005294172</v>
      </c>
      <c r="AA7" s="66">
        <v>-0.3866</v>
      </c>
      <c r="AB7" s="66">
        <v>-0.6053</v>
      </c>
      <c r="AC7" s="66">
        <v>-0.168</v>
      </c>
      <c r="AD7" s="66" t="s">
        <v>59</v>
      </c>
      <c r="AE7" s="66" t="s">
        <v>59</v>
      </c>
      <c r="AF7" s="66" t="s">
        <v>93</v>
      </c>
      <c r="AG7" s="66" t="s">
        <v>59</v>
      </c>
      <c r="AH7" s="66" t="s">
        <v>59</v>
      </c>
    </row>
    <row r="8" spans="1:34" ht="15">
      <c r="A8" s="66" t="s">
        <v>11</v>
      </c>
      <c r="B8" s="66">
        <v>0.1138868244</v>
      </c>
      <c r="C8" s="66">
        <v>0.098540186</v>
      </c>
      <c r="D8" s="66">
        <v>0.1316235466</v>
      </c>
      <c r="E8" s="66">
        <v>0.6635041754</v>
      </c>
      <c r="F8" s="66">
        <v>0.099921936</v>
      </c>
      <c r="G8" s="66">
        <v>0.0020322236</v>
      </c>
      <c r="H8" s="66">
        <v>-0.0321</v>
      </c>
      <c r="I8" s="66">
        <v>-0.1769</v>
      </c>
      <c r="J8" s="66">
        <v>0.1126</v>
      </c>
      <c r="K8" s="66">
        <v>0.9683805876</v>
      </c>
      <c r="L8" s="66">
        <v>0.8378879979</v>
      </c>
      <c r="M8" s="66">
        <v>1.1191960798</v>
      </c>
      <c r="N8" s="66">
        <v>0.0824897379</v>
      </c>
      <c r="O8" s="66">
        <v>0.0729855392</v>
      </c>
      <c r="P8" s="66">
        <v>0.0932315762</v>
      </c>
      <c r="Q8" s="66">
        <v>0.2835236381</v>
      </c>
      <c r="R8" s="66">
        <v>0.0829879072</v>
      </c>
      <c r="S8" s="66">
        <v>0.0003939077</v>
      </c>
      <c r="T8" s="66">
        <v>-0.067</v>
      </c>
      <c r="U8" s="66">
        <v>-0.1894</v>
      </c>
      <c r="V8" s="66">
        <v>0.0554</v>
      </c>
      <c r="W8" s="66">
        <v>0.9352132264</v>
      </c>
      <c r="X8" s="66">
        <v>0.827461007</v>
      </c>
      <c r="Y8" s="66">
        <v>1.0569969721</v>
      </c>
      <c r="Z8" s="67">
        <v>5.2107198E-06</v>
      </c>
      <c r="AA8" s="66">
        <v>-0.3225</v>
      </c>
      <c r="AB8" s="66">
        <v>-0.4613</v>
      </c>
      <c r="AC8" s="66">
        <v>-0.1838</v>
      </c>
      <c r="AD8" s="66" t="s">
        <v>59</v>
      </c>
      <c r="AE8" s="66" t="s">
        <v>59</v>
      </c>
      <c r="AF8" s="66" t="s">
        <v>93</v>
      </c>
      <c r="AG8" s="66" t="s">
        <v>59</v>
      </c>
      <c r="AH8" s="66" t="s">
        <v>59</v>
      </c>
    </row>
    <row r="9" spans="1:34" ht="15">
      <c r="A9" s="66" t="s">
        <v>4</v>
      </c>
      <c r="B9" s="66">
        <v>0.111140222</v>
      </c>
      <c r="C9" s="66">
        <v>0.0948820714</v>
      </c>
      <c r="D9" s="66">
        <v>0.1301842252</v>
      </c>
      <c r="E9" s="66">
        <v>0.484544349</v>
      </c>
      <c r="F9" s="66">
        <v>0.1121718377</v>
      </c>
      <c r="G9" s="66">
        <v>0.0039806476</v>
      </c>
      <c r="H9" s="66">
        <v>-0.0564</v>
      </c>
      <c r="I9" s="66">
        <v>-0.2146</v>
      </c>
      <c r="J9" s="66">
        <v>0.1018</v>
      </c>
      <c r="K9" s="66">
        <v>0.9451550419</v>
      </c>
      <c r="L9" s="66">
        <v>0.8068930089</v>
      </c>
      <c r="M9" s="66">
        <v>1.1071084312</v>
      </c>
      <c r="N9" s="66">
        <v>0.0895214053</v>
      </c>
      <c r="O9" s="66">
        <v>0.0788238685</v>
      </c>
      <c r="P9" s="66">
        <v>0.1016707521</v>
      </c>
      <c r="Q9" s="66">
        <v>0.8194195964</v>
      </c>
      <c r="R9" s="66">
        <v>0.0976361367</v>
      </c>
      <c r="S9" s="66">
        <v>0.0013108591</v>
      </c>
      <c r="T9" s="66">
        <v>0.0148</v>
      </c>
      <c r="U9" s="66">
        <v>-0.1124</v>
      </c>
      <c r="V9" s="66">
        <v>0.1421</v>
      </c>
      <c r="W9" s="66">
        <v>1.0149335464</v>
      </c>
      <c r="X9" s="66">
        <v>0.8936520623</v>
      </c>
      <c r="Y9" s="66">
        <v>1.1526746786</v>
      </c>
      <c r="Z9" s="66">
        <v>0.0073740127</v>
      </c>
      <c r="AA9" s="66">
        <v>-0.2163</v>
      </c>
      <c r="AB9" s="66">
        <v>-0.3745</v>
      </c>
      <c r="AC9" s="66">
        <v>-0.0581</v>
      </c>
      <c r="AD9" s="66" t="s">
        <v>59</v>
      </c>
      <c r="AE9" s="66" t="s">
        <v>59</v>
      </c>
      <c r="AF9" s="66" t="s">
        <v>93</v>
      </c>
      <c r="AG9" s="66" t="s">
        <v>59</v>
      </c>
      <c r="AH9" s="66" t="s">
        <v>59</v>
      </c>
    </row>
    <row r="10" spans="1:34" ht="15">
      <c r="A10" s="66" t="s">
        <v>2</v>
      </c>
      <c r="B10" s="66">
        <v>0.1083263308</v>
      </c>
      <c r="C10" s="66">
        <v>0.0897293241</v>
      </c>
      <c r="D10" s="66">
        <v>0.1307776924</v>
      </c>
      <c r="E10" s="66">
        <v>0.3932079376</v>
      </c>
      <c r="F10" s="66">
        <v>0.1071133168</v>
      </c>
      <c r="G10" s="66">
        <v>0.0062891472</v>
      </c>
      <c r="H10" s="66">
        <v>-0.0821</v>
      </c>
      <c r="I10" s="66">
        <v>-0.2704</v>
      </c>
      <c r="J10" s="66">
        <v>0.1063</v>
      </c>
      <c r="K10" s="66">
        <v>0.9212252405</v>
      </c>
      <c r="L10" s="66">
        <v>0.7630731842</v>
      </c>
      <c r="M10" s="66">
        <v>1.1121553756</v>
      </c>
      <c r="N10" s="66">
        <v>0.107034747</v>
      </c>
      <c r="O10" s="66">
        <v>0.0938665963</v>
      </c>
      <c r="P10" s="66">
        <v>0.1220502023</v>
      </c>
      <c r="Q10" s="66">
        <v>0.003865999</v>
      </c>
      <c r="R10" s="66">
        <v>0.1058029291</v>
      </c>
      <c r="S10" s="66">
        <v>0.0018682059</v>
      </c>
      <c r="T10" s="66">
        <v>0.1935</v>
      </c>
      <c r="U10" s="66">
        <v>0.0622</v>
      </c>
      <c r="V10" s="66">
        <v>0.3248</v>
      </c>
      <c r="W10" s="66">
        <v>1.2134880487</v>
      </c>
      <c r="X10" s="66">
        <v>1.0641964028</v>
      </c>
      <c r="Y10" s="66">
        <v>1.3837231929</v>
      </c>
      <c r="Z10" s="66">
        <v>0.9021053603</v>
      </c>
      <c r="AA10" s="66">
        <v>-0.012</v>
      </c>
      <c r="AB10" s="66">
        <v>-0.2031</v>
      </c>
      <c r="AC10" s="66">
        <v>0.1791</v>
      </c>
      <c r="AD10" s="66" t="s">
        <v>59</v>
      </c>
      <c r="AE10" s="66" t="s">
        <v>94</v>
      </c>
      <c r="AF10" s="66" t="s">
        <v>59</v>
      </c>
      <c r="AG10" s="66" t="s">
        <v>59</v>
      </c>
      <c r="AH10" s="66" t="s">
        <v>59</v>
      </c>
    </row>
    <row r="11" spans="1:34" ht="15">
      <c r="A11" s="66" t="s">
        <v>6</v>
      </c>
      <c r="B11" s="66">
        <v>0.1502261479</v>
      </c>
      <c r="C11" s="66">
        <v>0.1278851125</v>
      </c>
      <c r="D11" s="66">
        <v>0.1764700759</v>
      </c>
      <c r="E11" s="66">
        <v>0.0028666958</v>
      </c>
      <c r="F11" s="66">
        <v>0.1447707367</v>
      </c>
      <c r="G11" s="66">
        <v>0.0056474696</v>
      </c>
      <c r="H11" s="66">
        <v>0.2449</v>
      </c>
      <c r="I11" s="66">
        <v>0.0839</v>
      </c>
      <c r="J11" s="66">
        <v>0.406</v>
      </c>
      <c r="K11" s="66">
        <v>1.2775482948</v>
      </c>
      <c r="L11" s="66">
        <v>1.0875563921</v>
      </c>
      <c r="M11" s="66">
        <v>1.5007310492</v>
      </c>
      <c r="N11" s="66">
        <v>0.0978651496</v>
      </c>
      <c r="O11" s="66">
        <v>0.0859187372</v>
      </c>
      <c r="P11" s="66">
        <v>0.1114726288</v>
      </c>
      <c r="Q11" s="66">
        <v>0.1176451108</v>
      </c>
      <c r="R11" s="66">
        <v>0.112133494</v>
      </c>
      <c r="S11" s="66">
        <v>0.0019066426</v>
      </c>
      <c r="T11" s="66">
        <v>0.1039</v>
      </c>
      <c r="U11" s="66">
        <v>-0.0263</v>
      </c>
      <c r="V11" s="66">
        <v>0.2341</v>
      </c>
      <c r="W11" s="66">
        <v>1.1095293134</v>
      </c>
      <c r="X11" s="66">
        <v>0.974088916</v>
      </c>
      <c r="Y11" s="66">
        <v>1.2638017712</v>
      </c>
      <c r="Z11" s="67">
        <v>2.7346998E-07</v>
      </c>
      <c r="AA11" s="66">
        <v>-0.4286</v>
      </c>
      <c r="AB11" s="66">
        <v>-0.5919</v>
      </c>
      <c r="AC11" s="66">
        <v>-0.2652</v>
      </c>
      <c r="AD11" s="66" t="s">
        <v>117</v>
      </c>
      <c r="AE11" s="66" t="s">
        <v>59</v>
      </c>
      <c r="AF11" s="66" t="s">
        <v>93</v>
      </c>
      <c r="AG11" s="66" t="s">
        <v>59</v>
      </c>
      <c r="AH11" s="66" t="s">
        <v>59</v>
      </c>
    </row>
    <row r="12" spans="1:34" ht="15">
      <c r="A12" s="66" t="s">
        <v>8</v>
      </c>
      <c r="B12" s="66">
        <v>0.1965828511</v>
      </c>
      <c r="C12" s="66">
        <v>0.1282599858</v>
      </c>
      <c r="D12" s="66">
        <v>0.3013006519</v>
      </c>
      <c r="E12" s="66">
        <v>0.0183421863</v>
      </c>
      <c r="F12" s="66">
        <v>0.1690140845</v>
      </c>
      <c r="G12" s="66">
        <v>0.0314495263</v>
      </c>
      <c r="H12" s="66">
        <v>0.5139</v>
      </c>
      <c r="I12" s="66">
        <v>0.0869</v>
      </c>
      <c r="J12" s="66">
        <v>0.9409</v>
      </c>
      <c r="K12" s="66">
        <v>1.6717734544</v>
      </c>
      <c r="L12" s="66">
        <v>1.0907443773</v>
      </c>
      <c r="M12" s="66">
        <v>2.5623111527</v>
      </c>
      <c r="N12" s="66">
        <v>0.147771161</v>
      </c>
      <c r="O12" s="66">
        <v>0.1110805289</v>
      </c>
      <c r="P12" s="66">
        <v>0.1965809512</v>
      </c>
      <c r="Q12" s="66">
        <v>0.0003947844</v>
      </c>
      <c r="R12" s="66">
        <v>0.1157495256</v>
      </c>
      <c r="S12" s="66">
        <v>0.0139361224</v>
      </c>
      <c r="T12" s="66">
        <v>0.516</v>
      </c>
      <c r="U12" s="66">
        <v>0.2306</v>
      </c>
      <c r="V12" s="66">
        <v>0.8014</v>
      </c>
      <c r="W12" s="66">
        <v>1.6753301413</v>
      </c>
      <c r="X12" s="66">
        <v>1.2593564054</v>
      </c>
      <c r="Y12" s="66">
        <v>2.2287027489</v>
      </c>
      <c r="Z12" s="66">
        <v>0.2606386708</v>
      </c>
      <c r="AA12" s="66">
        <v>-0.2854</v>
      </c>
      <c r="AB12" s="66">
        <v>-0.7827</v>
      </c>
      <c r="AC12" s="66">
        <v>0.2119</v>
      </c>
      <c r="AD12" s="66" t="s">
        <v>59</v>
      </c>
      <c r="AE12" s="66" t="s">
        <v>94</v>
      </c>
      <c r="AF12" s="66" t="s">
        <v>59</v>
      </c>
      <c r="AG12" s="66" t="s">
        <v>59</v>
      </c>
      <c r="AH12" s="66" t="s">
        <v>59</v>
      </c>
    </row>
    <row r="13" spans="1:34" ht="15">
      <c r="A13" s="66" t="s">
        <v>5</v>
      </c>
      <c r="B13" s="66">
        <v>0.1390377262</v>
      </c>
      <c r="C13" s="66">
        <v>0.1161475339</v>
      </c>
      <c r="D13" s="66">
        <v>0.1664390854</v>
      </c>
      <c r="E13" s="66">
        <v>0.0679202396</v>
      </c>
      <c r="F13" s="66">
        <v>0.1197237145</v>
      </c>
      <c r="G13" s="66">
        <v>0.006359345</v>
      </c>
      <c r="H13" s="66">
        <v>0.1675</v>
      </c>
      <c r="I13" s="66">
        <v>-0.0123</v>
      </c>
      <c r="J13" s="66">
        <v>0.3474</v>
      </c>
      <c r="K13" s="66">
        <v>1.1824000854</v>
      </c>
      <c r="L13" s="66">
        <v>0.9877380603</v>
      </c>
      <c r="M13" s="66">
        <v>1.4154258282</v>
      </c>
      <c r="N13" s="66">
        <v>0.1396209115</v>
      </c>
      <c r="O13" s="66">
        <v>0.1220065213</v>
      </c>
      <c r="P13" s="66">
        <v>0.1597783357</v>
      </c>
      <c r="Q13" s="67">
        <v>2.472557E-11</v>
      </c>
      <c r="R13" s="66">
        <v>0.1249908472</v>
      </c>
      <c r="S13" s="66">
        <v>0.0028298782</v>
      </c>
      <c r="T13" s="66">
        <v>0.4593</v>
      </c>
      <c r="U13" s="66">
        <v>0.3244</v>
      </c>
      <c r="V13" s="66">
        <v>0.5941</v>
      </c>
      <c r="W13" s="66">
        <v>1.5829280881</v>
      </c>
      <c r="X13" s="66">
        <v>1.3832279668</v>
      </c>
      <c r="Y13" s="66">
        <v>1.8114594212</v>
      </c>
      <c r="Z13" s="66">
        <v>0.9646609963</v>
      </c>
      <c r="AA13" s="66">
        <v>0.0042</v>
      </c>
      <c r="AB13" s="66">
        <v>-0.181</v>
      </c>
      <c r="AC13" s="66">
        <v>0.1893</v>
      </c>
      <c r="AD13" s="66" t="s">
        <v>59</v>
      </c>
      <c r="AE13" s="66" t="s">
        <v>94</v>
      </c>
      <c r="AF13" s="66" t="s">
        <v>59</v>
      </c>
      <c r="AG13" s="66" t="s">
        <v>59</v>
      </c>
      <c r="AH13" s="66" t="s">
        <v>59</v>
      </c>
    </row>
    <row r="14" spans="1:34" ht="15">
      <c r="A14" s="66" t="s">
        <v>7</v>
      </c>
      <c r="B14" s="66">
        <v>0.1793110316</v>
      </c>
      <c r="C14" s="66">
        <v>0.1499041615</v>
      </c>
      <c r="D14" s="66">
        <v>0.2144866808</v>
      </c>
      <c r="E14" s="67">
        <v>3.9005834E-06</v>
      </c>
      <c r="F14" s="66">
        <v>0.1314142678</v>
      </c>
      <c r="G14" s="66">
        <v>0.006900707</v>
      </c>
      <c r="H14" s="66">
        <v>0.4219</v>
      </c>
      <c r="I14" s="66">
        <v>0.2428</v>
      </c>
      <c r="J14" s="66">
        <v>0.601</v>
      </c>
      <c r="K14" s="66">
        <v>1.5248910117</v>
      </c>
      <c r="L14" s="66">
        <v>1.2748100686</v>
      </c>
      <c r="M14" s="66">
        <v>1.8240306183</v>
      </c>
      <c r="N14" s="66">
        <v>0.223174517</v>
      </c>
      <c r="O14" s="66">
        <v>0.196117082</v>
      </c>
      <c r="P14" s="66">
        <v>0.2539649505</v>
      </c>
      <c r="Q14" s="67">
        <v>5.207543E-45</v>
      </c>
      <c r="R14" s="66">
        <v>0.1520465457</v>
      </c>
      <c r="S14" s="66">
        <v>0.0022903456</v>
      </c>
      <c r="T14" s="66">
        <v>0.9283</v>
      </c>
      <c r="U14" s="66">
        <v>0.7991</v>
      </c>
      <c r="V14" s="66">
        <v>1.0575</v>
      </c>
      <c r="W14" s="66">
        <v>2.5302027301</v>
      </c>
      <c r="X14" s="66">
        <v>2.2234437112</v>
      </c>
      <c r="Y14" s="66">
        <v>2.8792839788</v>
      </c>
      <c r="Z14" s="66">
        <v>0.0175009365</v>
      </c>
      <c r="AA14" s="66">
        <v>0.2188</v>
      </c>
      <c r="AB14" s="66">
        <v>0.0383</v>
      </c>
      <c r="AC14" s="66">
        <v>0.3993</v>
      </c>
      <c r="AD14" s="66" t="s">
        <v>117</v>
      </c>
      <c r="AE14" s="66" t="s">
        <v>94</v>
      </c>
      <c r="AF14" s="66" t="s">
        <v>93</v>
      </c>
      <c r="AG14" s="66" t="s">
        <v>59</v>
      </c>
      <c r="AH14" s="66" t="s">
        <v>59</v>
      </c>
    </row>
    <row r="15" spans="1:34" ht="15">
      <c r="A15" s="66" t="s">
        <v>14</v>
      </c>
      <c r="B15" s="66">
        <v>0.099852737</v>
      </c>
      <c r="C15" s="66">
        <v>0.0853111709</v>
      </c>
      <c r="D15" s="66">
        <v>0.1168729603</v>
      </c>
      <c r="E15" s="66">
        <v>0.0415733243</v>
      </c>
      <c r="F15" s="66">
        <v>0.0960599929</v>
      </c>
      <c r="G15" s="66">
        <v>0.0032149601</v>
      </c>
      <c r="H15" s="66">
        <v>-0.1636</v>
      </c>
      <c r="I15" s="66">
        <v>-0.321</v>
      </c>
      <c r="J15" s="66">
        <v>-0.0062</v>
      </c>
      <c r="K15" s="66">
        <v>0.8490486294</v>
      </c>
      <c r="L15" s="66">
        <v>0.7254015752</v>
      </c>
      <c r="M15" s="66">
        <v>0.9937717256</v>
      </c>
      <c r="N15" s="66">
        <v>0.0775931622</v>
      </c>
      <c r="O15" s="66">
        <v>0.068472859</v>
      </c>
      <c r="P15" s="66">
        <v>0.0879282522</v>
      </c>
      <c r="Q15" s="66">
        <v>0.0445287315</v>
      </c>
      <c r="R15" s="66">
        <v>0.081004825</v>
      </c>
      <c r="S15" s="66">
        <v>0.0006870211</v>
      </c>
      <c r="T15" s="66">
        <v>-0.1282</v>
      </c>
      <c r="U15" s="66">
        <v>-0.2532</v>
      </c>
      <c r="V15" s="66">
        <v>-0.0031</v>
      </c>
      <c r="W15" s="66">
        <v>0.8796991407</v>
      </c>
      <c r="X15" s="66">
        <v>0.7762992712</v>
      </c>
      <c r="Y15" s="66">
        <v>0.9968714475</v>
      </c>
      <c r="Z15" s="66">
        <v>0.0012779737</v>
      </c>
      <c r="AA15" s="66">
        <v>-0.2522</v>
      </c>
      <c r="AB15" s="66">
        <v>-0.4057</v>
      </c>
      <c r="AC15" s="66">
        <v>-0.0987</v>
      </c>
      <c r="AD15" s="66" t="s">
        <v>59</v>
      </c>
      <c r="AE15" s="66" t="s">
        <v>59</v>
      </c>
      <c r="AF15" s="66" t="s">
        <v>93</v>
      </c>
      <c r="AG15" s="66" t="s">
        <v>59</v>
      </c>
      <c r="AH15" s="66" t="s">
        <v>59</v>
      </c>
    </row>
    <row r="16" spans="1:34" ht="15">
      <c r="A16" s="66" t="s">
        <v>12</v>
      </c>
      <c r="B16" s="66">
        <v>0.122579871</v>
      </c>
      <c r="C16" s="66">
        <v>0.1056545019</v>
      </c>
      <c r="D16" s="66">
        <v>0.142216607</v>
      </c>
      <c r="E16" s="66">
        <v>0.5847551944</v>
      </c>
      <c r="F16" s="66">
        <v>0.1212554629</v>
      </c>
      <c r="G16" s="66">
        <v>0.0029097479</v>
      </c>
      <c r="H16" s="66">
        <v>0.0414</v>
      </c>
      <c r="I16" s="66">
        <v>-0.1072</v>
      </c>
      <c r="J16" s="66">
        <v>0.19</v>
      </c>
      <c r="K16" s="66">
        <v>1.0422976332</v>
      </c>
      <c r="L16" s="66">
        <v>0.8983810831</v>
      </c>
      <c r="M16" s="66">
        <v>1.2092689578</v>
      </c>
      <c r="N16" s="66">
        <v>0.0973489861</v>
      </c>
      <c r="O16" s="66">
        <v>0.0857484028</v>
      </c>
      <c r="P16" s="66">
        <v>0.1105189692</v>
      </c>
      <c r="Q16" s="66">
        <v>0.1275610772</v>
      </c>
      <c r="R16" s="66">
        <v>0.1034831609</v>
      </c>
      <c r="S16" s="66">
        <v>0.0009365717</v>
      </c>
      <c r="T16" s="66">
        <v>0.0986</v>
      </c>
      <c r="U16" s="66">
        <v>-0.0282</v>
      </c>
      <c r="V16" s="66">
        <v>0.2255</v>
      </c>
      <c r="W16" s="66">
        <v>1.1036773988</v>
      </c>
      <c r="X16" s="66">
        <v>0.9721577798</v>
      </c>
      <c r="Y16" s="66">
        <v>1.2529898191</v>
      </c>
      <c r="Z16" s="66">
        <v>0.0019336139</v>
      </c>
      <c r="AA16" s="66">
        <v>-0.2305</v>
      </c>
      <c r="AB16" s="66">
        <v>-0.3762</v>
      </c>
      <c r="AC16" s="66">
        <v>-0.0848</v>
      </c>
      <c r="AD16" s="66" t="s">
        <v>59</v>
      </c>
      <c r="AE16" s="66" t="s">
        <v>59</v>
      </c>
      <c r="AF16" s="66" t="s">
        <v>93</v>
      </c>
      <c r="AG16" s="66" t="s">
        <v>59</v>
      </c>
      <c r="AH16" s="66" t="s">
        <v>59</v>
      </c>
    </row>
    <row r="17" spans="1:34" ht="15">
      <c r="A17" s="66" t="s">
        <v>13</v>
      </c>
      <c r="B17" s="66">
        <v>0.1571001627</v>
      </c>
      <c r="C17" s="66">
        <v>0.133530345</v>
      </c>
      <c r="D17" s="66">
        <v>0.1848303554</v>
      </c>
      <c r="E17" s="66">
        <v>0.0004809356</v>
      </c>
      <c r="F17" s="66">
        <v>0.1265306122</v>
      </c>
      <c r="G17" s="66">
        <v>0.0046347782</v>
      </c>
      <c r="H17" s="66">
        <v>0.2895</v>
      </c>
      <c r="I17" s="66">
        <v>0.127</v>
      </c>
      <c r="J17" s="66">
        <v>0.4521</v>
      </c>
      <c r="K17" s="66">
        <v>1.3358239527</v>
      </c>
      <c r="L17" s="66">
        <v>1.1354096022</v>
      </c>
      <c r="M17" s="66">
        <v>1.5716140052</v>
      </c>
      <c r="N17" s="66">
        <v>0.1844212869</v>
      </c>
      <c r="O17" s="66">
        <v>0.161988689</v>
      </c>
      <c r="P17" s="66">
        <v>0.209960407</v>
      </c>
      <c r="Q17" s="67">
        <v>7.481543E-29</v>
      </c>
      <c r="R17" s="66">
        <v>0.1420205356</v>
      </c>
      <c r="S17" s="66">
        <v>0.001773009</v>
      </c>
      <c r="T17" s="66">
        <v>0.7376</v>
      </c>
      <c r="U17" s="66">
        <v>0.6079</v>
      </c>
      <c r="V17" s="66">
        <v>0.8673</v>
      </c>
      <c r="W17" s="66">
        <v>2.090844645</v>
      </c>
      <c r="X17" s="66">
        <v>1.8365189217</v>
      </c>
      <c r="Y17" s="66">
        <v>2.380390029</v>
      </c>
      <c r="Z17" s="66">
        <v>0.0517815122</v>
      </c>
      <c r="AA17" s="66">
        <v>0.1603</v>
      </c>
      <c r="AB17" s="66">
        <v>-0.0012</v>
      </c>
      <c r="AC17" s="66">
        <v>0.3219</v>
      </c>
      <c r="AD17" s="66" t="s">
        <v>117</v>
      </c>
      <c r="AE17" s="66" t="s">
        <v>94</v>
      </c>
      <c r="AF17" s="66" t="s">
        <v>59</v>
      </c>
      <c r="AG17" s="66" t="s">
        <v>59</v>
      </c>
      <c r="AH17" s="66" t="s">
        <v>59</v>
      </c>
    </row>
    <row r="18" spans="1:34" ht="15">
      <c r="A18" s="66" t="s">
        <v>15</v>
      </c>
      <c r="B18" s="66">
        <v>0.1175894081</v>
      </c>
      <c r="C18" s="66" t="s">
        <v>59</v>
      </c>
      <c r="D18" s="66" t="s">
        <v>59</v>
      </c>
      <c r="E18" s="66" t="s">
        <v>59</v>
      </c>
      <c r="F18" s="66">
        <v>0.1072100694</v>
      </c>
      <c r="G18" s="66">
        <v>0.0013917276</v>
      </c>
      <c r="H18" s="66" t="s">
        <v>59</v>
      </c>
      <c r="I18" s="66" t="s">
        <v>59</v>
      </c>
      <c r="J18" s="66" t="s">
        <v>59</v>
      </c>
      <c r="K18" s="66" t="s">
        <v>59</v>
      </c>
      <c r="L18" s="66" t="s">
        <v>59</v>
      </c>
      <c r="M18" s="66" t="s">
        <v>59</v>
      </c>
      <c r="N18" s="66">
        <v>0.0882042037</v>
      </c>
      <c r="O18" s="66" t="s">
        <v>59</v>
      </c>
      <c r="P18" s="66" t="s">
        <v>59</v>
      </c>
      <c r="Q18" s="66" t="s">
        <v>59</v>
      </c>
      <c r="R18" s="66">
        <v>0.0882042037</v>
      </c>
      <c r="S18" s="66">
        <v>0.000311526</v>
      </c>
      <c r="T18" s="66" t="s">
        <v>59</v>
      </c>
      <c r="U18" s="66" t="s">
        <v>59</v>
      </c>
      <c r="V18" s="66" t="s">
        <v>59</v>
      </c>
      <c r="W18" s="66" t="s">
        <v>59</v>
      </c>
      <c r="X18" s="66" t="s">
        <v>59</v>
      </c>
      <c r="Y18" s="66" t="s">
        <v>59</v>
      </c>
      <c r="Z18" s="67">
        <v>9.4909327E-06</v>
      </c>
      <c r="AA18" s="66">
        <v>-0.2875</v>
      </c>
      <c r="AB18" s="66">
        <v>-0.4148</v>
      </c>
      <c r="AC18" s="66">
        <v>-0.1603</v>
      </c>
      <c r="AD18" s="66" t="s">
        <v>59</v>
      </c>
      <c r="AE18" s="66" t="s">
        <v>59</v>
      </c>
      <c r="AF18" s="66" t="s">
        <v>93</v>
      </c>
      <c r="AG18" s="66" t="s">
        <v>59</v>
      </c>
      <c r="AH18" s="66" t="s">
        <v>59</v>
      </c>
    </row>
    <row r="19" spans="1:34" ht="15">
      <c r="A19" s="66" t="s">
        <v>18</v>
      </c>
      <c r="B19" s="66">
        <v>0.0935447827</v>
      </c>
      <c r="C19" s="66">
        <v>0.0737841986</v>
      </c>
      <c r="D19" s="66">
        <v>0.1185975661</v>
      </c>
      <c r="E19" s="66">
        <v>0.0588313014</v>
      </c>
      <c r="F19" s="66">
        <v>0.0828125</v>
      </c>
      <c r="G19" s="66">
        <v>0.0077032151</v>
      </c>
      <c r="H19" s="66">
        <v>-0.2288</v>
      </c>
      <c r="I19" s="66">
        <v>-0.4661</v>
      </c>
      <c r="J19" s="66">
        <v>0.0085</v>
      </c>
      <c r="K19" s="66">
        <v>0.7955204822</v>
      </c>
      <c r="L19" s="66">
        <v>0.6274731689</v>
      </c>
      <c r="M19" s="66">
        <v>1.0085735438</v>
      </c>
      <c r="N19" s="66">
        <v>0.0716422794</v>
      </c>
      <c r="O19" s="66">
        <v>0.0629682614</v>
      </c>
      <c r="P19" s="66">
        <v>0.0815111627</v>
      </c>
      <c r="Q19" s="66">
        <v>0.0015861156</v>
      </c>
      <c r="R19" s="66">
        <v>0.0687388772</v>
      </c>
      <c r="S19" s="66">
        <v>0.0011377912</v>
      </c>
      <c r="T19" s="66">
        <v>-0.208</v>
      </c>
      <c r="U19" s="66">
        <v>-0.337</v>
      </c>
      <c r="V19" s="66">
        <v>-0.0789</v>
      </c>
      <c r="W19" s="66">
        <v>0.8122320301</v>
      </c>
      <c r="X19" s="66">
        <v>0.7138918418</v>
      </c>
      <c r="Y19" s="66">
        <v>0.924118798</v>
      </c>
      <c r="Z19" s="66">
        <v>0.0282327312</v>
      </c>
      <c r="AA19" s="66">
        <v>-0.2668</v>
      </c>
      <c r="AB19" s="66">
        <v>-0.5051</v>
      </c>
      <c r="AC19" s="66">
        <v>-0.0285</v>
      </c>
      <c r="AD19" s="66" t="s">
        <v>59</v>
      </c>
      <c r="AE19" s="66" t="s">
        <v>94</v>
      </c>
      <c r="AF19" s="66" t="s">
        <v>93</v>
      </c>
      <c r="AG19" s="66" t="s">
        <v>59</v>
      </c>
      <c r="AH19" s="66" t="s">
        <v>59</v>
      </c>
    </row>
    <row r="20" spans="1:34" ht="15">
      <c r="A20" s="66" t="s">
        <v>17</v>
      </c>
      <c r="B20" s="66">
        <v>0.0765198105</v>
      </c>
      <c r="C20" s="66">
        <v>0.0542972157</v>
      </c>
      <c r="D20" s="66">
        <v>0.1078375996</v>
      </c>
      <c r="E20" s="66">
        <v>0.0141063122</v>
      </c>
      <c r="F20" s="66">
        <v>0.0688468158</v>
      </c>
      <c r="G20" s="66">
        <v>0.010504235</v>
      </c>
      <c r="H20" s="66">
        <v>-0.4296</v>
      </c>
      <c r="I20" s="66">
        <v>-0.7727</v>
      </c>
      <c r="J20" s="66">
        <v>-0.0866</v>
      </c>
      <c r="K20" s="66">
        <v>0.6507372708</v>
      </c>
      <c r="L20" s="66">
        <v>0.4617526063</v>
      </c>
      <c r="M20" s="66">
        <v>0.9170689885</v>
      </c>
      <c r="N20" s="66">
        <v>0.0600237513</v>
      </c>
      <c r="O20" s="66">
        <v>0.0524545791</v>
      </c>
      <c r="P20" s="66">
        <v>0.0686851516</v>
      </c>
      <c r="Q20" s="67">
        <v>2.1824787E-08</v>
      </c>
      <c r="R20" s="66">
        <v>0.065623097</v>
      </c>
      <c r="S20" s="66">
        <v>0.0014820233</v>
      </c>
      <c r="T20" s="66">
        <v>-0.3849</v>
      </c>
      <c r="U20" s="66">
        <v>-0.5197</v>
      </c>
      <c r="V20" s="66">
        <v>-0.2501</v>
      </c>
      <c r="W20" s="66">
        <v>0.6805089645</v>
      </c>
      <c r="X20" s="66">
        <v>0.5946947758</v>
      </c>
      <c r="Y20" s="66">
        <v>0.778706102</v>
      </c>
      <c r="Z20" s="66">
        <v>0.1688790266</v>
      </c>
      <c r="AA20" s="66">
        <v>-0.2428</v>
      </c>
      <c r="AB20" s="66">
        <v>-0.5887</v>
      </c>
      <c r="AC20" s="66">
        <v>0.1031</v>
      </c>
      <c r="AD20" s="66" t="s">
        <v>59</v>
      </c>
      <c r="AE20" s="66" t="s">
        <v>94</v>
      </c>
      <c r="AF20" s="66" t="s">
        <v>59</v>
      </c>
      <c r="AG20" s="66" t="s">
        <v>59</v>
      </c>
      <c r="AH20" s="66" t="s">
        <v>59</v>
      </c>
    </row>
    <row r="21" spans="1:34" ht="15">
      <c r="A21" s="66" t="s">
        <v>20</v>
      </c>
      <c r="B21" s="66">
        <v>0.0957810968</v>
      </c>
      <c r="C21" s="66">
        <v>0.0794545343</v>
      </c>
      <c r="D21" s="66">
        <v>0.1154624917</v>
      </c>
      <c r="E21" s="66">
        <v>0.0314446214</v>
      </c>
      <c r="F21" s="66">
        <v>0.0952026776</v>
      </c>
      <c r="G21" s="66">
        <v>0.0056598489</v>
      </c>
      <c r="H21" s="66">
        <v>-0.2051</v>
      </c>
      <c r="I21" s="66">
        <v>-0.392</v>
      </c>
      <c r="J21" s="66">
        <v>-0.0183</v>
      </c>
      <c r="K21" s="66">
        <v>0.8145384716</v>
      </c>
      <c r="L21" s="66">
        <v>0.6756946525</v>
      </c>
      <c r="M21" s="66">
        <v>0.9819123464</v>
      </c>
      <c r="N21" s="66">
        <v>0.0733001716</v>
      </c>
      <c r="O21" s="66">
        <v>0.0642957928</v>
      </c>
      <c r="P21" s="66">
        <v>0.0835655792</v>
      </c>
      <c r="Q21" s="66">
        <v>0.0056434866</v>
      </c>
      <c r="R21" s="66">
        <v>0.0732266063</v>
      </c>
      <c r="S21" s="66">
        <v>0.0013524178</v>
      </c>
      <c r="T21" s="66">
        <v>-0.1851</v>
      </c>
      <c r="U21" s="66">
        <v>-0.3162</v>
      </c>
      <c r="V21" s="66">
        <v>-0.054</v>
      </c>
      <c r="W21" s="66">
        <v>0.8310280983</v>
      </c>
      <c r="X21" s="66">
        <v>0.7289425001</v>
      </c>
      <c r="Y21" s="66">
        <v>0.9474103924</v>
      </c>
      <c r="Z21" s="66">
        <v>0.005634928</v>
      </c>
      <c r="AA21" s="66">
        <v>-0.2675</v>
      </c>
      <c r="AB21" s="66">
        <v>-0.4569</v>
      </c>
      <c r="AC21" s="66">
        <v>-0.0781</v>
      </c>
      <c r="AD21" s="66" t="s">
        <v>59</v>
      </c>
      <c r="AE21" s="66" t="s">
        <v>94</v>
      </c>
      <c r="AF21" s="66" t="s">
        <v>93</v>
      </c>
      <c r="AG21" s="66" t="s">
        <v>59</v>
      </c>
      <c r="AH21" s="66" t="s">
        <v>59</v>
      </c>
    </row>
    <row r="22" spans="1:34" ht="15">
      <c r="A22" s="66" t="s">
        <v>19</v>
      </c>
      <c r="B22" s="66">
        <v>0.0964076372</v>
      </c>
      <c r="C22" s="66">
        <v>0.0796402587</v>
      </c>
      <c r="D22" s="66">
        <v>0.1167052025</v>
      </c>
      <c r="E22" s="66">
        <v>0.0416109485</v>
      </c>
      <c r="F22" s="66">
        <v>0.0948934459</v>
      </c>
      <c r="G22" s="66">
        <v>0.0058766533</v>
      </c>
      <c r="H22" s="66">
        <v>-0.1986</v>
      </c>
      <c r="I22" s="66">
        <v>-0.3897</v>
      </c>
      <c r="J22" s="66">
        <v>-0.0075</v>
      </c>
      <c r="K22" s="66">
        <v>0.8198666765</v>
      </c>
      <c r="L22" s="66">
        <v>0.677274084</v>
      </c>
      <c r="M22" s="66">
        <v>0.9924805674</v>
      </c>
      <c r="N22" s="66">
        <v>0.0715373001</v>
      </c>
      <c r="O22" s="66">
        <v>0.062867078</v>
      </c>
      <c r="P22" s="66">
        <v>0.0814032634</v>
      </c>
      <c r="Q22" s="66">
        <v>0.0014869021</v>
      </c>
      <c r="R22" s="66">
        <v>0.0739523778</v>
      </c>
      <c r="S22" s="66">
        <v>0.0012248068</v>
      </c>
      <c r="T22" s="66">
        <v>-0.2094</v>
      </c>
      <c r="U22" s="66">
        <v>-0.3386</v>
      </c>
      <c r="V22" s="66">
        <v>-0.0802</v>
      </c>
      <c r="W22" s="66">
        <v>0.8110418454</v>
      </c>
      <c r="X22" s="66">
        <v>0.7127446924</v>
      </c>
      <c r="Y22" s="66">
        <v>0.922895508</v>
      </c>
      <c r="Z22" s="66">
        <v>0.0023602526</v>
      </c>
      <c r="AA22" s="66">
        <v>-0.2984</v>
      </c>
      <c r="AB22" s="66">
        <v>-0.4907</v>
      </c>
      <c r="AC22" s="66">
        <v>-0.106</v>
      </c>
      <c r="AD22" s="66" t="s">
        <v>59</v>
      </c>
      <c r="AE22" s="66" t="s">
        <v>94</v>
      </c>
      <c r="AF22" s="66" t="s">
        <v>93</v>
      </c>
      <c r="AG22" s="66" t="s">
        <v>59</v>
      </c>
      <c r="AH22" s="66" t="s">
        <v>59</v>
      </c>
    </row>
    <row r="23" spans="1:34" ht="15">
      <c r="A23" s="66" t="s">
        <v>21</v>
      </c>
      <c r="B23" s="66">
        <v>0.1087560322</v>
      </c>
      <c r="C23" s="66">
        <v>0.0864622184</v>
      </c>
      <c r="D23" s="66">
        <v>0.136798185</v>
      </c>
      <c r="E23" s="66">
        <v>0.5046395015</v>
      </c>
      <c r="F23" s="66">
        <v>0.0845665962</v>
      </c>
      <c r="G23" s="66">
        <v>0.0073862092</v>
      </c>
      <c r="H23" s="66">
        <v>-0.0781</v>
      </c>
      <c r="I23" s="66">
        <v>-0.3075</v>
      </c>
      <c r="J23" s="66">
        <v>0.1513</v>
      </c>
      <c r="K23" s="66">
        <v>0.9248794932</v>
      </c>
      <c r="L23" s="66">
        <v>0.7352891706</v>
      </c>
      <c r="M23" s="66">
        <v>1.1633546517</v>
      </c>
      <c r="N23" s="66">
        <v>0.0867760288</v>
      </c>
      <c r="O23" s="66">
        <v>0.0758320932</v>
      </c>
      <c r="P23" s="66">
        <v>0.0992993713</v>
      </c>
      <c r="Q23" s="66">
        <v>0.8123969041</v>
      </c>
      <c r="R23" s="66">
        <v>0.0815279603</v>
      </c>
      <c r="S23" s="66">
        <v>0.0017817629</v>
      </c>
      <c r="T23" s="66">
        <v>-0.0163</v>
      </c>
      <c r="U23" s="66">
        <v>-0.1511</v>
      </c>
      <c r="V23" s="66">
        <v>0.1185</v>
      </c>
      <c r="W23" s="66">
        <v>0.9838083132</v>
      </c>
      <c r="X23" s="66">
        <v>0.859733324</v>
      </c>
      <c r="Y23" s="66">
        <v>1.1257895561</v>
      </c>
      <c r="Z23" s="66">
        <v>0.0580897716</v>
      </c>
      <c r="AA23" s="66">
        <v>-0.2258</v>
      </c>
      <c r="AB23" s="66">
        <v>-0.4593</v>
      </c>
      <c r="AC23" s="66">
        <v>0.0077</v>
      </c>
      <c r="AD23" s="66" t="s">
        <v>59</v>
      </c>
      <c r="AE23" s="66" t="s">
        <v>59</v>
      </c>
      <c r="AF23" s="66" t="s">
        <v>59</v>
      </c>
      <c r="AG23" s="66" t="s">
        <v>59</v>
      </c>
      <c r="AH23" s="66" t="s">
        <v>59</v>
      </c>
    </row>
    <row r="24" spans="1:34" ht="15">
      <c r="A24" s="66" t="s">
        <v>27</v>
      </c>
      <c r="B24" s="66">
        <v>0.112581319</v>
      </c>
      <c r="C24" s="66">
        <v>0.0894017671</v>
      </c>
      <c r="D24" s="66">
        <v>0.1417707254</v>
      </c>
      <c r="E24" s="66">
        <v>0.7113638568</v>
      </c>
      <c r="F24" s="66">
        <v>0.0921366164</v>
      </c>
      <c r="G24" s="66">
        <v>0.0081510492</v>
      </c>
      <c r="H24" s="66">
        <v>-0.0435</v>
      </c>
      <c r="I24" s="66">
        <v>-0.2741</v>
      </c>
      <c r="J24" s="66">
        <v>0.187</v>
      </c>
      <c r="K24" s="66">
        <v>0.9574103716</v>
      </c>
      <c r="L24" s="66">
        <v>0.7602875849</v>
      </c>
      <c r="M24" s="66">
        <v>1.2056419674</v>
      </c>
      <c r="N24" s="66">
        <v>0.0684789972</v>
      </c>
      <c r="O24" s="66">
        <v>0.0602099677</v>
      </c>
      <c r="P24" s="66">
        <v>0.0778836666</v>
      </c>
      <c r="Q24" s="66">
        <v>0.0001156411</v>
      </c>
      <c r="R24" s="66">
        <v>0.071103706</v>
      </c>
      <c r="S24" s="66">
        <v>0.0012194663</v>
      </c>
      <c r="T24" s="66">
        <v>-0.2531</v>
      </c>
      <c r="U24" s="66">
        <v>-0.3818</v>
      </c>
      <c r="V24" s="66">
        <v>-0.1244</v>
      </c>
      <c r="W24" s="66">
        <v>0.7763688612</v>
      </c>
      <c r="X24" s="66">
        <v>0.682620161</v>
      </c>
      <c r="Y24" s="66">
        <v>0.8829926849</v>
      </c>
      <c r="Z24" s="66">
        <v>2.53862E-05</v>
      </c>
      <c r="AA24" s="66">
        <v>-0.4971</v>
      </c>
      <c r="AB24" s="66">
        <v>-0.7285</v>
      </c>
      <c r="AC24" s="66">
        <v>-0.2658</v>
      </c>
      <c r="AD24" s="66" t="s">
        <v>59</v>
      </c>
      <c r="AE24" s="66" t="s">
        <v>94</v>
      </c>
      <c r="AF24" s="66" t="s">
        <v>93</v>
      </c>
      <c r="AG24" s="66" t="s">
        <v>59</v>
      </c>
      <c r="AH24" s="66" t="s">
        <v>59</v>
      </c>
    </row>
    <row r="25" spans="1:34" ht="15">
      <c r="A25" s="66" t="s">
        <v>22</v>
      </c>
      <c r="B25" s="66">
        <v>0.1107304842</v>
      </c>
      <c r="C25" s="66">
        <v>0.092228168</v>
      </c>
      <c r="D25" s="66">
        <v>0.1329446352</v>
      </c>
      <c r="E25" s="66">
        <v>0.5194031273</v>
      </c>
      <c r="F25" s="66">
        <v>0.0931697613</v>
      </c>
      <c r="G25" s="66">
        <v>0.0052927919</v>
      </c>
      <c r="H25" s="66">
        <v>-0.0601</v>
      </c>
      <c r="I25" s="66">
        <v>-0.2429</v>
      </c>
      <c r="J25" s="66">
        <v>0.1227</v>
      </c>
      <c r="K25" s="66">
        <v>0.9416705636</v>
      </c>
      <c r="L25" s="66">
        <v>0.7843237705</v>
      </c>
      <c r="M25" s="66">
        <v>1.1305834195</v>
      </c>
      <c r="N25" s="66">
        <v>0.0792419178</v>
      </c>
      <c r="O25" s="66">
        <v>0.0698629485</v>
      </c>
      <c r="P25" s="66">
        <v>0.0898799962</v>
      </c>
      <c r="Q25" s="66">
        <v>0.0954881857</v>
      </c>
      <c r="R25" s="66">
        <v>0.0819050074</v>
      </c>
      <c r="S25" s="66">
        <v>0.0010376628</v>
      </c>
      <c r="T25" s="66">
        <v>-0.1071</v>
      </c>
      <c r="U25" s="66">
        <v>-0.2331</v>
      </c>
      <c r="V25" s="66">
        <v>0.0188</v>
      </c>
      <c r="W25" s="66">
        <v>0.8983916246</v>
      </c>
      <c r="X25" s="66">
        <v>0.7920591715</v>
      </c>
      <c r="Y25" s="66">
        <v>1.0189990095</v>
      </c>
      <c r="Z25" s="66">
        <v>0.0003175933</v>
      </c>
      <c r="AA25" s="66">
        <v>-0.3346</v>
      </c>
      <c r="AB25" s="66">
        <v>-0.5167</v>
      </c>
      <c r="AC25" s="66">
        <v>-0.1525</v>
      </c>
      <c r="AD25" s="66" t="s">
        <v>59</v>
      </c>
      <c r="AE25" s="66" t="s">
        <v>59</v>
      </c>
      <c r="AF25" s="66" t="s">
        <v>93</v>
      </c>
      <c r="AG25" s="66" t="s">
        <v>59</v>
      </c>
      <c r="AH25" s="66" t="s">
        <v>59</v>
      </c>
    </row>
    <row r="26" spans="1:34" ht="15">
      <c r="A26" s="66" t="s">
        <v>23</v>
      </c>
      <c r="B26" s="66">
        <v>0.1143996277</v>
      </c>
      <c r="C26" s="66">
        <v>0.0927014855</v>
      </c>
      <c r="D26" s="66">
        <v>0.1411765383</v>
      </c>
      <c r="E26" s="66">
        <v>0.7977267652</v>
      </c>
      <c r="F26" s="66">
        <v>0.1011378003</v>
      </c>
      <c r="G26" s="66">
        <v>0.0075805387</v>
      </c>
      <c r="H26" s="66">
        <v>-0.0275</v>
      </c>
      <c r="I26" s="66">
        <v>-0.2378</v>
      </c>
      <c r="J26" s="66">
        <v>0.1828</v>
      </c>
      <c r="K26" s="66">
        <v>0.9728735732</v>
      </c>
      <c r="L26" s="66">
        <v>0.7883489417</v>
      </c>
      <c r="M26" s="66">
        <v>1.200588901</v>
      </c>
      <c r="N26" s="66">
        <v>0.0919198688</v>
      </c>
      <c r="O26" s="66">
        <v>0.0809818129</v>
      </c>
      <c r="P26" s="66">
        <v>0.1043353067</v>
      </c>
      <c r="Q26" s="66">
        <v>0.5232512587</v>
      </c>
      <c r="R26" s="66">
        <v>0.0989513781</v>
      </c>
      <c r="S26" s="66">
        <v>0.0013970976</v>
      </c>
      <c r="T26" s="66">
        <v>0.0413</v>
      </c>
      <c r="U26" s="66">
        <v>-0.0854</v>
      </c>
      <c r="V26" s="66">
        <v>0.168</v>
      </c>
      <c r="W26" s="66">
        <v>1.0421257149</v>
      </c>
      <c r="X26" s="66">
        <v>0.9181173859</v>
      </c>
      <c r="Y26" s="66">
        <v>1.1828836076</v>
      </c>
      <c r="Z26" s="66">
        <v>0.0411190567</v>
      </c>
      <c r="AA26" s="66">
        <v>-0.2188</v>
      </c>
      <c r="AB26" s="66">
        <v>-0.4287</v>
      </c>
      <c r="AC26" s="66">
        <v>-0.0088</v>
      </c>
      <c r="AD26" s="66" t="s">
        <v>59</v>
      </c>
      <c r="AE26" s="66" t="s">
        <v>59</v>
      </c>
      <c r="AF26" s="66" t="s">
        <v>93</v>
      </c>
      <c r="AG26" s="66" t="s">
        <v>59</v>
      </c>
      <c r="AH26" s="66" t="s">
        <v>59</v>
      </c>
    </row>
    <row r="27" spans="1:34" ht="15">
      <c r="A27" s="66" t="s">
        <v>16</v>
      </c>
      <c r="B27" s="66">
        <v>0.105356809</v>
      </c>
      <c r="C27" s="66">
        <v>0.0853437033</v>
      </c>
      <c r="D27" s="66">
        <v>0.1300629897</v>
      </c>
      <c r="E27" s="66">
        <v>0.3067947579</v>
      </c>
      <c r="F27" s="66">
        <v>0.0921521998</v>
      </c>
      <c r="G27" s="66">
        <v>0.0070525534</v>
      </c>
      <c r="H27" s="66">
        <v>-0.1098</v>
      </c>
      <c r="I27" s="66">
        <v>-0.3205</v>
      </c>
      <c r="J27" s="66">
        <v>0.1008</v>
      </c>
      <c r="K27" s="66">
        <v>0.89597193</v>
      </c>
      <c r="L27" s="66">
        <v>0.7257771308</v>
      </c>
      <c r="M27" s="66">
        <v>1.1060774242</v>
      </c>
      <c r="N27" s="66">
        <v>0.0755955952</v>
      </c>
      <c r="O27" s="66">
        <v>0.0664930189</v>
      </c>
      <c r="P27" s="66">
        <v>0.0859442707</v>
      </c>
      <c r="Q27" s="66">
        <v>0.0184496326</v>
      </c>
      <c r="R27" s="66">
        <v>0.0868443871</v>
      </c>
      <c r="S27" s="66">
        <v>0.001327847</v>
      </c>
      <c r="T27" s="66">
        <v>-0.1543</v>
      </c>
      <c r="U27" s="66">
        <v>-0.2826</v>
      </c>
      <c r="V27" s="66">
        <v>-0.026</v>
      </c>
      <c r="W27" s="66">
        <v>0.8570520681</v>
      </c>
      <c r="X27" s="66">
        <v>0.7538531734</v>
      </c>
      <c r="Y27" s="66">
        <v>0.974378398</v>
      </c>
      <c r="Z27" s="66">
        <v>0.002073655</v>
      </c>
      <c r="AA27" s="66">
        <v>-0.332</v>
      </c>
      <c r="AB27" s="66">
        <v>-0.5432</v>
      </c>
      <c r="AC27" s="66">
        <v>-0.1207</v>
      </c>
      <c r="AD27" s="66" t="s">
        <v>59</v>
      </c>
      <c r="AE27" s="66" t="s">
        <v>59</v>
      </c>
      <c r="AF27" s="66" t="s">
        <v>93</v>
      </c>
      <c r="AG27" s="66" t="s">
        <v>59</v>
      </c>
      <c r="AH27" s="66" t="s">
        <v>59</v>
      </c>
    </row>
    <row r="28" spans="1:34" ht="15">
      <c r="A28" s="66" t="s">
        <v>24</v>
      </c>
      <c r="B28" s="66">
        <v>0.1403099744</v>
      </c>
      <c r="C28" s="66">
        <v>0.1135651118</v>
      </c>
      <c r="D28" s="66">
        <v>0.1733533178</v>
      </c>
      <c r="E28" s="66">
        <v>0.10158245</v>
      </c>
      <c r="F28" s="66">
        <v>0.1217998448</v>
      </c>
      <c r="G28" s="66">
        <v>0.0091094816</v>
      </c>
      <c r="H28" s="66">
        <v>0.1767</v>
      </c>
      <c r="I28" s="66">
        <v>-0.0348</v>
      </c>
      <c r="J28" s="66">
        <v>0.3881</v>
      </c>
      <c r="K28" s="66">
        <v>1.1932194966</v>
      </c>
      <c r="L28" s="66">
        <v>0.9657767105</v>
      </c>
      <c r="M28" s="66">
        <v>1.4742256171</v>
      </c>
      <c r="N28" s="66">
        <v>0.1038056355</v>
      </c>
      <c r="O28" s="66">
        <v>0.0909595236</v>
      </c>
      <c r="P28" s="66">
        <v>0.1184659895</v>
      </c>
      <c r="Q28" s="66">
        <v>0.0156778645</v>
      </c>
      <c r="R28" s="66">
        <v>0.0959452004</v>
      </c>
      <c r="S28" s="66">
        <v>0.0019969142</v>
      </c>
      <c r="T28" s="66">
        <v>0.1629</v>
      </c>
      <c r="U28" s="66">
        <v>0.0308</v>
      </c>
      <c r="V28" s="66">
        <v>0.295</v>
      </c>
      <c r="W28" s="66">
        <v>1.176878552</v>
      </c>
      <c r="X28" s="66">
        <v>1.0312379655</v>
      </c>
      <c r="Y28" s="66">
        <v>1.3430877961</v>
      </c>
      <c r="Z28" s="66">
        <v>0.0058341624</v>
      </c>
      <c r="AA28" s="66">
        <v>-0.3013</v>
      </c>
      <c r="AB28" s="66">
        <v>-0.5156</v>
      </c>
      <c r="AC28" s="66">
        <v>-0.0871</v>
      </c>
      <c r="AD28" s="66" t="s">
        <v>59</v>
      </c>
      <c r="AE28" s="66" t="s">
        <v>59</v>
      </c>
      <c r="AF28" s="66" t="s">
        <v>93</v>
      </c>
      <c r="AG28" s="66" t="s">
        <v>59</v>
      </c>
      <c r="AH28" s="66" t="s">
        <v>59</v>
      </c>
    </row>
    <row r="29" spans="1:34" ht="15">
      <c r="A29" s="66" t="s">
        <v>26</v>
      </c>
      <c r="B29" s="66">
        <v>0.1604795112</v>
      </c>
      <c r="C29" s="66">
        <v>0.1331356677</v>
      </c>
      <c r="D29" s="66">
        <v>0.1934393236</v>
      </c>
      <c r="E29" s="66">
        <v>0.0011031425</v>
      </c>
      <c r="F29" s="66">
        <v>0.1190028222</v>
      </c>
      <c r="G29" s="66">
        <v>0.0070223789</v>
      </c>
      <c r="H29" s="66">
        <v>0.311</v>
      </c>
      <c r="I29" s="66">
        <v>0.1242</v>
      </c>
      <c r="J29" s="66">
        <v>0.4978</v>
      </c>
      <c r="K29" s="66">
        <v>1.3647446117</v>
      </c>
      <c r="L29" s="66">
        <v>1.1322079919</v>
      </c>
      <c r="M29" s="66">
        <v>1.6450403711</v>
      </c>
      <c r="N29" s="66">
        <v>0.1057332282</v>
      </c>
      <c r="O29" s="66">
        <v>0.0932906462</v>
      </c>
      <c r="P29" s="66">
        <v>0.1198353319</v>
      </c>
      <c r="Q29" s="66">
        <v>0.004544688</v>
      </c>
      <c r="R29" s="66">
        <v>0.0956616342</v>
      </c>
      <c r="S29" s="66">
        <v>0.0012849841</v>
      </c>
      <c r="T29" s="66">
        <v>0.1813</v>
      </c>
      <c r="U29" s="66">
        <v>0.0561</v>
      </c>
      <c r="V29" s="66">
        <v>0.3065</v>
      </c>
      <c r="W29" s="66">
        <v>1.1987323031</v>
      </c>
      <c r="X29" s="66">
        <v>1.0576666676</v>
      </c>
      <c r="Y29" s="66">
        <v>1.3586124803</v>
      </c>
      <c r="Z29" s="66">
        <v>1.04408E-05</v>
      </c>
      <c r="AA29" s="66">
        <v>-0.4172</v>
      </c>
      <c r="AB29" s="66">
        <v>-0.6028</v>
      </c>
      <c r="AC29" s="66">
        <v>-0.2317</v>
      </c>
      <c r="AD29" s="66" t="s">
        <v>117</v>
      </c>
      <c r="AE29" s="66" t="s">
        <v>94</v>
      </c>
      <c r="AF29" s="66" t="s">
        <v>93</v>
      </c>
      <c r="AG29" s="66" t="s">
        <v>59</v>
      </c>
      <c r="AH29" s="66" t="s">
        <v>59</v>
      </c>
    </row>
    <row r="30" spans="1:34" ht="15">
      <c r="A30" s="66" t="s">
        <v>25</v>
      </c>
      <c r="B30" s="66">
        <v>0.1553128027</v>
      </c>
      <c r="C30" s="66">
        <v>0.1295690386</v>
      </c>
      <c r="D30" s="66">
        <v>0.1861715342</v>
      </c>
      <c r="E30" s="66">
        <v>0.0026195817</v>
      </c>
      <c r="F30" s="66">
        <v>0.1250528095</v>
      </c>
      <c r="G30" s="66">
        <v>0.0067988979</v>
      </c>
      <c r="H30" s="66">
        <v>0.2782</v>
      </c>
      <c r="I30" s="66">
        <v>0.097</v>
      </c>
      <c r="J30" s="66">
        <v>0.4595</v>
      </c>
      <c r="K30" s="66">
        <v>1.3208060588</v>
      </c>
      <c r="L30" s="66">
        <v>1.1018767814</v>
      </c>
      <c r="M30" s="66">
        <v>1.5832338735</v>
      </c>
      <c r="N30" s="66">
        <v>0.1135650654</v>
      </c>
      <c r="O30" s="66">
        <v>0.0998782897</v>
      </c>
      <c r="P30" s="66">
        <v>0.1291274021</v>
      </c>
      <c r="Q30" s="66">
        <v>0.0001148059</v>
      </c>
      <c r="R30" s="66">
        <v>0.1101884613</v>
      </c>
      <c r="S30" s="66">
        <v>0.0018814508</v>
      </c>
      <c r="T30" s="66">
        <v>0.2527</v>
      </c>
      <c r="U30" s="66">
        <v>0.1243</v>
      </c>
      <c r="V30" s="66">
        <v>0.3811</v>
      </c>
      <c r="W30" s="66">
        <v>1.2875244107</v>
      </c>
      <c r="X30" s="66">
        <v>1.1323529434</v>
      </c>
      <c r="Y30" s="66">
        <v>1.4639597291</v>
      </c>
      <c r="Z30" s="66">
        <v>0.0007496942</v>
      </c>
      <c r="AA30" s="66">
        <v>-0.3131</v>
      </c>
      <c r="AB30" s="66">
        <v>-0.4951</v>
      </c>
      <c r="AC30" s="66">
        <v>-0.131</v>
      </c>
      <c r="AD30" s="66" t="s">
        <v>117</v>
      </c>
      <c r="AE30" s="66" t="s">
        <v>94</v>
      </c>
      <c r="AF30" s="66" t="s">
        <v>93</v>
      </c>
      <c r="AG30" s="66" t="s">
        <v>59</v>
      </c>
      <c r="AH30" s="66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157</v>
      </c>
    </row>
    <row r="3" spans="1:15" ht="12.75">
      <c r="A3" t="s">
        <v>95</v>
      </c>
      <c r="B3" t="s">
        <v>96</v>
      </c>
      <c r="C3" t="s">
        <v>97</v>
      </c>
      <c r="D3" t="s">
        <v>98</v>
      </c>
      <c r="E3" t="s">
        <v>99</v>
      </c>
      <c r="F3" t="s">
        <v>100</v>
      </c>
      <c r="G3" t="s">
        <v>101</v>
      </c>
      <c r="H3" t="s">
        <v>102</v>
      </c>
      <c r="I3" t="s">
        <v>103</v>
      </c>
      <c r="J3" t="s">
        <v>104</v>
      </c>
      <c r="K3" t="s">
        <v>105</v>
      </c>
      <c r="L3" t="s">
        <v>106</v>
      </c>
      <c r="M3" t="s">
        <v>107</v>
      </c>
      <c r="N3" t="s">
        <v>108</v>
      </c>
      <c r="O3" t="s">
        <v>109</v>
      </c>
    </row>
    <row r="4" spans="1:15" ht="12.75">
      <c r="A4" t="s">
        <v>110</v>
      </c>
      <c r="B4">
        <v>0.096680038</v>
      </c>
      <c r="C4">
        <v>0.08242888</v>
      </c>
      <c r="D4">
        <v>0.113395083</v>
      </c>
      <c r="E4">
        <v>0.016337412</v>
      </c>
      <c r="F4">
        <v>0.093242459</v>
      </c>
      <c r="G4">
        <v>0.003501498</v>
      </c>
      <c r="H4">
        <v>-0.1954</v>
      </c>
      <c r="I4">
        <v>-0.3549</v>
      </c>
      <c r="J4">
        <v>-0.0359</v>
      </c>
      <c r="K4">
        <v>0.822522684</v>
      </c>
      <c r="L4">
        <v>0.701278413</v>
      </c>
      <c r="M4">
        <v>0.96472892</v>
      </c>
      <c r="N4" t="s">
        <v>59</v>
      </c>
      <c r="O4" t="s">
        <v>59</v>
      </c>
    </row>
    <row r="5" spans="1:15" ht="12.75">
      <c r="A5" t="s">
        <v>111</v>
      </c>
      <c r="B5">
        <v>0.108993603</v>
      </c>
      <c r="C5">
        <v>0.092847174</v>
      </c>
      <c r="D5">
        <v>0.127947949</v>
      </c>
      <c r="E5">
        <v>0.356063283</v>
      </c>
      <c r="F5">
        <v>0.10949411</v>
      </c>
      <c r="G5">
        <v>0.004110083</v>
      </c>
      <c r="H5">
        <v>-0.0755</v>
      </c>
      <c r="I5">
        <v>-0.2358</v>
      </c>
      <c r="J5">
        <v>0.0848</v>
      </c>
      <c r="K5">
        <v>0.927282538</v>
      </c>
      <c r="L5">
        <v>0.789913909</v>
      </c>
      <c r="M5">
        <v>1.088540024</v>
      </c>
      <c r="N5" t="s">
        <v>59</v>
      </c>
      <c r="O5" t="s">
        <v>59</v>
      </c>
    </row>
    <row r="6" spans="1:15" ht="12.75">
      <c r="A6" t="s">
        <v>112</v>
      </c>
      <c r="B6">
        <v>0.123008235</v>
      </c>
      <c r="C6">
        <v>0.103254381</v>
      </c>
      <c r="D6">
        <v>0.146541249</v>
      </c>
      <c r="E6">
        <v>0.610725302</v>
      </c>
      <c r="F6">
        <v>0.124640805</v>
      </c>
      <c r="G6">
        <v>0.006260206</v>
      </c>
      <c r="H6">
        <v>0.0455</v>
      </c>
      <c r="I6">
        <v>-0.1296</v>
      </c>
      <c r="J6">
        <v>0.2205</v>
      </c>
      <c r="K6">
        <v>1.046514528</v>
      </c>
      <c r="L6">
        <v>0.878455085</v>
      </c>
      <c r="M6">
        <v>1.246725844</v>
      </c>
      <c r="N6" t="s">
        <v>59</v>
      </c>
      <c r="O6" t="s">
        <v>59</v>
      </c>
    </row>
    <row r="7" spans="1:15" ht="12.75">
      <c r="A7" t="s">
        <v>113</v>
      </c>
      <c r="B7">
        <v>0.113829325</v>
      </c>
      <c r="C7">
        <v>0.09883303</v>
      </c>
      <c r="D7">
        <v>0.131101063</v>
      </c>
      <c r="E7">
        <v>0.656202248</v>
      </c>
      <c r="F7">
        <v>0.099921936</v>
      </c>
      <c r="G7">
        <v>0.002032224</v>
      </c>
      <c r="H7">
        <v>-0.0321</v>
      </c>
      <c r="I7">
        <v>-0.1734</v>
      </c>
      <c r="J7">
        <v>0.1092</v>
      </c>
      <c r="K7">
        <v>0.96842331</v>
      </c>
      <c r="L7">
        <v>0.840839652</v>
      </c>
      <c r="M7">
        <v>1.1153657</v>
      </c>
      <c r="N7" t="s">
        <v>59</v>
      </c>
      <c r="O7" t="s">
        <v>59</v>
      </c>
    </row>
    <row r="8" spans="1:15" ht="12.75">
      <c r="A8" t="s">
        <v>114</v>
      </c>
      <c r="B8">
        <v>0.117084245</v>
      </c>
      <c r="C8">
        <v>0.099891079</v>
      </c>
      <c r="D8">
        <v>0.137236683</v>
      </c>
      <c r="E8">
        <v>0.961686063</v>
      </c>
      <c r="F8">
        <v>0.105615662</v>
      </c>
      <c r="G8">
        <v>0.004027661</v>
      </c>
      <c r="H8">
        <v>-0.0039</v>
      </c>
      <c r="I8">
        <v>-0.1627</v>
      </c>
      <c r="J8">
        <v>0.1549</v>
      </c>
      <c r="K8">
        <v>0.99611512</v>
      </c>
      <c r="L8">
        <v>0.849841192</v>
      </c>
      <c r="M8">
        <v>1.167565589</v>
      </c>
      <c r="N8" t="s">
        <v>59</v>
      </c>
      <c r="O8" t="s">
        <v>59</v>
      </c>
    </row>
    <row r="9" spans="1:15" ht="12.75">
      <c r="A9" t="s">
        <v>115</v>
      </c>
      <c r="B9">
        <v>0.164398973</v>
      </c>
      <c r="C9">
        <v>0.139680663</v>
      </c>
      <c r="D9">
        <v>0.193491509</v>
      </c>
      <c r="E9" s="4">
        <v>5.44096E-05</v>
      </c>
      <c r="F9">
        <v>0.142632819</v>
      </c>
      <c r="G9">
        <v>0.005657241</v>
      </c>
      <c r="H9">
        <v>0.3355</v>
      </c>
      <c r="I9">
        <v>0.1726</v>
      </c>
      <c r="J9">
        <v>0.4984</v>
      </c>
      <c r="K9">
        <v>1.398653621</v>
      </c>
      <c r="L9">
        <v>1.188358186</v>
      </c>
      <c r="M9">
        <v>1.646163568</v>
      </c>
      <c r="N9" t="s">
        <v>117</v>
      </c>
      <c r="O9" t="s">
        <v>59</v>
      </c>
    </row>
    <row r="10" spans="1:15" ht="12.75">
      <c r="A10" t="s">
        <v>116</v>
      </c>
      <c r="B10">
        <v>0.17996907</v>
      </c>
      <c r="C10">
        <v>0.150797167</v>
      </c>
      <c r="D10">
        <v>0.214784315</v>
      </c>
      <c r="E10" s="4">
        <v>2.34E-06</v>
      </c>
      <c r="F10">
        <v>0.133647799</v>
      </c>
      <c r="G10">
        <v>0.006746361</v>
      </c>
      <c r="H10">
        <v>0.426</v>
      </c>
      <c r="I10">
        <v>0.2491</v>
      </c>
      <c r="J10">
        <v>0.6028</v>
      </c>
      <c r="K10">
        <v>1.531118997</v>
      </c>
      <c r="L10">
        <v>1.282933821</v>
      </c>
      <c r="M10">
        <v>1.82731591</v>
      </c>
      <c r="N10" t="s">
        <v>117</v>
      </c>
      <c r="O10" t="s">
        <v>59</v>
      </c>
    </row>
    <row r="11" spans="1:15" ht="12.75">
      <c r="A11" t="s">
        <v>15</v>
      </c>
      <c r="B11">
        <v>0.117540877</v>
      </c>
      <c r="C11" t="s">
        <v>59</v>
      </c>
      <c r="D11" t="s">
        <v>59</v>
      </c>
      <c r="E11" t="s">
        <v>59</v>
      </c>
      <c r="F11">
        <v>0.107210069</v>
      </c>
      <c r="G11">
        <v>0.001391728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Jack Rach</cp:lastModifiedBy>
  <cp:lastPrinted>2008-10-22T18:45:07Z</cp:lastPrinted>
  <dcterms:created xsi:type="dcterms:W3CDTF">2006-01-23T20:42:54Z</dcterms:created>
  <dcterms:modified xsi:type="dcterms:W3CDTF">2010-06-23T19:51:58Z</dcterms:modified>
  <cp:category/>
  <cp:version/>
  <cp:contentType/>
  <cp:contentStatus/>
</cp:coreProperties>
</file>