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780" windowWidth="17400" windowHeight="7425" tabRatio="891" activeTab="0"/>
  </bookViews>
  <sheets>
    <sheet name="m vs o rha graph " sheetId="1" r:id="rId1"/>
    <sheet name="m vs wpg agg areas graph" sheetId="2" r:id="rId2"/>
    <sheet name="m region graph" sheetId="3" r:id="rId3"/>
    <sheet name="crd rate tbls" sheetId="4" r:id="rId4"/>
    <sheet name="m vs o graph data" sheetId="5" r:id="rId5"/>
    <sheet name="m region graph data" sheetId="6" r:id="rId6"/>
    <sheet name="m vs o orig data" sheetId="7" r:id="rId7"/>
    <sheet name="m region orig data" sheetId="8" r:id="rId8"/>
    <sheet name="agg graph " sheetId="9" r:id="rId9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<sst xmlns="http://schemas.openxmlformats.org/spreadsheetml/2006/main" count="390" uniqueCount="147">
  <si>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</si>
  <si>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</si>
  <si>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</si>
  <si>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</si>
  <si>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</si>
  <si>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</si>
  <si>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</si>
  <si>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</si>
  <si>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</si>
  <si>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</si>
  <si>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</si>
  <si>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</si>
  <si>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</si>
  <si>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</si>
  <si>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</si>
  <si>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</si>
  <si>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</si>
  <si>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</si>
  <si>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</si>
  <si>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</si>
  <si>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</si>
  <si>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</si>
  <si>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</si>
  <si>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</si>
  <si>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</si>
  <si>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</si>
  <si>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</si>
  <si>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</si>
  <si>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</si>
  <si>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</si>
  <si>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</si>
  <si>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</si>
  <si>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</si>
  <si>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per 1,000</t>
  </si>
  <si>
    <t>RHAs &amp; CAs</t>
  </si>
  <si>
    <t>districts &amp; NCs</t>
  </si>
  <si>
    <t xml:space="preserve"> </t>
  </si>
  <si>
    <t>s</t>
  </si>
  <si>
    <t>Crude</t>
  </si>
  <si>
    <t>Rate</t>
  </si>
  <si>
    <t>Metis_adj_rate</t>
  </si>
  <si>
    <t>Metis_Lci_adj</t>
  </si>
  <si>
    <t>Metis_Uci_adj</t>
  </si>
  <si>
    <t>Metis_prob</t>
  </si>
  <si>
    <t>Metis_crd_rate</t>
  </si>
  <si>
    <t>Metis_std_error</t>
  </si>
  <si>
    <t>Metis_estimate</t>
  </si>
  <si>
    <t>Metis_Lci_est</t>
  </si>
  <si>
    <t>Metis_Uci_est</t>
  </si>
  <si>
    <t>Metis_rate_rati</t>
  </si>
  <si>
    <t>Metis_Lci_ratio</t>
  </si>
  <si>
    <t>Metis_Uci_ratio</t>
  </si>
  <si>
    <t>Other_adj_rate</t>
  </si>
  <si>
    <t>Other_Lci_adj</t>
  </si>
  <si>
    <t>Other_Uci_adj</t>
  </si>
  <si>
    <t>Other_prob</t>
  </si>
  <si>
    <t>Other_crd_rate</t>
  </si>
  <si>
    <t>Other_std_error</t>
  </si>
  <si>
    <t>Other_estimate</t>
  </si>
  <si>
    <t>Other_Lci_est</t>
  </si>
  <si>
    <t>Other_Uci_est</t>
  </si>
  <si>
    <t>Other_rate_rati</t>
  </si>
  <si>
    <t>Other_Lci_ratio</t>
  </si>
  <si>
    <t>Other_Uci_ratio</t>
  </si>
  <si>
    <t>MvsO_prob</t>
  </si>
  <si>
    <t>MvsO_estimate</t>
  </si>
  <si>
    <t>MvsO_Lci_est</t>
  </si>
  <si>
    <t>MvsO_Uci_est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</si>
  <si>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</si>
  <si>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</si>
  <si>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</si>
  <si>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</si>
  <si>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</si>
  <si>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</si>
  <si>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</si>
  <si>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</si>
  <si>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</si>
  <si>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</si>
  <si>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</si>
  <si>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</si>
  <si>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</si>
  <si>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</si>
  <si>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</si>
  <si>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</si>
  <si>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</si>
  <si>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</si>
  <si>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</si>
  <si>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</si>
  <si>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</si>
  <si>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</si>
  <si>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</si>
  <si>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</si>
  <si>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</si>
  <si>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</si>
  <si>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</si>
  <si>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</si>
  <si>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</si>
  <si>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</si>
  <si>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</si>
  <si>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</si>
  <si>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</si>
  <si>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</si>
  <si>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</si>
  <si>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</si>
  <si>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</si>
  <si>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</si>
  <si>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</si>
  <si>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</si>
  <si>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</si>
  <si>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</si>
  <si>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</si>
  <si>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</si>
  <si>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</si>
  <si>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</si>
  <si>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</si>
  <si>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</si>
  <si>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</si>
  <si>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</si>
  <si>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</si>
  <si>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</si>
  <si>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</si>
  <si>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</si>
  <si>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</si>
  <si>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</si>
  <si>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</si>
  <si>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</si>
  <si>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</si>
  <si>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*differences tested  @ .05</t>
  </si>
  <si>
    <t>*comparisons to MB avg tested @ .01</t>
  </si>
  <si>
    <t>Crude and Adjusted Rates of Lower Limb Amputations by Metis Region, 2002/03-2006/07, per 1000 Diabetic Metis age 19+</t>
  </si>
  <si>
    <t>Crude and Adjusted Rates of Lower Limb Amputations by RHA, 2002/03-2006/07, per 1000 Diabetics age 19+</t>
  </si>
  <si>
    <t xml:space="preserve">Diabetes Related Lower Limb Amputation Rate </t>
  </si>
  <si>
    <t>WL Wpg Most Healthy</t>
  </si>
  <si>
    <t>WA Wpg Avg Health</t>
  </si>
  <si>
    <t>WH Wpg Least Healthy</t>
  </si>
  <si>
    <t>Wpg Most Healthy</t>
  </si>
  <si>
    <t>Wpg Avg Health</t>
  </si>
  <si>
    <t>Wpg Least Healthy</t>
  </si>
  <si>
    <t>Winnipeg Community Area</t>
  </si>
  <si>
    <t xml:space="preserve">Diabetes-Related Lower Limb Amputation Rate </t>
  </si>
  <si>
    <t>Crude Rate</t>
  </si>
  <si>
    <t>Lower Limb Amputation, 2002/03-2006/07</t>
  </si>
  <si>
    <t>Lower Limb Amp, 2002/03-2006/07</t>
  </si>
  <si>
    <t>N=135</t>
  </si>
  <si>
    <t>N=1,340</t>
  </si>
  <si>
    <t>Source: MCHP/MMF, 2010</t>
  </si>
  <si>
    <t xml:space="preserve">Appendix Table 2.14: Diabetes-Related Lower Limb Amputation Rate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</si>
</sst>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7.35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8"/>
      <color indexed="8"/>
      <name val="Arial"/>
      <family val="0"/>
    </font>
    <font>
      <sz val="5.2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2" fontId="9" fillId="0" borderId="12" xfId="0" applyNumberFormat="1" applyFont="1" applyBorder="1" applyAlignment="1">
      <alignment horizontal="center"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33" borderId="14" xfId="0" applyFont="1" applyFill="1" applyBorder="1" applyAlignment="1">
      <alignment/>
    </xf>
    <xf numFmtId="0" fontId="9" fillId="0" borderId="15" xfId="0" applyFont="1" applyBorder="1" applyAlignment="1">
      <alignment/>
    </xf>
    <xf numFmtId="1" fontId="2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18" xfId="0" applyNumberFormat="1" applyFont="1" applyFill="1" applyBorder="1" applyAlignment="1" quotePrefix="1">
      <alignment horizontal="center"/>
    </xf>
    <xf numFmtId="2" fontId="10" fillId="0" borderId="16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9" fillId="0" borderId="19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2" fontId="10" fillId="0" borderId="16" xfId="0" applyNumberFormat="1" applyFont="1" applyFill="1" applyBorder="1" applyAlignment="1" quotePrefix="1">
      <alignment horizontal="center"/>
    </xf>
    <xf numFmtId="2" fontId="10" fillId="0" borderId="21" xfId="0" applyNumberFormat="1" applyFont="1" applyFill="1" applyBorder="1" applyAlignment="1" quotePrefix="1">
      <alignment horizontal="center"/>
    </xf>
    <xf numFmtId="2" fontId="10" fillId="33" borderId="16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 quotePrefix="1">
      <alignment horizontal="center"/>
    </xf>
    <xf numFmtId="2" fontId="10" fillId="33" borderId="16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2" fillId="33" borderId="23" xfId="0" applyFont="1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9" fillId="33" borderId="23" xfId="0" applyFont="1" applyFill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" fontId="9" fillId="0" borderId="28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2" fontId="10" fillId="0" borderId="31" xfId="0" applyNumberFormat="1" applyFont="1" applyFill="1" applyBorder="1" applyAlignment="1" quotePrefix="1">
      <alignment horizontal="center"/>
    </xf>
    <xf numFmtId="2" fontId="10" fillId="0" borderId="32" xfId="0" applyNumberFormat="1" applyFont="1" applyFill="1" applyBorder="1" applyAlignment="1" quotePrefix="1">
      <alignment horizontal="center"/>
    </xf>
    <xf numFmtId="2" fontId="10" fillId="33" borderId="32" xfId="0" applyNumberFormat="1" applyFont="1" applyFill="1" applyBorder="1" applyAlignment="1" quotePrefix="1">
      <alignment horizontal="center"/>
    </xf>
    <xf numFmtId="2" fontId="10" fillId="0" borderId="33" xfId="0" applyNumberFormat="1" applyFont="1" applyFill="1" applyBorder="1" applyAlignment="1" quotePrefix="1">
      <alignment horizontal="center"/>
    </xf>
    <xf numFmtId="0" fontId="9" fillId="0" borderId="0" xfId="0" applyFont="1" applyBorder="1" applyAlignment="1">
      <alignment/>
    </xf>
    <xf numFmtId="2" fontId="10" fillId="0" borderId="34" xfId="0" applyNumberFormat="1" applyFont="1" applyFill="1" applyBorder="1" applyAlignment="1" quotePrefix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10" fillId="0" borderId="29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22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6" fillId="0" borderId="0" xfId="0" applyFont="1" applyAlignment="1">
      <alignment horizontal="left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19"/>
          <c:w val="0.939"/>
          <c:h val="0.7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(s)</c:v>
                </c:pt>
                <c:pt idx="3">
                  <c:v>Brandon (o,s)</c:v>
                </c:pt>
                <c:pt idx="4">
                  <c:v>Winnipeg (o,d)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(o)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(o)</c:v>
                </c:pt>
                <c:pt idx="12">
                  <c:v>Rural South</c:v>
                </c:pt>
                <c:pt idx="13">
                  <c:v>Mid (o)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24.12182806</c:v>
                </c:pt>
                <c:pt idx="1">
                  <c:v>24.12182806</c:v>
                </c:pt>
                <c:pt idx="2">
                  <c:v>24.12182806</c:v>
                </c:pt>
                <c:pt idx="3">
                  <c:v>24.12182806</c:v>
                </c:pt>
                <c:pt idx="4">
                  <c:v>24.12182806</c:v>
                </c:pt>
                <c:pt idx="5">
                  <c:v>24.12182806</c:v>
                </c:pt>
                <c:pt idx="6">
                  <c:v>24.12182806</c:v>
                </c:pt>
                <c:pt idx="7">
                  <c:v>24.12182806</c:v>
                </c:pt>
                <c:pt idx="8">
                  <c:v>24.12182806</c:v>
                </c:pt>
                <c:pt idx="9">
                  <c:v>24.12182806</c:v>
                </c:pt>
                <c:pt idx="10">
                  <c:v>24.12182806</c:v>
                </c:pt>
                <c:pt idx="12">
                  <c:v>24.12182806</c:v>
                </c:pt>
                <c:pt idx="13">
                  <c:v>24.12182806</c:v>
                </c:pt>
                <c:pt idx="14">
                  <c:v>24.12182806</c:v>
                </c:pt>
                <c:pt idx="15">
                  <c:v>24.12182806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(s)</c:v>
                </c:pt>
                <c:pt idx="3">
                  <c:v>Brandon (o,s)</c:v>
                </c:pt>
                <c:pt idx="4">
                  <c:v>Winnipeg (o,d)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(o)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(o)</c:v>
                </c:pt>
                <c:pt idx="12">
                  <c:v>Rural South</c:v>
                </c:pt>
                <c:pt idx="13">
                  <c:v>Mid (o)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18.1445767</c:v>
                </c:pt>
                <c:pt idx="1">
                  <c:v>36.2222957</c:v>
                </c:pt>
                <c:pt idx="2">
                  <c:v>0</c:v>
                </c:pt>
                <c:pt idx="3">
                  <c:v>0</c:v>
                </c:pt>
                <c:pt idx="4">
                  <c:v>21.28001076</c:v>
                </c:pt>
                <c:pt idx="5">
                  <c:v>28.40365608</c:v>
                </c:pt>
                <c:pt idx="6">
                  <c:v>24.12629813</c:v>
                </c:pt>
                <c:pt idx="7">
                  <c:v>28.00411923</c:v>
                </c:pt>
                <c:pt idx="8">
                  <c:v>0</c:v>
                </c:pt>
                <c:pt idx="9">
                  <c:v>22.37204549</c:v>
                </c:pt>
                <c:pt idx="10">
                  <c:v>24.72065315</c:v>
                </c:pt>
                <c:pt idx="12">
                  <c:v>22.80923498</c:v>
                </c:pt>
                <c:pt idx="13">
                  <c:v>28.26242</c:v>
                </c:pt>
                <c:pt idx="14">
                  <c:v>27.50817209</c:v>
                </c:pt>
                <c:pt idx="15">
                  <c:v>24.12182806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(s)</c:v>
                </c:pt>
                <c:pt idx="3">
                  <c:v>Brandon (o,s)</c:v>
                </c:pt>
                <c:pt idx="4">
                  <c:v>Winnipeg (o,d)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(o)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(o)</c:v>
                </c:pt>
                <c:pt idx="12">
                  <c:v>Rural South</c:v>
                </c:pt>
                <c:pt idx="13">
                  <c:v>Mid (o)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9.624241037</c:v>
                </c:pt>
                <c:pt idx="1">
                  <c:v>21.94323113</c:v>
                </c:pt>
                <c:pt idx="2">
                  <c:v>13.68924055</c:v>
                </c:pt>
                <c:pt idx="3">
                  <c:v>9.401028954</c:v>
                </c:pt>
                <c:pt idx="4">
                  <c:v>12.71568022</c:v>
                </c:pt>
                <c:pt idx="5">
                  <c:v>20.07860938</c:v>
                </c:pt>
                <c:pt idx="6">
                  <c:v>21.39840024</c:v>
                </c:pt>
                <c:pt idx="7">
                  <c:v>25.57840265</c:v>
                </c:pt>
                <c:pt idx="8">
                  <c:v>0</c:v>
                </c:pt>
                <c:pt idx="9">
                  <c:v>21.17934634</c:v>
                </c:pt>
                <c:pt idx="10">
                  <c:v>47.29675341</c:v>
                </c:pt>
                <c:pt idx="12">
                  <c:v>16.0318477</c:v>
                </c:pt>
                <c:pt idx="13">
                  <c:v>22.32203352</c:v>
                </c:pt>
                <c:pt idx="14">
                  <c:v>36.42710462</c:v>
                </c:pt>
                <c:pt idx="15">
                  <c:v>16.19374486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 (s)</c:v>
                </c:pt>
                <c:pt idx="3">
                  <c:v>Brandon (o,s)</c:v>
                </c:pt>
                <c:pt idx="4">
                  <c:v>Winnipeg (o,d)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(o)</c:v>
                </c:pt>
                <c:pt idx="8">
                  <c:v>Churchill (s)</c:v>
                </c:pt>
                <c:pt idx="9">
                  <c:v>Nor-Man</c:v>
                </c:pt>
                <c:pt idx="10">
                  <c:v>Burntwood (o)</c:v>
                </c:pt>
                <c:pt idx="12">
                  <c:v>Rural South</c:v>
                </c:pt>
                <c:pt idx="13">
                  <c:v>Mid (o)</c:v>
                </c:pt>
                <c:pt idx="14">
                  <c:v>North (o)</c:v>
                </c:pt>
                <c:pt idx="15">
                  <c:v>Manitoba (d)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16.19374486</c:v>
                </c:pt>
                <c:pt idx="1">
                  <c:v>16.19374486</c:v>
                </c:pt>
                <c:pt idx="2">
                  <c:v>16.19374486</c:v>
                </c:pt>
                <c:pt idx="3">
                  <c:v>16.19374486</c:v>
                </c:pt>
                <c:pt idx="4">
                  <c:v>16.19374486</c:v>
                </c:pt>
                <c:pt idx="5">
                  <c:v>16.19374486</c:v>
                </c:pt>
                <c:pt idx="6">
                  <c:v>16.19374486</c:v>
                </c:pt>
                <c:pt idx="7">
                  <c:v>16.19374486</c:v>
                </c:pt>
                <c:pt idx="8">
                  <c:v>16.19374486</c:v>
                </c:pt>
                <c:pt idx="9">
                  <c:v>16.19374486</c:v>
                </c:pt>
                <c:pt idx="10">
                  <c:v>16.19374486</c:v>
                </c:pt>
                <c:pt idx="12">
                  <c:v>16.19374486</c:v>
                </c:pt>
                <c:pt idx="13">
                  <c:v>16.19374486</c:v>
                </c:pt>
                <c:pt idx="14">
                  <c:v>16.19374486</c:v>
                </c:pt>
                <c:pt idx="15">
                  <c:v>16.19374486</c:v>
                </c:pt>
              </c:numCache>
            </c:numRef>
          </c:val>
        </c:ser>
        <c:gapWidth val="0"/>
        <c:axId val="63810398"/>
        <c:axId val="37422671"/>
      </c:barChart>
      <c:catAx>
        <c:axId val="6381039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422671"/>
        <c:crosses val="autoZero"/>
        <c:auto val="1"/>
        <c:lblOffset val="100"/>
        <c:tickLblSkip val="1"/>
        <c:noMultiLvlLbl val="0"/>
      </c:catAx>
      <c:valAx>
        <c:axId val="37422671"/>
        <c:scaling>
          <c:orientation val="minMax"/>
          <c:max val="4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3810398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95"/>
          <c:y val="0.2205"/>
          <c:w val="0.313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36"/>
          <c:w val="0.9295"/>
          <c:h val="0.74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data'!$A$20:$A$23,'m vs o graph data'!$A$8,'m vs o graph data'!$A$19)</c:f>
              <c:strCache>
                <c:ptCount val="6"/>
                <c:pt idx="0">
                  <c:v>Wpg Most Healthy (o)</c:v>
                </c:pt>
                <c:pt idx="1">
                  <c:v>Wpg Avg Health (d)</c:v>
                </c:pt>
                <c:pt idx="2">
                  <c:v>Wpg Least Healthy</c:v>
                </c:pt>
                <c:pt idx="3">
                  <c:v>0</c:v>
                </c:pt>
                <c:pt idx="4">
                  <c:v>Winnipeg (o,d)</c:v>
                </c:pt>
                <c:pt idx="5">
                  <c:v>Manitoba (d)</c:v>
                </c:pt>
              </c:strCache>
            </c:strRef>
          </c:cat>
          <c:val>
            <c:numRef>
              <c:f>('m vs o graph data'!$I$20:$I$23,'m vs o graph data'!$I$8,'m vs o graph data'!$I$19)</c:f>
              <c:numCache>
                <c:ptCount val="6"/>
                <c:pt idx="0">
                  <c:v>10.80363279</c:v>
                </c:pt>
                <c:pt idx="1">
                  <c:v>31.26238559</c:v>
                </c:pt>
                <c:pt idx="2">
                  <c:v>22.7237499</c:v>
                </c:pt>
                <c:pt idx="4">
                  <c:v>21.28001076</c:v>
                </c:pt>
                <c:pt idx="5">
                  <c:v>24.12182806</c:v>
                </c:pt>
              </c:numCache>
            </c:numRef>
          </c:val>
        </c:ser>
        <c:ser>
          <c:idx val="1"/>
          <c:order val="1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data'!$A$20:$A$23,'m vs o graph data'!$A$8,'m vs o graph data'!$A$19)</c:f>
              <c:strCache>
                <c:ptCount val="6"/>
                <c:pt idx="0">
                  <c:v>Wpg Most Healthy (o)</c:v>
                </c:pt>
                <c:pt idx="1">
                  <c:v>Wpg Avg Health (d)</c:v>
                </c:pt>
                <c:pt idx="2">
                  <c:v>Wpg Least Healthy</c:v>
                </c:pt>
                <c:pt idx="3">
                  <c:v>0</c:v>
                </c:pt>
                <c:pt idx="4">
                  <c:v>Winnipeg (o,d)</c:v>
                </c:pt>
                <c:pt idx="5">
                  <c:v>Manitoba (d)</c:v>
                </c:pt>
              </c:strCache>
            </c:strRef>
          </c:cat>
          <c:val>
            <c:numRef>
              <c:f>('m vs o graph data'!$J$20:$J$23,'m vs o graph data'!$J$8,'m vs o graph data'!$J$19)</c:f>
              <c:numCache>
                <c:ptCount val="6"/>
                <c:pt idx="0">
                  <c:v>7.938258434</c:v>
                </c:pt>
                <c:pt idx="1">
                  <c:v>12.82299865</c:v>
                </c:pt>
                <c:pt idx="2">
                  <c:v>18.97485798</c:v>
                </c:pt>
                <c:pt idx="4">
                  <c:v>12.71568022</c:v>
                </c:pt>
                <c:pt idx="5">
                  <c:v>16.19374486</c:v>
                </c:pt>
              </c:numCache>
            </c:numRef>
          </c:val>
        </c:ser>
        <c:ser>
          <c:idx val="2"/>
          <c:order val="2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val>
            <c:numRef>
              <c:f>('m vs o graph data'!$H$20:$H$23,'m vs o graph data'!$H$8,'m vs o graph data'!$H$19)</c:f>
              <c:numCache>
                <c:ptCount val="6"/>
                <c:pt idx="0">
                  <c:v>24.12182806</c:v>
                </c:pt>
                <c:pt idx="1">
                  <c:v>24.12182806</c:v>
                </c:pt>
                <c:pt idx="2">
                  <c:v>24.12182806</c:v>
                </c:pt>
                <c:pt idx="4">
                  <c:v>24.12182806</c:v>
                </c:pt>
                <c:pt idx="5">
                  <c:v>24.12182806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Maniatobans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val>
            <c:numRef>
              <c:f>('m vs o graph data'!$K$20:$K$23,'m vs o graph data'!$K$8,'m vs o graph data'!$K$19)</c:f>
              <c:numCache>
                <c:ptCount val="6"/>
                <c:pt idx="0">
                  <c:v>16.19374486</c:v>
                </c:pt>
                <c:pt idx="1">
                  <c:v>16.19374486</c:v>
                </c:pt>
                <c:pt idx="2">
                  <c:v>16.19374486</c:v>
                </c:pt>
                <c:pt idx="4">
                  <c:v>16.19374486</c:v>
                </c:pt>
                <c:pt idx="5">
                  <c:v>16.19374486</c:v>
                </c:pt>
              </c:numCache>
            </c:numRef>
          </c:val>
        </c:ser>
        <c:axId val="1259720"/>
        <c:axId val="11337481"/>
      </c:barChart>
      <c:catAx>
        <c:axId val="125972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337481"/>
        <c:crosses val="autoZero"/>
        <c:auto val="1"/>
        <c:lblOffset val="100"/>
        <c:tickLblSkip val="1"/>
        <c:noMultiLvlLbl val="0"/>
      </c:catAx>
      <c:valAx>
        <c:axId val="11337481"/>
        <c:scaling>
          <c:orientation val="minMax"/>
          <c:max val="4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59720"/>
        <c:crosses val="max"/>
        <c:crossBetween val="between"/>
        <c:dispUnits/>
      </c:valAx>
      <c:spPr>
        <a:noFill/>
        <a:ln w="3175">
          <a:solidFill>
            <a:srgbClr val="C0C0C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8"/>
          <c:y val="0.424"/>
          <c:w val="0.317"/>
          <c:h val="0.16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295"/>
          <c:w val="0.96975"/>
          <c:h val="0.73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23.89219092</c:v>
                </c:pt>
                <c:pt idx="1">
                  <c:v>23.89219092</c:v>
                </c:pt>
                <c:pt idx="2">
                  <c:v>23.89219092</c:v>
                </c:pt>
                <c:pt idx="3">
                  <c:v>23.89219092</c:v>
                </c:pt>
                <c:pt idx="4">
                  <c:v>23.89219092</c:v>
                </c:pt>
                <c:pt idx="5">
                  <c:v>23.89219092</c:v>
                </c:pt>
                <c:pt idx="6">
                  <c:v>23.89219092</c:v>
                </c:pt>
                <c:pt idx="8">
                  <c:v>23.89219092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22.74730881</c:v>
                </c:pt>
                <c:pt idx="1">
                  <c:v>28.15652245</c:v>
                </c:pt>
                <c:pt idx="2">
                  <c:v>22.59450947</c:v>
                </c:pt>
                <c:pt idx="3">
                  <c:v>20.98924437</c:v>
                </c:pt>
                <c:pt idx="4">
                  <c:v>24.22652159</c:v>
                </c:pt>
                <c:pt idx="5">
                  <c:v>27.04563068</c:v>
                </c:pt>
                <c:pt idx="6">
                  <c:v>32.50845547</c:v>
                </c:pt>
                <c:pt idx="8">
                  <c:v>23.89219092</c:v>
                </c:pt>
              </c:numCache>
            </c:numRef>
          </c:val>
        </c:ser>
        <c:axId val="34928466"/>
        <c:axId val="45920739"/>
      </c:barChart>
      <c:catAx>
        <c:axId val="3492846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920739"/>
        <c:crosses val="autoZero"/>
        <c:auto val="1"/>
        <c:lblOffset val="100"/>
        <c:tickLblSkip val="1"/>
        <c:noMultiLvlLbl val="0"/>
      </c:catAx>
      <c:valAx>
        <c:axId val="45920739"/>
        <c:scaling>
          <c:orientation val="minMax"/>
          <c:max val="4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928466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475"/>
          <c:y val="0.14775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138"/>
          <c:w val="0.9635"/>
          <c:h val="0.82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 (o)</c:v>
                </c:pt>
                <c:pt idx="2">
                  <c:v>North (o)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24.12182806</c:v>
                </c:pt>
                <c:pt idx="1">
                  <c:v>24.12182806</c:v>
                </c:pt>
                <c:pt idx="2">
                  <c:v>24.12182806</c:v>
                </c:pt>
                <c:pt idx="3">
                  <c:v>24.12182806</c:v>
                </c:pt>
                <c:pt idx="4">
                  <c:v>24.12182806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 (o)</c:v>
                </c:pt>
                <c:pt idx="2">
                  <c:v>North (o)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22.80923498</c:v>
                </c:pt>
                <c:pt idx="1">
                  <c:v>28.26242</c:v>
                </c:pt>
                <c:pt idx="2">
                  <c:v>27.50817209</c:v>
                </c:pt>
                <c:pt idx="3">
                  <c:v>21.28001076</c:v>
                </c:pt>
                <c:pt idx="4">
                  <c:v>24.12182806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 (o)</c:v>
                </c:pt>
                <c:pt idx="2">
                  <c:v>North (o)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16.0318477</c:v>
                </c:pt>
                <c:pt idx="1">
                  <c:v>22.32203352</c:v>
                </c:pt>
                <c:pt idx="2">
                  <c:v>36.42710462</c:v>
                </c:pt>
                <c:pt idx="3">
                  <c:v>12.71568022</c:v>
                </c:pt>
                <c:pt idx="4">
                  <c:v>16.19374486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</c:v>
                </c:pt>
                <c:pt idx="1">
                  <c:v>Mid (o)</c:v>
                </c:pt>
                <c:pt idx="2">
                  <c:v>North (o)</c:v>
                </c:pt>
                <c:pt idx="3">
                  <c:v>Winnipeg (o,d)</c:v>
                </c:pt>
                <c:pt idx="4">
                  <c:v>Manitoba (d)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16.19374486</c:v>
                </c:pt>
                <c:pt idx="1">
                  <c:v>16.19374486</c:v>
                </c:pt>
                <c:pt idx="2">
                  <c:v>16.19374486</c:v>
                </c:pt>
                <c:pt idx="3">
                  <c:v>16.19374486</c:v>
                </c:pt>
                <c:pt idx="4">
                  <c:v>16.19374486</c:v>
                </c:pt>
              </c:numCache>
            </c:numRef>
          </c:val>
        </c:ser>
        <c:axId val="10633468"/>
        <c:axId val="28592349"/>
      </c:barChart>
      <c:catAx>
        <c:axId val="10633468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592349"/>
        <c:crosses val="autoZero"/>
        <c:auto val="1"/>
        <c:lblOffset val="100"/>
        <c:tickLblSkip val="1"/>
        <c:noMultiLvlLbl val="0"/>
      </c:catAx>
      <c:valAx>
        <c:axId val="28592349"/>
        <c:scaling>
          <c:orientation val="minMax"/>
          <c:max val="40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10633468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125"/>
          <c:y val="0.1605"/>
          <c:w val="0.3202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draft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0.05725</cdr:x>
      <cdr:y>0.88525</cdr:y>
    </cdr:from>
    <cdr:to>
      <cdr:x>0.99675</cdr:x>
      <cdr:y>0.9985</cdr:y>
    </cdr:to>
    <cdr:sp>
      <cdr:nvSpPr>
        <cdr:cNvPr id="1" name="Text Box 4"/>
        <cdr:cNvSpPr txBox="1">
          <a:spLocks noChangeArrowheads="1"/>
        </cdr:cNvSpPr>
      </cdr:nvSpPr>
      <cdr:spPr>
        <a:xfrm>
          <a:off x="323850" y="4019550"/>
          <a:ext cx="53721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0.78</cdr:x>
      <cdr:y>0.96575</cdr:y>
    </cdr:from>
    <cdr:to>
      <cdr:x>0.99625</cdr:x>
      <cdr:y>1</cdr:y>
    </cdr:to>
    <cdr:sp>
      <cdr:nvSpPr>
        <cdr:cNvPr id="2" name="mchp"/>
        <cdr:cNvSpPr txBox="1">
          <a:spLocks noChangeArrowheads="1"/>
        </cdr:cNvSpPr>
      </cdr:nvSpPr>
      <cdr:spPr>
        <a:xfrm>
          <a:off x="4457700" y="4381500"/>
          <a:ext cx="12382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  <cdr:relSizeAnchor xmlns:cdr="http://schemas.openxmlformats.org/drawingml/2006/chartDrawing">
    <cdr:from>
      <cdr:x>0.00275</cdr:x>
      <cdr:y>0</cdr:y>
    </cdr:from>
    <cdr:to>
      <cdr:x>0.99625</cdr:x>
      <cdr:y>0.118</cdr:y>
    </cdr:to>
    <cdr:sp>
      <cdr:nvSpPr>
        <cdr:cNvPr id="3" name="Text Box 7"/>
        <cdr:cNvSpPr txBox="1">
          <a:spLocks noChangeArrowheads="1"/>
        </cdr:cNvSpPr>
      </cdr:nvSpPr>
      <cdr:spPr>
        <a:xfrm>
          <a:off x="9525" y="0"/>
          <a:ext cx="5676900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5.5.1: Diabetes-Related Lower Limb Amputation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RHA,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per 1,000 people with diabetes aged 19+ years</a:t>
          </a:r>
        </a:p>
      </cdr:txBody>
    </cdr:sp>
  </cdr:relSizeAnchor>
  <cdr:relSizeAnchor xmlns:cdr="http://schemas.openxmlformats.org/drawingml/2006/chartDrawing">
    <cdr:from>
      <cdr:x>0.95825</cdr:x>
      <cdr:y>0.58</cdr:y>
    </cdr:from>
    <cdr:to>
      <cdr:x>0.99625</cdr:x>
      <cdr:y>0.61675</cdr:y>
    </cdr:to>
    <cdr:sp>
      <cdr:nvSpPr>
        <cdr:cNvPr id="4" name="Text Box 8"/>
        <cdr:cNvSpPr txBox="1">
          <a:spLocks noChangeArrowheads="1"/>
        </cdr:cNvSpPr>
      </cdr:nvSpPr>
      <cdr:spPr>
        <a:xfrm>
          <a:off x="5467350" y="2628900"/>
          <a:ext cx="219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0.152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5715000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5.5.3: Diabetes-Related Lower Limb Amputation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Winnipeg Aggregate Areas, 2002/03-2006/07</a:t>
          </a:r>
          <a:r>
            <a:rPr lang="en-US" cap="none" sz="525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per 1,000 people with diabetes aged 19+ years</a:t>
          </a:r>
        </a:p>
      </cdr:txBody>
    </cdr:sp>
  </cdr:relSizeAnchor>
  <cdr:relSizeAnchor xmlns:cdr="http://schemas.openxmlformats.org/drawingml/2006/chartDrawing">
    <cdr:from>
      <cdr:x>0.05925</cdr:x>
      <cdr:y>0.88675</cdr:y>
    </cdr:from>
    <cdr:to>
      <cdr:x>0.99975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333375" y="4019550"/>
          <a:ext cx="53721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0.783</cdr:x>
      <cdr:y>0.96575</cdr:y>
    </cdr:from>
    <cdr:to>
      <cdr:x>0.9995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467225" y="4381500"/>
          <a:ext cx="12382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0.883</cdr:y>
    </cdr:from>
    <cdr:to>
      <cdr:x>0.998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09575" y="4010025"/>
          <a:ext cx="52863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0.0015</cdr:x>
      <cdr:y>0</cdr:y>
    </cdr:from>
    <cdr:to>
      <cdr:x>0.997</cdr:x>
      <cdr:y>0.1285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6864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5.5.2: Diabetes-Related Lower Limb Amputation Rate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by Metis Region,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per 1,000 Metis people with diabetes aged 19+ years</a:t>
          </a:r>
        </a:p>
      </cdr:txBody>
    </cdr:sp>
  </cdr:relSizeAnchor>
  <cdr:relSizeAnchor xmlns:cdr="http://schemas.openxmlformats.org/drawingml/2006/chartDrawing">
    <cdr:from>
      <cdr:x>0.78125</cdr:x>
      <cdr:y>0.96575</cdr:y>
    </cdr:from>
    <cdr:to>
      <cdr:x>0.99775</cdr:x>
      <cdr:y>1</cdr:y>
    </cdr:to>
    <cdr:sp>
      <cdr:nvSpPr>
        <cdr:cNvPr id="3" name="mchp"/>
        <cdr:cNvSpPr txBox="1">
          <a:spLocks noChangeArrowheads="1"/>
        </cdr:cNvSpPr>
      </cdr:nvSpPr>
      <cdr:spPr>
        <a:xfrm>
          <a:off x="4457700" y="4381500"/>
          <a:ext cx="12382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0.12225</cdr:y>
    </cdr:to>
    <cdr:sp>
      <cdr:nvSpPr>
        <cdr:cNvPr id="1" name="Text Box 3"/>
        <cdr:cNvSpPr txBox="1">
          <a:spLocks noChangeArrowheads="1"/>
        </cdr:cNvSpPr>
      </cdr:nvSpPr>
      <cdr:spPr>
        <a:xfrm>
          <a:off x="0" y="0"/>
          <a:ext cx="57150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Diabetes-Related Lower Limb Amputation Rate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by Aggregate RHA Area, 2002/03-2006/07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&amp; sex-adjusted annual rate per 1,000 people with diabetes aged 19+ years</a:t>
          </a:r>
        </a:p>
      </cdr:txBody>
    </cdr:sp>
  </cdr:relSizeAnchor>
  <cdr:relSizeAnchor xmlns:cdr="http://schemas.openxmlformats.org/drawingml/2006/chartDrawing">
    <cdr:from>
      <cdr:x>0.7835</cdr:x>
      <cdr:y>0.9635</cdr:y>
    </cdr:from>
    <cdr:to>
      <cdr:x>0.99975</cdr:x>
      <cdr:y>0.99775</cdr:y>
    </cdr:to>
    <cdr:sp>
      <cdr:nvSpPr>
        <cdr:cNvPr id="2" name="mchp"/>
        <cdr:cNvSpPr txBox="1">
          <a:spLocks noChangeArrowheads="1"/>
        </cdr:cNvSpPr>
      </cdr:nvSpPr>
      <cdr:spPr>
        <a:xfrm>
          <a:off x="4476750" y="4371975"/>
          <a:ext cx="12382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2.421875" style="22" customWidth="1"/>
    <col min="2" max="3" width="17.140625" style="22" customWidth="1"/>
    <col min="4" max="4" width="0.9921875" style="22" customWidth="1"/>
    <col min="5" max="5" width="1.1484375" style="22" customWidth="1"/>
    <col min="6" max="6" width="16.00390625" style="22" customWidth="1"/>
    <col min="7" max="8" width="17.140625" style="22" customWidth="1"/>
    <col min="9" max="9" width="1.421875" style="53" customWidth="1"/>
    <col min="10" max="10" width="12.421875" style="22" customWidth="1"/>
    <col min="11" max="11" width="17.140625" style="22" customWidth="1"/>
    <col min="12" max="16384" width="9.140625" style="22" customWidth="1"/>
  </cols>
  <sheetData>
    <row r="1" spans="1:3" ht="15.75" thickBot="1">
      <c r="A1" s="14" t="s">
        <v>146</v>
      </c>
      <c r="B1" s="14"/>
      <c r="C1" s="14"/>
    </row>
    <row r="2" spans="1:11" ht="13.5" customHeight="1" thickBot="1">
      <c r="A2" s="81" t="s">
        <v>126</v>
      </c>
      <c r="B2" s="87" t="s">
        <v>141</v>
      </c>
      <c r="C2" s="88"/>
      <c r="F2" s="84" t="s">
        <v>138</v>
      </c>
      <c r="G2" s="87" t="s">
        <v>141</v>
      </c>
      <c r="H2" s="88"/>
      <c r="I2" s="54"/>
      <c r="J2" s="81" t="s">
        <v>125</v>
      </c>
      <c r="K2" s="78" t="s">
        <v>142</v>
      </c>
    </row>
    <row r="3" spans="1:11" ht="13.5" thickBot="1">
      <c r="A3" s="82"/>
      <c r="B3" s="15" t="s">
        <v>38</v>
      </c>
      <c r="C3" s="18" t="s">
        <v>38</v>
      </c>
      <c r="F3" s="85"/>
      <c r="G3" s="64" t="s">
        <v>38</v>
      </c>
      <c r="H3" s="18" t="s">
        <v>38</v>
      </c>
      <c r="I3" s="55"/>
      <c r="J3" s="82"/>
      <c r="K3" s="79"/>
    </row>
    <row r="4" spans="1:11" ht="12.75">
      <c r="A4" s="82"/>
      <c r="B4" s="15" t="s">
        <v>39</v>
      </c>
      <c r="C4" s="28" t="s">
        <v>39</v>
      </c>
      <c r="F4" s="85"/>
      <c r="G4" s="15" t="s">
        <v>39</v>
      </c>
      <c r="H4" s="15" t="s">
        <v>39</v>
      </c>
      <c r="I4" s="55"/>
      <c r="J4" s="82"/>
      <c r="K4" s="39" t="s">
        <v>140</v>
      </c>
    </row>
    <row r="5" spans="1:11" ht="12.75">
      <c r="A5" s="82"/>
      <c r="B5" s="16" t="s">
        <v>33</v>
      </c>
      <c r="C5" s="29" t="s">
        <v>33</v>
      </c>
      <c r="F5" s="85"/>
      <c r="G5" s="63" t="s">
        <v>33</v>
      </c>
      <c r="H5" s="65" t="s">
        <v>33</v>
      </c>
      <c r="I5" s="56"/>
      <c r="J5" s="82"/>
      <c r="K5" s="40" t="s">
        <v>33</v>
      </c>
    </row>
    <row r="6" spans="1:11" ht="13.5" thickBot="1">
      <c r="A6" s="83"/>
      <c r="B6" s="67" t="s">
        <v>117</v>
      </c>
      <c r="C6" s="60" t="s">
        <v>118</v>
      </c>
      <c r="F6" s="86"/>
      <c r="G6" s="61" t="s">
        <v>117</v>
      </c>
      <c r="H6" s="66" t="s">
        <v>118</v>
      </c>
      <c r="I6" s="54"/>
      <c r="J6" s="83"/>
      <c r="K6" s="62" t="s">
        <v>119</v>
      </c>
    </row>
    <row r="7" spans="1:11" ht="12.75">
      <c r="A7" s="23" t="s">
        <v>19</v>
      </c>
      <c r="B7" s="68">
        <f>'m vs o orig data'!F4</f>
        <v>19.66292135</v>
      </c>
      <c r="C7" s="37">
        <f>'m vs o orig data'!R4</f>
        <v>10.37344398</v>
      </c>
      <c r="F7" s="48" t="s">
        <v>135</v>
      </c>
      <c r="G7" s="44">
        <f>'m vs o orig data'!F19</f>
        <v>10.26957638</v>
      </c>
      <c r="H7" s="37">
        <f>'m vs o orig data'!R19</f>
        <v>8.495320374</v>
      </c>
      <c r="I7" s="51"/>
      <c r="J7" s="49" t="s">
        <v>120</v>
      </c>
      <c r="K7" s="41">
        <f>'m region orig data'!F4</f>
        <v>23.70990237</v>
      </c>
    </row>
    <row r="8" spans="1:11" ht="12.75">
      <c r="A8" s="24" t="s">
        <v>20</v>
      </c>
      <c r="B8" s="69">
        <f>'m vs o orig data'!F5</f>
        <v>34.85254692</v>
      </c>
      <c r="C8" s="37">
        <f>'m vs o orig data'!R5</f>
        <v>22.33766234</v>
      </c>
      <c r="F8" s="49" t="s">
        <v>136</v>
      </c>
      <c r="G8" s="44">
        <f>'m vs o orig data'!F20</f>
        <v>31.83520599</v>
      </c>
      <c r="H8" s="37">
        <f>'m vs o orig data'!R20</f>
        <v>13.48440865</v>
      </c>
      <c r="I8" s="51"/>
      <c r="J8" s="49" t="s">
        <v>23</v>
      </c>
      <c r="K8" s="41">
        <f>'m region orig data'!F5</f>
        <v>29.74504249</v>
      </c>
    </row>
    <row r="9" spans="1:11" ht="12.75">
      <c r="A9" s="24" t="s">
        <v>21</v>
      </c>
      <c r="B9" s="69" t="str">
        <f>'m vs o orig data'!F6</f>
        <v> </v>
      </c>
      <c r="C9" s="37">
        <f>'m vs o orig data'!R6</f>
        <v>14.49275362</v>
      </c>
      <c r="F9" s="49" t="s">
        <v>137</v>
      </c>
      <c r="G9" s="44">
        <f>'m vs o orig data'!F21</f>
        <v>21.33580705</v>
      </c>
      <c r="H9" s="37">
        <f>'m vs o orig data'!R21</f>
        <v>18.63731515</v>
      </c>
      <c r="I9" s="51"/>
      <c r="J9" s="49" t="s">
        <v>121</v>
      </c>
      <c r="K9" s="41">
        <f>'m region orig data'!F6</f>
        <v>21.6802168</v>
      </c>
    </row>
    <row r="10" spans="1:11" ht="12.75">
      <c r="A10" s="24" t="s">
        <v>16</v>
      </c>
      <c r="B10" s="69" t="str">
        <f>'m vs o orig data'!F7</f>
        <v> </v>
      </c>
      <c r="C10" s="37">
        <f>'m vs o orig data'!R7</f>
        <v>9.85915493</v>
      </c>
      <c r="F10" s="50"/>
      <c r="G10" s="36"/>
      <c r="H10" s="45"/>
      <c r="I10" s="51"/>
      <c r="J10" s="49" t="s">
        <v>29</v>
      </c>
      <c r="K10" s="41">
        <f>'m region orig data'!F7</f>
        <v>20.07528231</v>
      </c>
    </row>
    <row r="11" spans="1:11" ht="13.5" thickBot="1">
      <c r="A11" s="24" t="s">
        <v>29</v>
      </c>
      <c r="B11" s="69">
        <f>'m vs o orig data'!F8</f>
        <v>20.07528231</v>
      </c>
      <c r="C11" s="37">
        <f>'m vs o orig data'!R8</f>
        <v>12.88776634</v>
      </c>
      <c r="F11" s="26" t="s">
        <v>29</v>
      </c>
      <c r="G11" s="71">
        <f>'m vs o orig data'!F8</f>
        <v>20.07528231</v>
      </c>
      <c r="H11" s="46">
        <f>'m vs o orig data'!R8</f>
        <v>12.88776634</v>
      </c>
      <c r="I11" s="51"/>
      <c r="J11" s="49" t="s">
        <v>122</v>
      </c>
      <c r="K11" s="41">
        <f>'m region orig data'!F8</f>
        <v>23.39181287</v>
      </c>
    </row>
    <row r="12" spans="1:11" ht="12.75">
      <c r="A12" s="24" t="s">
        <v>23</v>
      </c>
      <c r="B12" s="69">
        <f>'m vs o orig data'!F9</f>
        <v>30.76923077</v>
      </c>
      <c r="C12" s="37">
        <f>'m vs o orig data'!R9</f>
        <v>20.74763012</v>
      </c>
      <c r="F12" s="17" t="s">
        <v>31</v>
      </c>
      <c r="G12" s="27"/>
      <c r="I12" s="51"/>
      <c r="J12" s="49" t="s">
        <v>123</v>
      </c>
      <c r="K12" s="41">
        <f>'m region orig data'!F9</f>
        <v>24.71169687</v>
      </c>
    </row>
    <row r="13" spans="1:11" ht="12.75">
      <c r="A13" s="24" t="s">
        <v>24</v>
      </c>
      <c r="B13" s="69">
        <f>'m vs o orig data'!F10</f>
        <v>24.56140351</v>
      </c>
      <c r="C13" s="37">
        <f>'m vs o orig data'!R10</f>
        <v>21.84235518</v>
      </c>
      <c r="F13" s="80" t="s">
        <v>145</v>
      </c>
      <c r="G13" s="80"/>
      <c r="H13" s="80"/>
      <c r="I13" s="51"/>
      <c r="J13" s="49" t="s">
        <v>124</v>
      </c>
      <c r="K13" s="41">
        <f>'m region orig data'!F10</f>
        <v>26.88172043</v>
      </c>
    </row>
    <row r="14" spans="1:11" ht="12.75">
      <c r="A14" s="24" t="s">
        <v>22</v>
      </c>
      <c r="B14" s="69">
        <f>'m vs o orig data'!F11</f>
        <v>26.05863192</v>
      </c>
      <c r="C14" s="37">
        <f>'m vs o orig data'!R11</f>
        <v>28.7258248</v>
      </c>
      <c r="I14" s="51"/>
      <c r="J14" s="58"/>
      <c r="K14" s="43"/>
    </row>
    <row r="15" spans="1:11" ht="13.5" thickBot="1">
      <c r="A15" s="24" t="s">
        <v>25</v>
      </c>
      <c r="B15" s="69" t="str">
        <f>'m vs o orig data'!F12</f>
        <v> </v>
      </c>
      <c r="C15" s="37" t="str">
        <f>'m vs o orig data'!R12</f>
        <v> </v>
      </c>
      <c r="I15" s="51"/>
      <c r="J15" s="59" t="s">
        <v>30</v>
      </c>
      <c r="K15" s="42">
        <f>'m region orig data'!F11</f>
        <v>23.09271297</v>
      </c>
    </row>
    <row r="16" spans="1:11" ht="12.75">
      <c r="A16" s="24" t="s">
        <v>26</v>
      </c>
      <c r="B16" s="69">
        <f>'m vs o orig data'!F13</f>
        <v>20.34883721</v>
      </c>
      <c r="C16" s="37">
        <f>'m vs o orig data'!R13</f>
        <v>19.23076923</v>
      </c>
      <c r="I16" s="51"/>
      <c r="J16" s="17" t="s">
        <v>31</v>
      </c>
      <c r="K16" s="27"/>
    </row>
    <row r="17" spans="1:11" ht="12.75">
      <c r="A17" s="24" t="s">
        <v>27</v>
      </c>
      <c r="B17" s="69">
        <f>'m vs o orig data'!F14</f>
        <v>20.34883721</v>
      </c>
      <c r="C17" s="37">
        <f>'m vs o orig data'!R14</f>
        <v>34.04974644</v>
      </c>
      <c r="I17" s="51"/>
      <c r="J17" s="77" t="s">
        <v>145</v>
      </c>
      <c r="K17" s="21"/>
    </row>
    <row r="18" spans="1:10" ht="12.75">
      <c r="A18" s="25"/>
      <c r="B18" s="70"/>
      <c r="C18" s="45"/>
      <c r="F18" s="52"/>
      <c r="G18" s="52"/>
      <c r="H18" s="52"/>
      <c r="I18" s="51"/>
      <c r="J18" s="52"/>
    </row>
    <row r="19" spans="1:10" ht="12.75">
      <c r="A19" s="24" t="s">
        <v>115</v>
      </c>
      <c r="B19" s="69">
        <f>'m vs o orig data'!F15</f>
        <v>23.33333333</v>
      </c>
      <c r="C19" s="37">
        <f>'m vs o orig data'!R15</f>
        <v>16.80149347</v>
      </c>
      <c r="F19" s="52"/>
      <c r="G19" s="52"/>
      <c r="H19" s="52"/>
      <c r="I19" s="51"/>
      <c r="J19" s="52"/>
    </row>
    <row r="20" spans="1:10" ht="12.75">
      <c r="A20" s="24" t="s">
        <v>32</v>
      </c>
      <c r="B20" s="69">
        <f>'m vs o orig data'!F16</f>
        <v>27.99285289</v>
      </c>
      <c r="C20" s="37">
        <f>'m vs o orig data'!R16</f>
        <v>23.31648459</v>
      </c>
      <c r="F20" s="52"/>
      <c r="G20" s="52"/>
      <c r="H20" s="52"/>
      <c r="I20" s="51"/>
      <c r="J20" s="52"/>
    </row>
    <row r="21" spans="1:10" ht="12.75">
      <c r="A21" s="24" t="s">
        <v>28</v>
      </c>
      <c r="B21" s="69">
        <f>'m vs o orig data'!F17</f>
        <v>23.77622378</v>
      </c>
      <c r="C21" s="37">
        <f>'m vs o orig data'!R17</f>
        <v>29.12463391</v>
      </c>
      <c r="F21" s="52"/>
      <c r="G21" s="52"/>
      <c r="H21" s="52"/>
      <c r="J21" s="52"/>
    </row>
    <row r="22" spans="1:10" ht="12.75">
      <c r="A22" s="25"/>
      <c r="B22" s="70"/>
      <c r="C22" s="45"/>
      <c r="F22" s="52"/>
      <c r="G22" s="52"/>
      <c r="H22" s="52"/>
      <c r="I22" s="57"/>
      <c r="J22" s="52"/>
    </row>
    <row r="23" spans="1:10" ht="13.5" thickBot="1">
      <c r="A23" s="26" t="s">
        <v>30</v>
      </c>
      <c r="B23" s="73">
        <f>'m vs o orig data'!F18</f>
        <v>23.09271297</v>
      </c>
      <c r="C23" s="74">
        <f>'m vs o orig data'!R18</f>
        <v>16.19374486</v>
      </c>
      <c r="F23" s="52"/>
      <c r="G23" s="52"/>
      <c r="H23" s="52"/>
      <c r="J23" s="52"/>
    </row>
    <row r="24" spans="1:10" ht="13.5" thickBot="1">
      <c r="A24" s="72"/>
      <c r="B24" s="76" t="s">
        <v>143</v>
      </c>
      <c r="C24" s="75" t="s">
        <v>144</v>
      </c>
      <c r="F24" s="52"/>
      <c r="G24" s="52"/>
      <c r="H24" s="52"/>
      <c r="J24" s="52"/>
    </row>
    <row r="25" spans="1:10" ht="12.75">
      <c r="A25" s="17" t="s">
        <v>31</v>
      </c>
      <c r="B25" s="27"/>
      <c r="F25" s="52"/>
      <c r="G25" s="52"/>
      <c r="H25" s="52"/>
      <c r="J25" s="52"/>
    </row>
    <row r="26" spans="1:10" ht="12.75">
      <c r="A26" s="77" t="s">
        <v>145</v>
      </c>
      <c r="B26" s="21"/>
      <c r="C26" s="21"/>
      <c r="F26" s="52"/>
      <c r="G26" s="52"/>
      <c r="H26" s="52"/>
      <c r="J26" s="52"/>
    </row>
    <row r="27" spans="6:10" ht="12.75">
      <c r="F27" s="52"/>
      <c r="G27" s="52"/>
      <c r="H27" s="52"/>
      <c r="J27" s="52"/>
    </row>
    <row r="28" spans="6:10" ht="12.75">
      <c r="F28" s="52"/>
      <c r="G28" s="52"/>
      <c r="H28" s="52"/>
      <c r="J28" s="52"/>
    </row>
    <row r="29" spans="6:10" ht="12.75">
      <c r="F29" s="52"/>
      <c r="G29" s="52"/>
      <c r="H29" s="52"/>
      <c r="J29" s="52"/>
    </row>
  </sheetData>
  <sheetProtection/>
  <mergeCells count="7">
    <mergeCell ref="K2:K3"/>
    <mergeCell ref="F13:H13"/>
    <mergeCell ref="J2:J6"/>
    <mergeCell ref="F2:F6"/>
    <mergeCell ref="A2:A6"/>
    <mergeCell ref="B2:C2"/>
    <mergeCell ref="G2:H2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N1" sqref="N1:O65536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2" width="9.140625" style="2" customWidth="1"/>
    <col min="13" max="13" width="2.8515625" style="10" customWidth="1"/>
    <col min="14" max="14" width="9.140625" style="2" customWidth="1"/>
    <col min="15" max="15" width="2.8515625" style="10" customWidth="1"/>
    <col min="16" max="16" width="9.28125" style="2" bestFit="1" customWidth="1"/>
    <col min="17" max="16384" width="9.140625" style="2" customWidth="1"/>
  </cols>
  <sheetData>
    <row r="1" spans="1:15" ht="12.75">
      <c r="A1" s="32" t="s">
        <v>127</v>
      </c>
      <c r="B1" s="5" t="s">
        <v>34</v>
      </c>
      <c r="C1" s="89" t="s">
        <v>17</v>
      </c>
      <c r="D1" s="89"/>
      <c r="E1" s="89"/>
      <c r="F1" s="90" t="s">
        <v>108</v>
      </c>
      <c r="G1" s="90"/>
      <c r="H1" s="91" t="s">
        <v>139</v>
      </c>
      <c r="I1" s="91"/>
      <c r="J1" s="91"/>
      <c r="K1" s="91"/>
      <c r="L1" s="91"/>
      <c r="M1" s="7"/>
      <c r="O1" s="7"/>
    </row>
    <row r="2" spans="1:15" ht="12.75">
      <c r="A2" s="32" t="s">
        <v>128</v>
      </c>
      <c r="B2" s="47"/>
      <c r="C2" s="13"/>
      <c r="D2" s="13"/>
      <c r="E2" s="13"/>
      <c r="F2" s="34"/>
      <c r="G2" s="34"/>
      <c r="H2" s="5"/>
      <c r="I2" s="5" t="s">
        <v>116</v>
      </c>
      <c r="J2" s="5" t="s">
        <v>116</v>
      </c>
      <c r="K2" s="5"/>
      <c r="L2" s="5"/>
      <c r="M2" s="7"/>
      <c r="O2" s="7"/>
    </row>
    <row r="3" spans="1:23" ht="12.75">
      <c r="A3" s="5" t="s">
        <v>0</v>
      </c>
      <c r="B3" s="5"/>
      <c r="C3" s="13" t="s">
        <v>97</v>
      </c>
      <c r="D3" s="13" t="s">
        <v>74</v>
      </c>
      <c r="E3" s="13" t="s">
        <v>73</v>
      </c>
      <c r="F3" s="34" t="s">
        <v>106</v>
      </c>
      <c r="G3" s="34" t="s">
        <v>107</v>
      </c>
      <c r="H3" s="6" t="s">
        <v>109</v>
      </c>
      <c r="I3" s="3" t="s">
        <v>117</v>
      </c>
      <c r="J3" s="38" t="s">
        <v>118</v>
      </c>
      <c r="K3" s="6" t="s">
        <v>110</v>
      </c>
      <c r="L3" s="6" t="s">
        <v>111</v>
      </c>
      <c r="N3" s="6" t="s">
        <v>112</v>
      </c>
      <c r="P3" s="6" t="s">
        <v>113</v>
      </c>
      <c r="Q3" s="6"/>
      <c r="R3" s="6"/>
      <c r="S3" s="6"/>
      <c r="T3" s="6"/>
      <c r="U3" s="6"/>
      <c r="V3" s="6"/>
      <c r="W3" s="6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</v>
      </c>
      <c r="B4" t="s">
        <v>19</v>
      </c>
      <c r="C4" t="str">
        <f>'m vs o orig data'!AD4</f>
        <v> </v>
      </c>
      <c r="D4" t="str">
        <f>'m vs o orig data'!AE4</f>
        <v> </v>
      </c>
      <c r="E4">
        <f ca="1">IF(CELL("contents",F4)="s","s",IF(CELL("contents",G4)="s","s",IF(CELL("contents",'m vs o orig data'!AF4)="d","d","")))</f>
      </c>
      <c r="F4" t="str">
        <f>'m vs o orig data'!AG4</f>
        <v> </v>
      </c>
      <c r="G4" t="str">
        <f>'m vs o orig data'!AH4</f>
        <v> </v>
      </c>
      <c r="H4" s="19">
        <f aca="true" t="shared" si="0" ref="H4:H14">I$19</f>
        <v>24.12182806</v>
      </c>
      <c r="I4" s="3">
        <f>'m vs o orig data'!B4</f>
        <v>18.1445767</v>
      </c>
      <c r="J4" s="3">
        <f>'m vs o orig data'!N4</f>
        <v>9.624241037</v>
      </c>
      <c r="K4" s="19">
        <f aca="true" t="shared" si="1" ref="K4:K14">J$19</f>
        <v>16.19374486</v>
      </c>
      <c r="L4" s="12">
        <f>'m vs o orig data'!E4</f>
        <v>0.50608722</v>
      </c>
      <c r="M4" s="8"/>
      <c r="N4" s="12">
        <f>'m vs o orig data'!Q4</f>
        <v>0.016298279</v>
      </c>
      <c r="O4" s="8"/>
      <c r="P4" s="12">
        <f>'m vs o orig data'!Z4</f>
        <v>0.148201977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18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</v>
      </c>
      <c r="B5" t="s">
        <v>20</v>
      </c>
      <c r="C5" t="str">
        <f>'m vs o orig data'!AD5</f>
        <v> </v>
      </c>
      <c r="D5" t="str">
        <f>'m vs o orig data'!AE5</f>
        <v> </v>
      </c>
      <c r="E5">
        <f ca="1">IF(CELL("contents",F5)="s","s",IF(CELL("contents",G5)="s","s",IF(CELL("contents",'m vs o orig data'!AF5)="d","d","")))</f>
      </c>
      <c r="F5" t="str">
        <f>'m vs o orig data'!AG5</f>
        <v> </v>
      </c>
      <c r="G5" t="str">
        <f>'m vs o orig data'!AH5</f>
        <v> </v>
      </c>
      <c r="H5" s="19">
        <f t="shared" si="0"/>
        <v>24.12182806</v>
      </c>
      <c r="I5" s="3">
        <f>'m vs o orig data'!B5</f>
        <v>36.2222957</v>
      </c>
      <c r="J5" s="3">
        <f>'m vs o orig data'!N5</f>
        <v>21.94323113</v>
      </c>
      <c r="K5" s="19">
        <f t="shared" si="1"/>
        <v>16.19374486</v>
      </c>
      <c r="L5" s="12">
        <f>'m vs o orig data'!E5</f>
        <v>0.182562017</v>
      </c>
      <c r="M5" s="9"/>
      <c r="N5" s="12">
        <f>'m vs o orig data'!Q5</f>
        <v>0.033345731</v>
      </c>
      <c r="O5" s="9"/>
      <c r="P5" s="12">
        <f>'m vs o orig data'!Z5</f>
        <v>0.111875855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 (s)</v>
      </c>
      <c r="B6" t="s">
        <v>21</v>
      </c>
      <c r="C6" t="str">
        <f>'m vs o orig data'!AD6</f>
        <v> </v>
      </c>
      <c r="D6" t="str">
        <f>'m vs o orig data'!AE6</f>
        <v> </v>
      </c>
      <c r="E6" t="str">
        <f ca="1">IF(CELL("contents",F6)="s","s",IF(CELL("contents",G6)="s","s",IF(CELL("contents",'m vs o orig data'!AF6)="d","d","")))</f>
        <v>s</v>
      </c>
      <c r="F6" t="str">
        <f>'m vs o orig data'!AG6</f>
        <v>s</v>
      </c>
      <c r="G6" t="str">
        <f>'m vs o orig data'!AH6</f>
        <v> </v>
      </c>
      <c r="H6" s="19">
        <f t="shared" si="0"/>
        <v>24.12182806</v>
      </c>
      <c r="I6" s="3" t="str">
        <f>'m vs o orig data'!B6</f>
        <v> </v>
      </c>
      <c r="J6" s="3">
        <f>'m vs o orig data'!N6</f>
        <v>13.68924055</v>
      </c>
      <c r="K6" s="19">
        <f t="shared" si="1"/>
        <v>16.19374486</v>
      </c>
      <c r="L6" s="12" t="str">
        <f>'m vs o orig data'!E6</f>
        <v> </v>
      </c>
      <c r="M6" s="9"/>
      <c r="N6" s="12">
        <f>'m vs o orig data'!Q6</f>
        <v>0.286777432</v>
      </c>
      <c r="O6" s="9"/>
      <c r="P6" s="12" t="str">
        <f>'m vs o orig data'!Z6</f>
        <v> 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 (o,s)</v>
      </c>
      <c r="B7" t="s">
        <v>16</v>
      </c>
      <c r="C7" t="str">
        <f>'m vs o orig data'!AD7</f>
        <v> </v>
      </c>
      <c r="D7" t="str">
        <f>'m vs o orig data'!AE7</f>
        <v>o</v>
      </c>
      <c r="E7" t="str">
        <f ca="1">IF(CELL("contents",F7)="s","s",IF(CELL("contents",G7)="s","s",IF(CELL("contents",'m vs o orig data'!AF7)="d","d","")))</f>
        <v>s</v>
      </c>
      <c r="F7" t="str">
        <f>'m vs o orig data'!AG7</f>
        <v>s</v>
      </c>
      <c r="G7" t="str">
        <f>'m vs o orig data'!AH7</f>
        <v> </v>
      </c>
      <c r="H7" s="19">
        <f t="shared" si="0"/>
        <v>24.12182806</v>
      </c>
      <c r="I7" s="3" t="str">
        <f>'m vs o orig data'!B7</f>
        <v> </v>
      </c>
      <c r="J7" s="3">
        <f>'m vs o orig data'!N7</f>
        <v>9.401028954</v>
      </c>
      <c r="K7" s="19">
        <f t="shared" si="1"/>
        <v>16.19374486</v>
      </c>
      <c r="L7" s="12" t="str">
        <f>'m vs o orig data'!E7</f>
        <v> </v>
      </c>
      <c r="M7" s="9"/>
      <c r="N7" s="12">
        <f>'m vs o orig data'!Q7</f>
        <v>0.007809185</v>
      </c>
      <c r="O7" s="9"/>
      <c r="P7" s="12" t="str">
        <f>'m vs o orig data'!Z7</f>
        <v> 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 (o,d)</v>
      </c>
      <c r="B8" t="s">
        <v>29</v>
      </c>
      <c r="C8" t="str">
        <f>'m vs o orig data'!AD8</f>
        <v> </v>
      </c>
      <c r="D8" t="str">
        <f>'m vs o orig data'!AE8</f>
        <v>o</v>
      </c>
      <c r="E8" t="str">
        <f ca="1">IF(CELL("contents",F8)="s","s",IF(CELL("contents",G8)="s","s",IF(CELL("contents",'m vs o orig data'!AF8)="d","d","")))</f>
        <v>d</v>
      </c>
      <c r="F8" t="str">
        <f>'m vs o orig data'!AG8</f>
        <v> </v>
      </c>
      <c r="G8" t="str">
        <f>'m vs o orig data'!AH8</f>
        <v> </v>
      </c>
      <c r="H8" s="19">
        <f t="shared" si="0"/>
        <v>24.12182806</v>
      </c>
      <c r="I8" s="3">
        <f>'m vs o orig data'!B8</f>
        <v>21.28001076</v>
      </c>
      <c r="J8" s="3">
        <f>'m vs o orig data'!N8</f>
        <v>12.71568022</v>
      </c>
      <c r="K8" s="19">
        <f t="shared" si="1"/>
        <v>16.19374486</v>
      </c>
      <c r="L8" s="12">
        <f>'m vs o orig data'!E8</f>
        <v>0.469685956</v>
      </c>
      <c r="M8" s="9"/>
      <c r="N8" s="12">
        <f>'m vs o orig data'!Q8</f>
        <v>0.000116826</v>
      </c>
      <c r="O8" s="9"/>
      <c r="P8" s="12">
        <f>'m vs o orig data'!Z8</f>
        <v>0.00094675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</v>
      </c>
      <c r="B9" t="s">
        <v>23</v>
      </c>
      <c r="C9" t="str">
        <f>'m vs o orig data'!AD9</f>
        <v> </v>
      </c>
      <c r="D9" t="str">
        <f>'m vs o orig data'!AE9</f>
        <v> </v>
      </c>
      <c r="E9">
        <f ca="1">IF(CELL("contents",F9)="s","s",IF(CELL("contents",G9)="s","s",IF(CELL("contents",'m vs o orig data'!AF9)="d","d","")))</f>
      </c>
      <c r="F9" t="str">
        <f>'m vs o orig data'!AG9</f>
        <v> </v>
      </c>
      <c r="G9" t="str">
        <f>'m vs o orig data'!AH9</f>
        <v> </v>
      </c>
      <c r="H9" s="19">
        <f t="shared" si="0"/>
        <v>24.12182806</v>
      </c>
      <c r="I9" s="3">
        <f>'m vs o orig data'!B9</f>
        <v>28.40365608</v>
      </c>
      <c r="J9" s="3">
        <f>'m vs o orig data'!N9</f>
        <v>20.07860938</v>
      </c>
      <c r="K9" s="19">
        <f t="shared" si="1"/>
        <v>16.19374486</v>
      </c>
      <c r="L9" s="12">
        <f>'m vs o orig data'!E9</f>
        <v>0.484148453</v>
      </c>
      <c r="M9" s="9"/>
      <c r="N9" s="12">
        <f>'m vs o orig data'!Q9</f>
        <v>0.142683407</v>
      </c>
      <c r="O9" s="9"/>
      <c r="P9" s="12">
        <f>'m vs o orig data'!Z9</f>
        <v>0.17624478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</v>
      </c>
      <c r="B10" t="s">
        <v>24</v>
      </c>
      <c r="C10" t="str">
        <f>'m vs o orig data'!AD10</f>
        <v> </v>
      </c>
      <c r="D10" t="str">
        <f>'m vs o orig data'!AE10</f>
        <v> </v>
      </c>
      <c r="E10">
        <f ca="1">IF(CELL("contents",F10)="s","s",IF(CELL("contents",G10)="s","s",IF(CELL("contents",'m vs o orig data'!AF10)="d","d","")))</f>
      </c>
      <c r="F10" t="str">
        <f>'m vs o orig data'!AG10</f>
        <v> </v>
      </c>
      <c r="G10" t="str">
        <f>'m vs o orig data'!AH10</f>
        <v> </v>
      </c>
      <c r="H10" s="19">
        <f t="shared" si="0"/>
        <v>24.12182806</v>
      </c>
      <c r="I10" s="3">
        <f>'m vs o orig data'!B10</f>
        <v>24.12629813</v>
      </c>
      <c r="J10" s="3">
        <f>'m vs o orig data'!N10</f>
        <v>21.39840024</v>
      </c>
      <c r="K10" s="19">
        <f t="shared" si="1"/>
        <v>16.19374486</v>
      </c>
      <c r="L10" s="12">
        <f>'m vs o orig data'!E10</f>
        <v>0.972520294</v>
      </c>
      <c r="N10" s="12">
        <f>'m vs o orig data'!Q10</f>
        <v>0.092921514</v>
      </c>
      <c r="P10" s="12">
        <f>'m vs o orig data'!Z10</f>
        <v>0.772987694</v>
      </c>
    </row>
    <row r="11" spans="1:23" ht="12.75">
      <c r="A11" s="2" t="str">
        <f ca="1" t="shared" si="2"/>
        <v>Parkland (o)</v>
      </c>
      <c r="B11" t="s">
        <v>22</v>
      </c>
      <c r="C11" t="str">
        <f>'m vs o orig data'!AD11</f>
        <v> </v>
      </c>
      <c r="D11" t="str">
        <f>'m vs o orig data'!AE11</f>
        <v>o</v>
      </c>
      <c r="E11">
        <f ca="1">IF(CELL("contents",F11)="s","s",IF(CELL("contents",G11)="s","s",IF(CELL("contents",'m vs o orig data'!AF11)="d","d","")))</f>
      </c>
      <c r="F11" t="str">
        <f>'m vs o orig data'!AG11</f>
        <v> </v>
      </c>
      <c r="G11" t="str">
        <f>'m vs o orig data'!AH11</f>
        <v> </v>
      </c>
      <c r="H11" s="19">
        <f t="shared" si="0"/>
        <v>24.12182806</v>
      </c>
      <c r="I11" s="3">
        <f>'m vs o orig data'!B11</f>
        <v>28.00411923</v>
      </c>
      <c r="J11" s="3">
        <f>'m vs o orig data'!N11</f>
        <v>25.57840265</v>
      </c>
      <c r="K11" s="19">
        <f t="shared" si="1"/>
        <v>16.19374486</v>
      </c>
      <c r="L11" s="12">
        <f>'m vs o orig data'!E11</f>
        <v>0.574834992</v>
      </c>
      <c r="M11" s="9"/>
      <c r="N11" s="12">
        <f>'m vs o orig data'!Q11</f>
        <v>0.002440623</v>
      </c>
      <c r="O11" s="9"/>
      <c r="P11" s="12">
        <f>'m vs o orig data'!Z11</f>
        <v>0.759008603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25</v>
      </c>
      <c r="C12" t="str">
        <f>'m vs o orig data'!AD12</f>
        <v> </v>
      </c>
      <c r="D12" t="str">
        <f>'m vs o orig data'!AE12</f>
        <v> </v>
      </c>
      <c r="E12" t="str">
        <f ca="1">IF(CELL("contents",F12)="s","s",IF(CELL("contents",G12)="s","s",IF(CELL("contents",'m vs o orig data'!AF12)="d","d","")))</f>
        <v>s</v>
      </c>
      <c r="F12" t="str">
        <f>'m vs o orig data'!AG12</f>
        <v>s</v>
      </c>
      <c r="G12" t="str">
        <f>'m vs o orig data'!AH12</f>
        <v>s</v>
      </c>
      <c r="H12" s="19">
        <f t="shared" si="0"/>
        <v>24.12182806</v>
      </c>
      <c r="I12" s="3" t="str">
        <f>'m vs o orig data'!B12</f>
        <v> </v>
      </c>
      <c r="J12" s="3" t="str">
        <f>'m vs o orig data'!N12</f>
        <v> </v>
      </c>
      <c r="K12" s="19">
        <f t="shared" si="1"/>
        <v>16.19374486</v>
      </c>
      <c r="L12" s="12" t="str">
        <f>'m vs o orig data'!E12</f>
        <v> </v>
      </c>
      <c r="M12" s="9"/>
      <c r="N12" s="12" t="str">
        <f>'m vs o orig data'!Q12</f>
        <v> </v>
      </c>
      <c r="O12" s="9"/>
      <c r="P12" s="12" t="str">
        <f>'m vs o orig data'!Z12</f>
        <v> 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</v>
      </c>
      <c r="B13" t="s">
        <v>26</v>
      </c>
      <c r="C13" t="str">
        <f>'m vs o orig data'!AD13</f>
        <v> </v>
      </c>
      <c r="D13" t="str">
        <f>'m vs o orig data'!AE13</f>
        <v> </v>
      </c>
      <c r="E13">
        <f ca="1">IF(CELL("contents",F13)="s","s",IF(CELL("contents",G13)="s","s",IF(CELL("contents",'m vs o orig data'!AF13)="d","d","")))</f>
      </c>
      <c r="F13" t="str">
        <f>'m vs o orig data'!AG13</f>
        <v> </v>
      </c>
      <c r="G13" t="str">
        <f>'m vs o orig data'!AH13</f>
        <v> </v>
      </c>
      <c r="H13" s="19">
        <f t="shared" si="0"/>
        <v>24.12182806</v>
      </c>
      <c r="I13" s="3">
        <f>'m vs o orig data'!B13</f>
        <v>22.37204549</v>
      </c>
      <c r="J13" s="3">
        <f>'m vs o orig data'!N13</f>
        <v>21.17934634</v>
      </c>
      <c r="K13" s="19">
        <f t="shared" si="1"/>
        <v>16.19374486</v>
      </c>
      <c r="L13" s="12">
        <f>'m vs o orig data'!E13</f>
        <v>0.879738496</v>
      </c>
      <c r="M13" s="9"/>
      <c r="N13" s="12">
        <f>'m vs o orig data'!Q13</f>
        <v>0.179045359</v>
      </c>
      <c r="O13" s="9"/>
      <c r="P13" s="12">
        <f>'m vs o orig data'!Z13</f>
        <v>0.8985279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 (o)</v>
      </c>
      <c r="B14" t="s">
        <v>27</v>
      </c>
      <c r="C14" t="str">
        <f>'m vs o orig data'!AD14</f>
        <v> </v>
      </c>
      <c r="D14" t="str">
        <f>'m vs o orig data'!AE14</f>
        <v>o</v>
      </c>
      <c r="E14">
        <f ca="1">IF(CELL("contents",F14)="s","s",IF(CELL("contents",G14)="s","s",IF(CELL("contents",'m vs o orig data'!AF14)="d","d","")))</f>
      </c>
      <c r="F14" t="str">
        <f>'m vs o orig data'!AG14</f>
        <v> </v>
      </c>
      <c r="G14" t="str">
        <f>'m vs o orig data'!AH14</f>
        <v> </v>
      </c>
      <c r="H14" s="19">
        <f t="shared" si="0"/>
        <v>24.12182806</v>
      </c>
      <c r="I14" s="3">
        <f>'m vs o orig data'!B14</f>
        <v>24.72065315</v>
      </c>
      <c r="J14" s="3">
        <f>'m vs o orig data'!N14</f>
        <v>47.29675341</v>
      </c>
      <c r="K14" s="19">
        <f t="shared" si="1"/>
        <v>16.19374486</v>
      </c>
      <c r="L14" s="12">
        <f>'m vs o orig data'!E14</f>
        <v>0.924620469</v>
      </c>
      <c r="M14" s="9"/>
      <c r="N14" s="12">
        <f>'m vs o orig data'!Q14</f>
        <v>2.58E-14</v>
      </c>
      <c r="O14" s="9"/>
      <c r="P14" s="12">
        <f>'m vs o orig data'!Z14</f>
        <v>0.109261284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9"/>
      <c r="I15" s="3"/>
      <c r="J15" s="3"/>
      <c r="K15" s="19"/>
      <c r="L15" s="12"/>
      <c r="M15" s="9"/>
      <c r="N15" s="12"/>
      <c r="O15" s="9"/>
      <c r="P15" s="12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</v>
      </c>
      <c r="B16" t="s">
        <v>115</v>
      </c>
      <c r="C16" t="str">
        <f>'m vs o orig data'!AD15</f>
        <v> </v>
      </c>
      <c r="D16" t="str">
        <f>'m vs o orig data'!AE15</f>
        <v> </v>
      </c>
      <c r="E16">
        <f ca="1">IF(CELL("contents",F16)="s","s",IF(CELL("contents",G16)="s","s",IF(CELL("contents",'m vs o orig data'!AF15)="d","d","")))</f>
      </c>
      <c r="F16" t="str">
        <f>'m vs o orig data'!AG15</f>
        <v> </v>
      </c>
      <c r="G16" t="str">
        <f>'m vs o orig data'!AH15</f>
        <v> </v>
      </c>
      <c r="H16" s="19">
        <f aca="true" t="shared" si="3" ref="H16:H22">I$19</f>
        <v>24.12182806</v>
      </c>
      <c r="I16" s="3">
        <f>'m vs o orig data'!B15</f>
        <v>22.80923498</v>
      </c>
      <c r="J16" s="3">
        <f>'m vs o orig data'!N15</f>
        <v>16.0318477</v>
      </c>
      <c r="K16" s="19">
        <f aca="true" t="shared" si="4" ref="K16:K22">J$19</f>
        <v>16.19374486</v>
      </c>
      <c r="L16" s="12">
        <f>'m vs o orig data'!E15</f>
        <v>0.814569659</v>
      </c>
      <c r="M16" s="9"/>
      <c r="N16" s="12">
        <f>'m vs o orig data'!Q15</f>
        <v>0.900476397</v>
      </c>
      <c r="O16" s="9"/>
      <c r="P16" s="12">
        <f>'m vs o orig data'!Z15</f>
        <v>0.127845509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 (o)</v>
      </c>
      <c r="B17" t="s">
        <v>32</v>
      </c>
      <c r="C17" t="str">
        <f>'m vs o orig data'!AD16</f>
        <v> </v>
      </c>
      <c r="D17" t="str">
        <f>'m vs o orig data'!AE16</f>
        <v>o</v>
      </c>
      <c r="E17">
        <f ca="1">IF(CELL("contents",F17)="s","s",IF(CELL("contents",G17)="s","s",IF(CELL("contents",'m vs o orig data'!AF16)="d","d","")))</f>
      </c>
      <c r="F17" t="str">
        <f>'m vs o orig data'!AG16</f>
        <v> </v>
      </c>
      <c r="G17" t="str">
        <f>'m vs o orig data'!AH16</f>
        <v> </v>
      </c>
      <c r="H17" s="19">
        <f t="shared" si="3"/>
        <v>24.12182806</v>
      </c>
      <c r="I17" s="3">
        <f>'m vs o orig data'!B16</f>
        <v>28.26242</v>
      </c>
      <c r="J17" s="3">
        <f>'m vs o orig data'!N16</f>
        <v>22.32203352</v>
      </c>
      <c r="K17" s="19">
        <f t="shared" si="4"/>
        <v>16.19374486</v>
      </c>
      <c r="L17" s="12">
        <f>'m vs o orig data'!E16</f>
        <v>0.364452443</v>
      </c>
      <c r="N17" s="12">
        <f>'m vs o orig data'!Q16</f>
        <v>2.70808E-05</v>
      </c>
      <c r="P17" s="12">
        <f>'m vs o orig data'!Z16</f>
        <v>0.147834474</v>
      </c>
    </row>
    <row r="18" spans="1:16" ht="12.75">
      <c r="A18" s="2" t="str">
        <f ca="1" t="shared" si="2"/>
        <v>North (o)</v>
      </c>
      <c r="B18" t="s">
        <v>28</v>
      </c>
      <c r="C18" t="str">
        <f>'m vs o orig data'!AD17</f>
        <v> </v>
      </c>
      <c r="D18" t="str">
        <f>'m vs o orig data'!AE17</f>
        <v>o</v>
      </c>
      <c r="E18">
        <f ca="1">IF(CELL("contents",F18)="s","s",IF(CELL("contents",G18)="s","s",IF(CELL("contents",'m vs o orig data'!AF17)="d","d","")))</f>
      </c>
      <c r="F18" t="str">
        <f>'m vs o orig data'!AG17</f>
        <v> </v>
      </c>
      <c r="G18" t="str">
        <f>'m vs o orig data'!AH17</f>
        <v> </v>
      </c>
      <c r="H18" s="19">
        <f t="shared" si="3"/>
        <v>24.12182806</v>
      </c>
      <c r="I18" s="3">
        <f>'m vs o orig data'!B17</f>
        <v>27.50817209</v>
      </c>
      <c r="J18" s="3">
        <f>'m vs o orig data'!N17</f>
        <v>36.42710462</v>
      </c>
      <c r="K18" s="19">
        <f t="shared" si="4"/>
        <v>16.19374486</v>
      </c>
      <c r="L18" s="12">
        <f>'m vs o orig data'!E17</f>
        <v>0.614516047</v>
      </c>
      <c r="N18" s="12">
        <f>'m vs o orig data'!Q17</f>
        <v>1E-19</v>
      </c>
      <c r="P18" s="12">
        <f>'m vs o orig data'!Z17</f>
        <v>0.274825131</v>
      </c>
    </row>
    <row r="19" spans="1:16" ht="12.75">
      <c r="A19" s="2" t="str">
        <f ca="1">CONCATENATE(B19)&amp;(IF((CELL("contents",C19)="m")*AND((CELL("contents",D19))="o")*AND((CELL("contents",E19))&lt;&gt;"")," (m,o,"&amp;CELL("contents",E19)&amp;")",(IF((CELL("contents",C19)="m")*OR((CELL("contents",D19))="o")," (m,o)",(IF((CELL("contents",C19)="m")*OR((CELL("contents",E19))&lt;&gt;"")," (m,"&amp;CELL("contents",E19)&amp;")",(IF((CELL("contents",D19)="o")*OR((CELL("contents",E19))&lt;&gt;"")," (o,"&amp;CELL("contents",E19)&amp;")",(IF((CELL("contents",C19))="m"," (m)",(IF((CELL("contents",D19)="o")," (o)",(IF((CELL("contents",E19)&lt;&gt;"")," ("&amp;CELL("contents",E19)&amp;")",""))))))))))))))</f>
        <v>Manitoba (d)</v>
      </c>
      <c r="B19" t="s">
        <v>30</v>
      </c>
      <c r="C19" t="str">
        <f>'m vs o orig data'!AD18</f>
        <v> </v>
      </c>
      <c r="D19" t="str">
        <f>'m vs o orig data'!AE18</f>
        <v> </v>
      </c>
      <c r="E19" t="str">
        <f ca="1">IF(CELL("contents",F19)="s","s",IF(CELL("contents",G19)="s","s",IF(CELL("contents",'m vs o orig data'!AF18)="d","d","")))</f>
        <v>d</v>
      </c>
      <c r="F19" t="str">
        <f>'m vs o orig data'!AG18</f>
        <v> </v>
      </c>
      <c r="G19" t="str">
        <f>'m vs o orig data'!AH18</f>
        <v> </v>
      </c>
      <c r="H19" s="19">
        <f t="shared" si="3"/>
        <v>24.12182806</v>
      </c>
      <c r="I19" s="3">
        <f>'m vs o orig data'!B18</f>
        <v>24.12182806</v>
      </c>
      <c r="J19" s="3">
        <f>'m vs o orig data'!N18</f>
        <v>16.19374486</v>
      </c>
      <c r="K19" s="19">
        <f t="shared" si="4"/>
        <v>16.19374486</v>
      </c>
      <c r="L19" s="12" t="str">
        <f>'m vs o orig data'!E18</f>
        <v> </v>
      </c>
      <c r="N19" s="12" t="str">
        <f>'m vs o orig data'!Q18</f>
        <v> </v>
      </c>
      <c r="P19" s="12">
        <f>'m vs o orig data'!Z18</f>
        <v>5.99875E-05</v>
      </c>
    </row>
    <row r="20" spans="1:19" ht="12.75">
      <c r="A20" s="2" t="str">
        <f ca="1">CONCATENATE(B20)&amp;(IF((CELL("contents",C20)="m")*AND((CELL("contents",D20))="o")*AND((CELL("contents",E20))&lt;&gt;"")," (m,o,"&amp;CELL("contents",E20)&amp;")",(IF((CELL("contents",C20)="m")*OR((CELL("contents",D20))="o")," (m,o)",(IF((CELL("contents",C20)="m")*OR((CELL("contents",E20))&lt;&gt;"")," (m,"&amp;CELL("contents",E20)&amp;")",(IF((CELL("contents",D20)="o")*OR((CELL("contents",E20))&lt;&gt;"")," (o,"&amp;CELL("contents",E20)&amp;")",(IF((CELL("contents",C20))="m"," (m)",(IF((CELL("contents",D20)="o")," (o)",(IF((CELL("contents",E20)&lt;&gt;"")," ("&amp;CELL("contents",E20)&amp;")",""))))))))))))))</f>
        <v>Wpg Most Healthy (o)</v>
      </c>
      <c r="B20" t="s">
        <v>135</v>
      </c>
      <c r="C20" t="str">
        <f>'m vs o orig data'!AD19</f>
        <v> </v>
      </c>
      <c r="D20" t="str">
        <f>'m vs o orig data'!AE19</f>
        <v>o</v>
      </c>
      <c r="E20">
        <f ca="1">IF(CELL("contents",F20)="s","s",IF(CELL("contents",G20)="s","s",IF(CELL("contents",'m vs o orig data'!AF19)="d","d","")))</f>
      </c>
      <c r="F20" t="str">
        <f>'m vs o orig data'!AG19</f>
        <v> </v>
      </c>
      <c r="G20" t="str">
        <f>'m vs o orig data'!AH19</f>
        <v> </v>
      </c>
      <c r="H20" s="19">
        <f t="shared" si="3"/>
        <v>24.12182806</v>
      </c>
      <c r="I20" s="3">
        <f>'m vs o orig data'!B19</f>
        <v>10.80363279</v>
      </c>
      <c r="J20" s="3">
        <f>'m vs o orig data'!N19</f>
        <v>7.938258434</v>
      </c>
      <c r="K20" s="19">
        <f t="shared" si="4"/>
        <v>16.19374486</v>
      </c>
      <c r="L20" s="12">
        <f>'m vs o orig data'!E19</f>
        <v>0.040137522</v>
      </c>
      <c r="M20" s="9"/>
      <c r="N20" s="12">
        <f>'m vs o orig data'!Q19</f>
        <v>1.17E-07</v>
      </c>
      <c r="P20" s="12">
        <f>'m vs o orig data'!Z19</f>
        <v>0.419872046</v>
      </c>
      <c r="Q20" s="1"/>
      <c r="R20" s="1"/>
      <c r="S20" s="1"/>
    </row>
    <row r="21" spans="1:16" ht="12.75">
      <c r="A21" s="2" t="str">
        <f ca="1">CONCATENATE(B21)&amp;(IF((CELL("contents",C21)="m")*AND((CELL("contents",D21))="o")*AND((CELL("contents",E21))&lt;&gt;"")," (m,o,"&amp;CELL("contents",E21)&amp;")",(IF((CELL("contents",C21)="m")*OR((CELL("contents",D21))="o")," (m,o)",(IF((CELL("contents",C21)="m")*OR((CELL("contents",E21))&lt;&gt;"")," (m,"&amp;CELL("contents",E21)&amp;")",(IF((CELL("contents",D21)="o")*OR((CELL("contents",E21))&lt;&gt;"")," (o,"&amp;CELL("contents",E21)&amp;")",(IF((CELL("contents",C21))="m"," (m)",(IF((CELL("contents",D21)="o")," (o)",(IF((CELL("contents",E21)&lt;&gt;"")," ("&amp;CELL("contents",E21)&amp;")",""))))))))))))))</f>
        <v>Wpg Avg Health (d)</v>
      </c>
      <c r="B21" t="s">
        <v>136</v>
      </c>
      <c r="C21" t="str">
        <f>'m vs o orig data'!AD20</f>
        <v> </v>
      </c>
      <c r="D21" t="str">
        <f>'m vs o orig data'!AE20</f>
        <v> </v>
      </c>
      <c r="E21" t="str">
        <f ca="1">IF(CELL("contents",F21)="s","s",IF(CELL("contents",G21)="s","s",IF(CELL("contents",'m vs o orig data'!AF20)="d","d","")))</f>
        <v>d</v>
      </c>
      <c r="F21" t="str">
        <f>'m vs o orig data'!AG20</f>
        <v> </v>
      </c>
      <c r="G21" t="str">
        <f>'m vs o orig data'!AH20</f>
        <v> </v>
      </c>
      <c r="H21" s="19">
        <f t="shared" si="3"/>
        <v>24.12182806</v>
      </c>
      <c r="I21" s="3">
        <f>'m vs o orig data'!B20</f>
        <v>31.26238559</v>
      </c>
      <c r="J21" s="3">
        <f>'m vs o orig data'!N20</f>
        <v>12.82299865</v>
      </c>
      <c r="K21" s="19">
        <f t="shared" si="4"/>
        <v>16.19374486</v>
      </c>
      <c r="L21" s="12">
        <f>'m vs o orig data'!E20</f>
        <v>0.338888133</v>
      </c>
      <c r="N21" s="12">
        <f>'m vs o orig data'!Q20</f>
        <v>0.093181091</v>
      </c>
      <c r="P21" s="12">
        <f>'m vs o orig data'!Z20</f>
        <v>0.001702112</v>
      </c>
    </row>
    <row r="22" spans="1:16" ht="12.75">
      <c r="A22" s="2" t="str">
        <f ca="1">CONCATENATE(B22)&amp;(IF((CELL("contents",C22)="m")*AND((CELL("contents",D22))="o")*AND((CELL("contents",E22))&lt;&gt;"")," (m,o,"&amp;CELL("contents",E22)&amp;")",(IF((CELL("contents",C22)="m")*OR((CELL("contents",D22))="o")," (m,o)",(IF((CELL("contents",C22)="m")*OR((CELL("contents",E22))&lt;&gt;"")," (m,"&amp;CELL("contents",E22)&amp;")",(IF((CELL("contents",D22)="o")*OR((CELL("contents",E22))&lt;&gt;"")," (o,"&amp;CELL("contents",E22)&amp;")",(IF((CELL("contents",C22))="m"," (m)",(IF((CELL("contents",D22)="o")," (o)",(IF((CELL("contents",E22)&lt;&gt;"")," ("&amp;CELL("contents",E22)&amp;")",""))))))))))))))</f>
        <v>Wpg Least Healthy</v>
      </c>
      <c r="B22" t="s">
        <v>137</v>
      </c>
      <c r="C22" t="str">
        <f>'m vs o orig data'!AD21</f>
        <v> </v>
      </c>
      <c r="D22" t="str">
        <f>'m vs o orig data'!AE21</f>
        <v> </v>
      </c>
      <c r="E22">
        <f ca="1">IF(CELL("contents",F22)="s","s",IF(CELL("contents",G22)="s","s",IF(CELL("contents",'m vs o orig data'!AF21)="d","d","")))</f>
      </c>
      <c r="F22" t="str">
        <f>'m vs o orig data'!AG21</f>
        <v> </v>
      </c>
      <c r="G22" t="str">
        <f>'m vs o orig data'!AH21</f>
        <v> </v>
      </c>
      <c r="H22" s="19">
        <f t="shared" si="3"/>
        <v>24.12182806</v>
      </c>
      <c r="I22" s="3">
        <f>'m vs o orig data'!B21</f>
        <v>22.7237499</v>
      </c>
      <c r="J22" s="3">
        <f>'m vs o orig data'!N21</f>
        <v>18.97485798</v>
      </c>
      <c r="K22" s="19">
        <f t="shared" si="4"/>
        <v>16.19374486</v>
      </c>
      <c r="L22" s="12">
        <f>'m vs o orig data'!E21</f>
        <v>0.857288447</v>
      </c>
      <c r="N22" s="12">
        <f>'m vs o orig data'!Q21</f>
        <v>0.196975118</v>
      </c>
      <c r="P22" s="12">
        <f>'m vs o orig data'!Z21</f>
        <v>0.46220293</v>
      </c>
    </row>
    <row r="23" spans="1:8" ht="12.75">
      <c r="B23"/>
      <c r="C23"/>
      <c r="D23"/>
      <c r="E23"/>
      <c r="F23"/>
      <c r="G23"/>
      <c r="H23" s="20"/>
    </row>
    <row r="24" spans="2:8" ht="12.75">
      <c r="B24"/>
      <c r="C24"/>
      <c r="D24"/>
      <c r="E24"/>
      <c r="F24"/>
      <c r="G24"/>
      <c r="H24" s="20"/>
    </row>
    <row r="25" spans="2:8" ht="12.75">
      <c r="B25"/>
      <c r="C25"/>
      <c r="D25"/>
      <c r="E25"/>
      <c r="F25"/>
      <c r="G25"/>
      <c r="H25" s="20"/>
    </row>
    <row r="26" spans="2:8" ht="12.75">
      <c r="B26"/>
      <c r="C26"/>
      <c r="D26"/>
      <c r="E26"/>
      <c r="F26"/>
      <c r="G26"/>
      <c r="H26" s="20"/>
    </row>
    <row r="27" spans="2:8" ht="12.75">
      <c r="B27"/>
      <c r="C27"/>
      <c r="D27"/>
      <c r="E27"/>
      <c r="F27"/>
      <c r="G27"/>
      <c r="H27" s="20"/>
    </row>
    <row r="28" ht="12.75">
      <c r="H28" s="20"/>
    </row>
    <row r="29" ht="12.75">
      <c r="H29" s="20"/>
    </row>
    <row r="30" ht="12.75">
      <c r="H30" s="20"/>
    </row>
    <row r="31" ht="12.75">
      <c r="H31" s="20"/>
    </row>
    <row r="32" ht="12.75">
      <c r="H32" s="20"/>
    </row>
    <row r="33" ht="12.75">
      <c r="H33" s="20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9" sqref="A49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2" t="s">
        <v>114</v>
      </c>
      <c r="B1" s="5" t="s">
        <v>35</v>
      </c>
      <c r="C1" s="13" t="s">
        <v>17</v>
      </c>
      <c r="D1" s="13" t="s">
        <v>18</v>
      </c>
      <c r="E1" s="92" t="s">
        <v>131</v>
      </c>
      <c r="F1" s="92"/>
      <c r="G1" s="92"/>
    </row>
    <row r="2" spans="1:7" ht="12.75">
      <c r="A2" s="32"/>
      <c r="B2" s="5"/>
      <c r="C2" s="13"/>
      <c r="D2" s="13"/>
      <c r="E2" s="3"/>
      <c r="F2" s="3" t="s">
        <v>116</v>
      </c>
      <c r="G2" s="3"/>
    </row>
    <row r="3" spans="1:7" ht="12.75">
      <c r="A3" s="31" t="s">
        <v>0</v>
      </c>
      <c r="B3" s="5"/>
      <c r="C3" s="13" t="s">
        <v>97</v>
      </c>
      <c r="D3" s="13" t="s">
        <v>37</v>
      </c>
      <c r="E3" s="6" t="s">
        <v>105</v>
      </c>
      <c r="F3" s="3" t="s">
        <v>117</v>
      </c>
      <c r="G3" s="6" t="s">
        <v>79</v>
      </c>
    </row>
    <row r="4" spans="1:7" ht="12.75">
      <c r="A4" s="30" t="str">
        <f ca="1">CONCATENATE(B4)&amp;(IF((CELL("contents",D4)="s")," (s)",(IF((CELL("contents",C4)="m")," (m)",""))))</f>
        <v>Southeast Region</v>
      </c>
      <c r="B4" t="s">
        <v>98</v>
      </c>
      <c r="C4" t="str">
        <f>'m region orig data'!N4</f>
        <v> </v>
      </c>
      <c r="D4" t="str">
        <f>'m region orig data'!O4</f>
        <v> </v>
      </c>
      <c r="E4" s="19">
        <f>F$12</f>
        <v>23.89219092</v>
      </c>
      <c r="F4" s="33">
        <f>'m region orig data'!B4</f>
        <v>22.74730881</v>
      </c>
      <c r="G4" s="12">
        <f>'m region orig data'!E4</f>
        <v>0.853674621</v>
      </c>
    </row>
    <row r="5" spans="1:7" ht="12.75">
      <c r="A5" s="30" t="str">
        <f ca="1">CONCATENATE(B5)&amp;(IF((CELL("contents",D5)="s")," (s)",(IF((CELL("contents",C5)="m")," (m)",""))))</f>
        <v>Interlake Region</v>
      </c>
      <c r="B5" t="s">
        <v>99</v>
      </c>
      <c r="C5" t="str">
        <f>'m region orig data'!N5</f>
        <v> </v>
      </c>
      <c r="D5" t="str">
        <f>'m region orig data'!O5</f>
        <v> </v>
      </c>
      <c r="E5" s="19">
        <f aca="true" t="shared" si="0" ref="E5:E12">F$12</f>
        <v>23.89219092</v>
      </c>
      <c r="F5" s="33">
        <f>'m region orig data'!B5</f>
        <v>28.15652245</v>
      </c>
      <c r="G5" s="12">
        <f>'m region orig data'!E5</f>
        <v>0.501533336</v>
      </c>
    </row>
    <row r="6" spans="1:7" ht="12.75">
      <c r="A6" s="30" t="str">
        <f aca="true" ca="1" t="shared" si="1" ref="A6:A12">CONCATENATE(B6)&amp;(IF((CELL("contents",D6)="s")," (s)",(IF((CELL("contents",C6)="m")," (m)",""))))</f>
        <v>Northwest Region</v>
      </c>
      <c r="B6" t="s">
        <v>100</v>
      </c>
      <c r="C6" t="str">
        <f>'m region orig data'!N6</f>
        <v> </v>
      </c>
      <c r="D6" t="str">
        <f>'m region orig data'!O6</f>
        <v> </v>
      </c>
      <c r="E6" s="19">
        <f t="shared" si="0"/>
        <v>23.89219092</v>
      </c>
      <c r="F6" s="33">
        <f>'m region orig data'!B6</f>
        <v>22.59450947</v>
      </c>
      <c r="G6" s="12">
        <f>'m region orig data'!E6</f>
        <v>0.880046325</v>
      </c>
    </row>
    <row r="7" spans="1:7" ht="12.75">
      <c r="A7" s="30" t="str">
        <f ca="1" t="shared" si="1"/>
        <v>Winnipeg Region</v>
      </c>
      <c r="B7" t="s">
        <v>101</v>
      </c>
      <c r="C7" t="str">
        <f>'m region orig data'!N7</f>
        <v> </v>
      </c>
      <c r="D7" t="str">
        <f>'m region orig data'!O7</f>
        <v> </v>
      </c>
      <c r="E7" s="19">
        <f t="shared" si="0"/>
        <v>23.89219092</v>
      </c>
      <c r="F7" s="33">
        <f>'m region orig data'!B7</f>
        <v>20.98924437</v>
      </c>
      <c r="G7" s="12">
        <f>'m region orig data'!E7</f>
        <v>0.473858833</v>
      </c>
    </row>
    <row r="8" spans="1:7" ht="12.75">
      <c r="A8" s="30" t="str">
        <f ca="1" t="shared" si="1"/>
        <v>Southwest Region</v>
      </c>
      <c r="B8" t="s">
        <v>102</v>
      </c>
      <c r="C8" t="str">
        <f>'m region orig data'!N8</f>
        <v> </v>
      </c>
      <c r="D8" t="str">
        <f>'m region orig data'!O8</f>
        <v> </v>
      </c>
      <c r="E8" s="19">
        <f t="shared" si="0"/>
        <v>23.89219092</v>
      </c>
      <c r="F8" s="33">
        <f>'m region orig data'!B8</f>
        <v>24.22652159</v>
      </c>
      <c r="G8" s="12">
        <f>'m region orig data'!E8</f>
        <v>0.959406428</v>
      </c>
    </row>
    <row r="9" spans="1:7" ht="12.75">
      <c r="A9" s="30" t="str">
        <f ca="1" t="shared" si="1"/>
        <v>The Pas Region</v>
      </c>
      <c r="B9" t="s">
        <v>103</v>
      </c>
      <c r="C9" t="str">
        <f>'m region orig data'!N9</f>
        <v> </v>
      </c>
      <c r="D9" t="str">
        <f>'m region orig data'!O9</f>
        <v> </v>
      </c>
      <c r="E9" s="19">
        <f t="shared" si="0"/>
        <v>23.89219092</v>
      </c>
      <c r="F9" s="33">
        <f>'m region orig data'!B9</f>
        <v>27.04563068</v>
      </c>
      <c r="G9" s="12">
        <f>'m region orig data'!E9</f>
        <v>0.65818822</v>
      </c>
    </row>
    <row r="10" spans="1:7" ht="12.75">
      <c r="A10" s="30" t="str">
        <f ca="1" t="shared" si="1"/>
        <v>Thompson Region</v>
      </c>
      <c r="B10" t="s">
        <v>104</v>
      </c>
      <c r="C10" t="str">
        <f>'m region orig data'!N10</f>
        <v> </v>
      </c>
      <c r="D10" t="str">
        <f>'m region orig data'!O10</f>
        <v> </v>
      </c>
      <c r="E10" s="19">
        <f t="shared" si="0"/>
        <v>23.89219092</v>
      </c>
      <c r="F10" s="33">
        <f>'m region orig data'!B10</f>
        <v>32.50845547</v>
      </c>
      <c r="G10" s="12">
        <f>'m region orig data'!E10</f>
        <v>0.357284254</v>
      </c>
    </row>
    <row r="11" spans="1:7" ht="12.75">
      <c r="A11" s="30"/>
      <c r="E11" s="19"/>
      <c r="F11" s="33"/>
      <c r="G11" s="12"/>
    </row>
    <row r="12" spans="1:7" ht="12.75">
      <c r="A12" s="30" t="str">
        <f ca="1" t="shared" si="1"/>
        <v>Manitoba</v>
      </c>
      <c r="B12" t="s">
        <v>30</v>
      </c>
      <c r="C12" t="str">
        <f>'m region orig data'!N11</f>
        <v> </v>
      </c>
      <c r="D12" t="str">
        <f>'m region orig data'!O11</f>
        <v> </v>
      </c>
      <c r="E12" s="19">
        <f t="shared" si="0"/>
        <v>23.89219092</v>
      </c>
      <c r="F12" s="33">
        <f>'m region orig data'!B11</f>
        <v>23.89219092</v>
      </c>
      <c r="G12" s="12" t="str">
        <f>'m region orig data'!E11</f>
        <v> </v>
      </c>
    </row>
    <row r="13" spans="5:7" ht="12.75">
      <c r="E13" s="19"/>
      <c r="F13" s="11"/>
      <c r="G13" s="12"/>
    </row>
    <row r="16" ht="12.75">
      <c r="B16" s="35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1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21.00390625" style="0" customWidth="1"/>
  </cols>
  <sheetData>
    <row r="1" ht="12.75">
      <c r="A1" t="s">
        <v>130</v>
      </c>
    </row>
    <row r="3" spans="1:34" ht="12.75">
      <c r="A3" t="s">
        <v>0</v>
      </c>
      <c r="B3" t="s">
        <v>40</v>
      </c>
      <c r="C3" t="s">
        <v>41</v>
      </c>
      <c r="D3" t="s">
        <v>42</v>
      </c>
      <c r="E3" t="s">
        <v>43</v>
      </c>
      <c r="F3" t="s">
        <v>44</v>
      </c>
      <c r="G3" t="s">
        <v>45</v>
      </c>
      <c r="H3" t="s">
        <v>46</v>
      </c>
      <c r="I3" t="s">
        <v>47</v>
      </c>
      <c r="J3" t="s">
        <v>48</v>
      </c>
      <c r="K3" t="s">
        <v>49</v>
      </c>
      <c r="L3" t="s">
        <v>50</v>
      </c>
      <c r="M3" t="s">
        <v>51</v>
      </c>
      <c r="N3" t="s">
        <v>52</v>
      </c>
      <c r="O3" t="s">
        <v>53</v>
      </c>
      <c r="P3" t="s">
        <v>54</v>
      </c>
      <c r="Q3" t="s">
        <v>55</v>
      </c>
      <c r="R3" t="s">
        <v>56</v>
      </c>
      <c r="S3" t="s">
        <v>57</v>
      </c>
      <c r="T3" t="s">
        <v>58</v>
      </c>
      <c r="U3" t="s">
        <v>59</v>
      </c>
      <c r="V3" t="s">
        <v>60</v>
      </c>
      <c r="W3" t="s">
        <v>61</v>
      </c>
      <c r="X3" t="s">
        <v>62</v>
      </c>
      <c r="Y3" t="s">
        <v>63</v>
      </c>
      <c r="Z3" t="s">
        <v>64</v>
      </c>
      <c r="AA3" t="s">
        <v>65</v>
      </c>
      <c r="AB3" t="s">
        <v>66</v>
      </c>
      <c r="AC3" t="s">
        <v>67</v>
      </c>
      <c r="AD3" t="s">
        <v>68</v>
      </c>
      <c r="AE3" t="s">
        <v>69</v>
      </c>
      <c r="AF3" t="s">
        <v>70</v>
      </c>
      <c r="AG3" t="s">
        <v>71</v>
      </c>
      <c r="AH3" t="s">
        <v>72</v>
      </c>
    </row>
    <row r="4" spans="1:34" ht="12.75">
      <c r="A4" t="s">
        <v>3</v>
      </c>
      <c r="B4">
        <v>18.1445767</v>
      </c>
      <c r="C4">
        <v>8.165110158</v>
      </c>
      <c r="D4">
        <v>40.32103145</v>
      </c>
      <c r="E4">
        <v>0.50608722</v>
      </c>
      <c r="F4">
        <v>19.66292135</v>
      </c>
      <c r="G4">
        <v>7.431885705</v>
      </c>
      <c r="H4">
        <v>-0.2709</v>
      </c>
      <c r="I4">
        <v>-1.0694</v>
      </c>
      <c r="J4">
        <v>0.5276</v>
      </c>
      <c r="K4">
        <v>0.762691439</v>
      </c>
      <c r="L4">
        <v>0.343213276</v>
      </c>
      <c r="M4">
        <v>1.694859352</v>
      </c>
      <c r="N4">
        <v>9.624241037</v>
      </c>
      <c r="O4">
        <v>6.294849523</v>
      </c>
      <c r="P4">
        <v>14.71457184</v>
      </c>
      <c r="Q4">
        <v>0.016298279</v>
      </c>
      <c r="R4">
        <v>10.37344398</v>
      </c>
      <c r="S4">
        <v>1.89392309</v>
      </c>
      <c r="T4">
        <v>-0.5203</v>
      </c>
      <c r="U4">
        <v>-0.9449</v>
      </c>
      <c r="V4">
        <v>-0.0958</v>
      </c>
      <c r="W4">
        <v>0.594318431</v>
      </c>
      <c r="X4">
        <v>0.388721051</v>
      </c>
      <c r="Y4">
        <v>0.908657754</v>
      </c>
      <c r="Z4">
        <v>0.148201977</v>
      </c>
      <c r="AA4">
        <v>-0.6341</v>
      </c>
      <c r="AB4">
        <v>-1.4936</v>
      </c>
      <c r="AC4">
        <v>0.2254</v>
      </c>
      <c r="AD4" t="s">
        <v>36</v>
      </c>
      <c r="AE4" t="s">
        <v>36</v>
      </c>
      <c r="AF4" t="s">
        <v>36</v>
      </c>
      <c r="AG4" t="s">
        <v>36</v>
      </c>
      <c r="AH4" t="s">
        <v>36</v>
      </c>
    </row>
    <row r="5" spans="1:34" ht="12.75">
      <c r="A5" t="s">
        <v>1</v>
      </c>
      <c r="B5">
        <v>36.2222957</v>
      </c>
      <c r="C5">
        <v>19.52115839</v>
      </c>
      <c r="D5">
        <v>67.21192867</v>
      </c>
      <c r="E5">
        <v>0.182562017</v>
      </c>
      <c r="F5">
        <v>34.85254692</v>
      </c>
      <c r="G5">
        <v>9.666357307</v>
      </c>
      <c r="H5">
        <v>0.4204</v>
      </c>
      <c r="I5">
        <v>-0.1978</v>
      </c>
      <c r="J5">
        <v>1.0386</v>
      </c>
      <c r="K5">
        <v>1.522572573</v>
      </c>
      <c r="L5">
        <v>0.820554849</v>
      </c>
      <c r="M5">
        <v>2.825194737</v>
      </c>
      <c r="N5">
        <v>21.94323113</v>
      </c>
      <c r="O5">
        <v>16.58673608</v>
      </c>
      <c r="P5">
        <v>29.02954445</v>
      </c>
      <c r="Q5">
        <v>0.033345731</v>
      </c>
      <c r="R5">
        <v>22.33766234</v>
      </c>
      <c r="S5">
        <v>1.966721505</v>
      </c>
      <c r="T5">
        <v>0.3038</v>
      </c>
      <c r="U5">
        <v>0.024</v>
      </c>
      <c r="V5">
        <v>0.5837</v>
      </c>
      <c r="W5">
        <v>1.355043649</v>
      </c>
      <c r="X5">
        <v>1.024268087</v>
      </c>
      <c r="Y5">
        <v>1.792639361</v>
      </c>
      <c r="Z5">
        <v>0.111875855</v>
      </c>
      <c r="AA5">
        <v>-0.5012</v>
      </c>
      <c r="AB5">
        <v>-1.1191</v>
      </c>
      <c r="AC5">
        <v>0.1167</v>
      </c>
      <c r="AD5" t="s">
        <v>36</v>
      </c>
      <c r="AE5" t="s">
        <v>36</v>
      </c>
      <c r="AF5" t="s">
        <v>36</v>
      </c>
      <c r="AG5" t="s">
        <v>36</v>
      </c>
      <c r="AH5" t="s">
        <v>36</v>
      </c>
    </row>
    <row r="6" spans="1:34" ht="12.75">
      <c r="A6" t="s">
        <v>10</v>
      </c>
      <c r="B6" t="s">
        <v>36</v>
      </c>
      <c r="C6" t="s">
        <v>36</v>
      </c>
      <c r="D6" t="s">
        <v>36</v>
      </c>
      <c r="E6" t="s">
        <v>36</v>
      </c>
      <c r="F6" t="s">
        <v>36</v>
      </c>
      <c r="G6" t="s">
        <v>36</v>
      </c>
      <c r="H6" t="s">
        <v>36</v>
      </c>
      <c r="I6" t="s">
        <v>36</v>
      </c>
      <c r="J6" t="s">
        <v>36</v>
      </c>
      <c r="K6" t="s">
        <v>36</v>
      </c>
      <c r="L6" t="s">
        <v>36</v>
      </c>
      <c r="M6" t="s">
        <v>36</v>
      </c>
      <c r="N6">
        <v>13.68924055</v>
      </c>
      <c r="O6">
        <v>10.0489539</v>
      </c>
      <c r="P6">
        <v>18.64824026</v>
      </c>
      <c r="Q6">
        <v>0.286777432</v>
      </c>
      <c r="R6">
        <v>14.49275362</v>
      </c>
      <c r="S6">
        <v>1.58128906</v>
      </c>
      <c r="T6">
        <v>-0.168</v>
      </c>
      <c r="U6">
        <v>-0.4772</v>
      </c>
      <c r="V6">
        <v>0.1411</v>
      </c>
      <c r="W6">
        <v>0.845341251</v>
      </c>
      <c r="X6">
        <v>0.620545401</v>
      </c>
      <c r="Y6">
        <v>1.151570586</v>
      </c>
      <c r="Z6" t="s">
        <v>36</v>
      </c>
      <c r="AA6" t="s">
        <v>36</v>
      </c>
      <c r="AB6" t="s">
        <v>36</v>
      </c>
      <c r="AC6" t="s">
        <v>36</v>
      </c>
      <c r="AD6" t="s">
        <v>36</v>
      </c>
      <c r="AE6" t="s">
        <v>36</v>
      </c>
      <c r="AF6" t="s">
        <v>36</v>
      </c>
      <c r="AG6" t="s">
        <v>37</v>
      </c>
      <c r="AH6" t="s">
        <v>36</v>
      </c>
    </row>
    <row r="7" spans="1:34" ht="12.75">
      <c r="A7" t="s">
        <v>9</v>
      </c>
      <c r="B7" t="s">
        <v>36</v>
      </c>
      <c r="C7" t="s">
        <v>36</v>
      </c>
      <c r="D7" t="s">
        <v>36</v>
      </c>
      <c r="E7" t="s">
        <v>36</v>
      </c>
      <c r="F7" t="s">
        <v>36</v>
      </c>
      <c r="G7" t="s">
        <v>36</v>
      </c>
      <c r="H7" t="s">
        <v>36</v>
      </c>
      <c r="I7" t="s">
        <v>36</v>
      </c>
      <c r="J7" t="s">
        <v>36</v>
      </c>
      <c r="K7" t="s">
        <v>36</v>
      </c>
      <c r="L7" t="s">
        <v>36</v>
      </c>
      <c r="M7" t="s">
        <v>36</v>
      </c>
      <c r="N7">
        <v>9.401028954</v>
      </c>
      <c r="O7">
        <v>6.297540216</v>
      </c>
      <c r="P7">
        <v>14.03394696</v>
      </c>
      <c r="Q7">
        <v>0.007809185</v>
      </c>
      <c r="R7">
        <v>9.85915493</v>
      </c>
      <c r="S7">
        <v>1.666501347</v>
      </c>
      <c r="T7">
        <v>-0.5438</v>
      </c>
      <c r="U7">
        <v>-0.9445</v>
      </c>
      <c r="V7">
        <v>-0.1431</v>
      </c>
      <c r="W7">
        <v>0.580534585</v>
      </c>
      <c r="X7">
        <v>0.388887207</v>
      </c>
      <c r="Y7">
        <v>0.866627644</v>
      </c>
      <c r="Z7" t="s">
        <v>36</v>
      </c>
      <c r="AA7" t="s">
        <v>36</v>
      </c>
      <c r="AB7" t="s">
        <v>36</v>
      </c>
      <c r="AC7" t="s">
        <v>36</v>
      </c>
      <c r="AD7" t="s">
        <v>36</v>
      </c>
      <c r="AE7" t="s">
        <v>74</v>
      </c>
      <c r="AF7" t="s">
        <v>36</v>
      </c>
      <c r="AG7" t="s">
        <v>37</v>
      </c>
      <c r="AH7" t="s">
        <v>36</v>
      </c>
    </row>
    <row r="8" spans="1:34" ht="12.75">
      <c r="A8" t="s">
        <v>11</v>
      </c>
      <c r="B8">
        <v>21.28001076</v>
      </c>
      <c r="C8">
        <v>15.14935336</v>
      </c>
      <c r="D8">
        <v>29.89162952</v>
      </c>
      <c r="E8">
        <v>0.469685956</v>
      </c>
      <c r="F8">
        <v>20.07528231</v>
      </c>
      <c r="G8">
        <v>2.897617411</v>
      </c>
      <c r="H8">
        <v>-0.1253</v>
      </c>
      <c r="I8">
        <v>-0.4652</v>
      </c>
      <c r="J8">
        <v>0.2145</v>
      </c>
      <c r="K8">
        <v>0.882188975</v>
      </c>
      <c r="L8">
        <v>0.628035045</v>
      </c>
      <c r="M8">
        <v>1.239194204</v>
      </c>
      <c r="N8">
        <v>12.71568022</v>
      </c>
      <c r="O8">
        <v>11.24396519</v>
      </c>
      <c r="P8">
        <v>14.38002703</v>
      </c>
      <c r="Q8">
        <v>0.000116826</v>
      </c>
      <c r="R8">
        <v>12.88776634</v>
      </c>
      <c r="S8">
        <v>0.527461163</v>
      </c>
      <c r="T8">
        <v>-0.2418</v>
      </c>
      <c r="U8">
        <v>-0.3648</v>
      </c>
      <c r="V8">
        <v>-0.1188</v>
      </c>
      <c r="W8">
        <v>0.785221721</v>
      </c>
      <c r="X8">
        <v>0.694340024</v>
      </c>
      <c r="Y8">
        <v>0.887998863</v>
      </c>
      <c r="Z8">
        <v>0.00094675</v>
      </c>
      <c r="AA8">
        <v>-0.5149</v>
      </c>
      <c r="AB8">
        <v>-0.8202</v>
      </c>
      <c r="AC8">
        <v>-0.2096</v>
      </c>
      <c r="AD8" t="s">
        <v>36</v>
      </c>
      <c r="AE8" t="s">
        <v>74</v>
      </c>
      <c r="AF8" t="s">
        <v>73</v>
      </c>
      <c r="AG8" t="s">
        <v>36</v>
      </c>
      <c r="AH8" t="s">
        <v>36</v>
      </c>
    </row>
    <row r="9" spans="1:34" ht="12.75">
      <c r="A9" t="s">
        <v>4</v>
      </c>
      <c r="B9">
        <v>28.40365608</v>
      </c>
      <c r="C9">
        <v>17.28763396</v>
      </c>
      <c r="D9">
        <v>46.66732767</v>
      </c>
      <c r="E9">
        <v>0.484148453</v>
      </c>
      <c r="F9">
        <v>30.76923077</v>
      </c>
      <c r="G9">
        <v>6.28074293</v>
      </c>
      <c r="H9">
        <v>0.1772</v>
      </c>
      <c r="I9">
        <v>-0.3193</v>
      </c>
      <c r="J9">
        <v>0.6738</v>
      </c>
      <c r="K9">
        <v>1.193922883</v>
      </c>
      <c r="L9">
        <v>0.726670599</v>
      </c>
      <c r="M9">
        <v>1.961620372</v>
      </c>
      <c r="N9">
        <v>20.07860938</v>
      </c>
      <c r="O9">
        <v>15.06156455</v>
      </c>
      <c r="P9">
        <v>26.76684439</v>
      </c>
      <c r="Q9">
        <v>0.142683407</v>
      </c>
      <c r="R9">
        <v>20.74763012</v>
      </c>
      <c r="S9">
        <v>1.926369096</v>
      </c>
      <c r="T9">
        <v>0.215</v>
      </c>
      <c r="U9">
        <v>-0.0725</v>
      </c>
      <c r="V9">
        <v>0.5025</v>
      </c>
      <c r="W9">
        <v>1.239899081</v>
      </c>
      <c r="X9">
        <v>0.930085331</v>
      </c>
      <c r="Y9">
        <v>1.652912567</v>
      </c>
      <c r="Z9">
        <v>0.17624478</v>
      </c>
      <c r="AA9">
        <v>-0.3469</v>
      </c>
      <c r="AB9">
        <v>-0.8496</v>
      </c>
      <c r="AC9">
        <v>0.1558</v>
      </c>
      <c r="AD9" t="s">
        <v>36</v>
      </c>
      <c r="AE9" t="s">
        <v>36</v>
      </c>
      <c r="AF9" t="s">
        <v>36</v>
      </c>
      <c r="AG9" t="s">
        <v>36</v>
      </c>
      <c r="AH9" t="s">
        <v>36</v>
      </c>
    </row>
    <row r="10" spans="1:34" ht="12.75">
      <c r="A10" t="s">
        <v>2</v>
      </c>
      <c r="B10">
        <v>24.12629813</v>
      </c>
      <c r="C10">
        <v>10.86006702</v>
      </c>
      <c r="D10">
        <v>53.59803583</v>
      </c>
      <c r="E10">
        <v>0.972520294</v>
      </c>
      <c r="F10">
        <v>24.56140351</v>
      </c>
      <c r="G10">
        <v>9.283337934</v>
      </c>
      <c r="H10">
        <v>0.014</v>
      </c>
      <c r="I10">
        <v>-0.7842</v>
      </c>
      <c r="J10">
        <v>0.8122</v>
      </c>
      <c r="K10">
        <v>1.014127876</v>
      </c>
      <c r="L10">
        <v>0.456493435</v>
      </c>
      <c r="M10">
        <v>2.252946638</v>
      </c>
      <c r="N10">
        <v>21.39840024</v>
      </c>
      <c r="O10">
        <v>15.45941367</v>
      </c>
      <c r="P10">
        <v>29.61894561</v>
      </c>
      <c r="Q10">
        <v>0.092921514</v>
      </c>
      <c r="R10">
        <v>21.84235518</v>
      </c>
      <c r="S10">
        <v>2.629510561</v>
      </c>
      <c r="T10">
        <v>0.2787</v>
      </c>
      <c r="U10">
        <v>-0.0464</v>
      </c>
      <c r="V10">
        <v>0.6038</v>
      </c>
      <c r="W10">
        <v>1.321399121</v>
      </c>
      <c r="X10">
        <v>0.954653405</v>
      </c>
      <c r="Y10">
        <v>1.829036203</v>
      </c>
      <c r="Z10">
        <v>0.772987694</v>
      </c>
      <c r="AA10">
        <v>-0.12</v>
      </c>
      <c r="AB10">
        <v>-0.9352</v>
      </c>
      <c r="AC10">
        <v>0.6952</v>
      </c>
      <c r="AD10" t="s">
        <v>36</v>
      </c>
      <c r="AE10" t="s">
        <v>36</v>
      </c>
      <c r="AF10" t="s">
        <v>36</v>
      </c>
      <c r="AG10" t="s">
        <v>36</v>
      </c>
      <c r="AH10" t="s">
        <v>36</v>
      </c>
    </row>
    <row r="11" spans="1:34" ht="12.75">
      <c r="A11" t="s">
        <v>6</v>
      </c>
      <c r="B11">
        <v>28.00411923</v>
      </c>
      <c r="C11">
        <v>15.84018574</v>
      </c>
      <c r="D11">
        <v>49.50893296</v>
      </c>
      <c r="E11">
        <v>0.574834992</v>
      </c>
      <c r="F11">
        <v>26.05863192</v>
      </c>
      <c r="G11">
        <v>6.514657981</v>
      </c>
      <c r="H11">
        <v>0.1631</v>
      </c>
      <c r="I11">
        <v>-0.4067</v>
      </c>
      <c r="J11">
        <v>0.7329</v>
      </c>
      <c r="K11">
        <v>1.177128701</v>
      </c>
      <c r="L11">
        <v>0.665828377</v>
      </c>
      <c r="M11">
        <v>2.081064769</v>
      </c>
      <c r="N11">
        <v>25.57840265</v>
      </c>
      <c r="O11">
        <v>19.0318926</v>
      </c>
      <c r="P11">
        <v>34.37675357</v>
      </c>
      <c r="Q11">
        <v>0.002440623</v>
      </c>
      <c r="R11">
        <v>28.7258248</v>
      </c>
      <c r="S11">
        <v>2.8583264</v>
      </c>
      <c r="T11">
        <v>0.4571</v>
      </c>
      <c r="U11">
        <v>0.1615</v>
      </c>
      <c r="V11">
        <v>0.7528</v>
      </c>
      <c r="W11">
        <v>1.579523629</v>
      </c>
      <c r="X11">
        <v>1.175261977</v>
      </c>
      <c r="Y11">
        <v>2.122841496</v>
      </c>
      <c r="Z11">
        <v>0.759008603</v>
      </c>
      <c r="AA11">
        <v>-0.0906</v>
      </c>
      <c r="AB11">
        <v>-0.6694</v>
      </c>
      <c r="AC11">
        <v>0.4882</v>
      </c>
      <c r="AD11" t="s">
        <v>36</v>
      </c>
      <c r="AE11" t="s">
        <v>74</v>
      </c>
      <c r="AF11" t="s">
        <v>36</v>
      </c>
      <c r="AG11" t="s">
        <v>36</v>
      </c>
      <c r="AH11" t="s">
        <v>36</v>
      </c>
    </row>
    <row r="12" spans="1:34" ht="12.75">
      <c r="A12" t="s">
        <v>8</v>
      </c>
      <c r="B12" t="s">
        <v>36</v>
      </c>
      <c r="C12" t="s">
        <v>36</v>
      </c>
      <c r="D12" t="s">
        <v>36</v>
      </c>
      <c r="E12" t="s">
        <v>36</v>
      </c>
      <c r="F12" t="s">
        <v>36</v>
      </c>
      <c r="G12" t="s">
        <v>36</v>
      </c>
      <c r="H12" t="s">
        <v>36</v>
      </c>
      <c r="I12" t="s">
        <v>36</v>
      </c>
      <c r="J12" t="s">
        <v>36</v>
      </c>
      <c r="K12" t="s">
        <v>36</v>
      </c>
      <c r="L12" t="s">
        <v>36</v>
      </c>
      <c r="M12" t="s">
        <v>36</v>
      </c>
      <c r="N12" t="s">
        <v>36</v>
      </c>
      <c r="O12" t="s">
        <v>36</v>
      </c>
      <c r="P12" t="s">
        <v>36</v>
      </c>
      <c r="Q12" t="s">
        <v>36</v>
      </c>
      <c r="R12" t="s">
        <v>36</v>
      </c>
      <c r="S12" t="s">
        <v>36</v>
      </c>
      <c r="T12" t="s">
        <v>36</v>
      </c>
      <c r="U12" t="s">
        <v>36</v>
      </c>
      <c r="V12" t="s">
        <v>36</v>
      </c>
      <c r="W12" t="s">
        <v>36</v>
      </c>
      <c r="X12" t="s">
        <v>36</v>
      </c>
      <c r="Y12" t="s">
        <v>36</v>
      </c>
      <c r="Z12" t="s">
        <v>36</v>
      </c>
      <c r="AA12" t="s">
        <v>36</v>
      </c>
      <c r="AB12" t="s">
        <v>36</v>
      </c>
      <c r="AC12" t="s">
        <v>36</v>
      </c>
      <c r="AD12" t="s">
        <v>36</v>
      </c>
      <c r="AE12" t="s">
        <v>36</v>
      </c>
      <c r="AF12" t="s">
        <v>36</v>
      </c>
      <c r="AG12" t="s">
        <v>37</v>
      </c>
      <c r="AH12" t="s">
        <v>37</v>
      </c>
    </row>
    <row r="13" spans="1:34" ht="12.75">
      <c r="A13" t="s">
        <v>5</v>
      </c>
      <c r="B13">
        <v>22.37204549</v>
      </c>
      <c r="C13">
        <v>10.09093527</v>
      </c>
      <c r="D13">
        <v>49.5998048</v>
      </c>
      <c r="E13">
        <v>0.879738496</v>
      </c>
      <c r="F13">
        <v>20.34883721</v>
      </c>
      <c r="G13">
        <v>7.691137532</v>
      </c>
      <c r="H13">
        <v>-0.0615</v>
      </c>
      <c r="I13">
        <v>-0.8576</v>
      </c>
      <c r="J13">
        <v>0.7347</v>
      </c>
      <c r="K13">
        <v>0.940389399</v>
      </c>
      <c r="L13">
        <v>0.424163653</v>
      </c>
      <c r="M13">
        <v>2.084884488</v>
      </c>
      <c r="N13">
        <v>21.17934634</v>
      </c>
      <c r="O13">
        <v>14.31814455</v>
      </c>
      <c r="P13">
        <v>31.32841059</v>
      </c>
      <c r="Q13">
        <v>0.179045359</v>
      </c>
      <c r="R13">
        <v>19.23076923</v>
      </c>
      <c r="S13">
        <v>3.161518987</v>
      </c>
      <c r="T13">
        <v>0.2684</v>
      </c>
      <c r="U13">
        <v>-0.1231</v>
      </c>
      <c r="V13">
        <v>0.6599</v>
      </c>
      <c r="W13">
        <v>1.307872053</v>
      </c>
      <c r="X13">
        <v>0.884177482</v>
      </c>
      <c r="Y13">
        <v>1.934599492</v>
      </c>
      <c r="Z13">
        <v>0.8985279</v>
      </c>
      <c r="AA13">
        <v>-0.0548</v>
      </c>
      <c r="AB13">
        <v>-0.8968</v>
      </c>
      <c r="AC13">
        <v>0.7873</v>
      </c>
      <c r="AD13" t="s">
        <v>36</v>
      </c>
      <c r="AE13" t="s">
        <v>36</v>
      </c>
      <c r="AF13" t="s">
        <v>36</v>
      </c>
      <c r="AG13" t="s">
        <v>36</v>
      </c>
      <c r="AH13" t="s">
        <v>36</v>
      </c>
    </row>
    <row r="14" spans="1:34" ht="12.75">
      <c r="A14" t="s">
        <v>7</v>
      </c>
      <c r="B14">
        <v>24.72065315</v>
      </c>
      <c r="C14">
        <v>11.16620102</v>
      </c>
      <c r="D14">
        <v>54.72861284</v>
      </c>
      <c r="E14">
        <v>0.924620469</v>
      </c>
      <c r="F14">
        <v>20.34883721</v>
      </c>
      <c r="G14">
        <v>7.691137532</v>
      </c>
      <c r="H14">
        <v>0.0384</v>
      </c>
      <c r="I14">
        <v>-0.7564</v>
      </c>
      <c r="J14">
        <v>0.8331</v>
      </c>
      <c r="K14">
        <v>1.039111071</v>
      </c>
      <c r="L14">
        <v>0.46936151</v>
      </c>
      <c r="M14">
        <v>2.300469456</v>
      </c>
      <c r="N14">
        <v>47.29675341</v>
      </c>
      <c r="O14">
        <v>35.89785912</v>
      </c>
      <c r="P14">
        <v>62.31521707</v>
      </c>
      <c r="Q14" s="4">
        <v>2.58E-14</v>
      </c>
      <c r="R14">
        <v>34.04974644</v>
      </c>
      <c r="S14">
        <v>2.867505938</v>
      </c>
      <c r="T14">
        <v>1.0718</v>
      </c>
      <c r="U14">
        <v>0.7961</v>
      </c>
      <c r="V14">
        <v>1.3476</v>
      </c>
      <c r="W14">
        <v>2.920680412</v>
      </c>
      <c r="X14">
        <v>2.216773169</v>
      </c>
      <c r="Y14">
        <v>3.848104166</v>
      </c>
      <c r="Z14">
        <v>0.109261284</v>
      </c>
      <c r="AA14">
        <v>0.6488</v>
      </c>
      <c r="AB14">
        <v>-0.1452</v>
      </c>
      <c r="AC14">
        <v>1.4428</v>
      </c>
      <c r="AD14" t="s">
        <v>36</v>
      </c>
      <c r="AE14" t="s">
        <v>74</v>
      </c>
      <c r="AF14" t="s">
        <v>36</v>
      </c>
      <c r="AG14" t="s">
        <v>36</v>
      </c>
      <c r="AH14" t="s">
        <v>36</v>
      </c>
    </row>
    <row r="15" spans="1:34" ht="12.75">
      <c r="A15" t="s">
        <v>14</v>
      </c>
      <c r="B15">
        <v>22.80923498</v>
      </c>
      <c r="C15">
        <v>14.29040319</v>
      </c>
      <c r="D15">
        <v>36.40633461</v>
      </c>
      <c r="E15">
        <v>0.814569659</v>
      </c>
      <c r="F15">
        <v>23.33333333</v>
      </c>
      <c r="G15">
        <v>5.091750772</v>
      </c>
      <c r="H15">
        <v>-0.056</v>
      </c>
      <c r="I15">
        <v>-0.5235</v>
      </c>
      <c r="J15">
        <v>0.4116</v>
      </c>
      <c r="K15">
        <v>0.945584842</v>
      </c>
      <c r="L15">
        <v>0.592426211</v>
      </c>
      <c r="M15">
        <v>1.509269302</v>
      </c>
      <c r="N15">
        <v>16.0318477</v>
      </c>
      <c r="O15">
        <v>13.69602018</v>
      </c>
      <c r="P15">
        <v>18.76604572</v>
      </c>
      <c r="Q15">
        <v>0.900476397</v>
      </c>
      <c r="R15">
        <v>16.80149347</v>
      </c>
      <c r="S15">
        <v>1.077816308</v>
      </c>
      <c r="T15">
        <v>-0.01</v>
      </c>
      <c r="U15">
        <v>-0.1675</v>
      </c>
      <c r="V15">
        <v>0.1474</v>
      </c>
      <c r="W15">
        <v>0.990002488</v>
      </c>
      <c r="X15">
        <v>0.845759909</v>
      </c>
      <c r="Y15">
        <v>1.158845337</v>
      </c>
      <c r="Z15">
        <v>0.127845509</v>
      </c>
      <c r="AA15">
        <v>-0.3526</v>
      </c>
      <c r="AB15">
        <v>-0.8064</v>
      </c>
      <c r="AC15">
        <v>0.1013</v>
      </c>
      <c r="AD15" t="s">
        <v>36</v>
      </c>
      <c r="AE15" t="s">
        <v>36</v>
      </c>
      <c r="AF15" t="s">
        <v>36</v>
      </c>
      <c r="AG15" t="s">
        <v>36</v>
      </c>
      <c r="AH15" t="s">
        <v>36</v>
      </c>
    </row>
    <row r="16" spans="1:34" ht="12.75">
      <c r="A16" t="s">
        <v>12</v>
      </c>
      <c r="B16">
        <v>28.26242</v>
      </c>
      <c r="C16">
        <v>20.0689689</v>
      </c>
      <c r="D16">
        <v>39.80096777</v>
      </c>
      <c r="E16">
        <v>0.364452443</v>
      </c>
      <c r="F16">
        <v>27.99285289</v>
      </c>
      <c r="G16">
        <v>4.083177249</v>
      </c>
      <c r="H16">
        <v>0.1584</v>
      </c>
      <c r="I16">
        <v>-0.1839</v>
      </c>
      <c r="J16">
        <v>0.5008</v>
      </c>
      <c r="K16">
        <v>1.171653323</v>
      </c>
      <c r="L16">
        <v>0.831983747</v>
      </c>
      <c r="M16">
        <v>1.649997988</v>
      </c>
      <c r="N16">
        <v>22.32203352</v>
      </c>
      <c r="O16">
        <v>19.21485436</v>
      </c>
      <c r="P16">
        <v>25.93166574</v>
      </c>
      <c r="Q16" s="4">
        <v>2.70808E-05</v>
      </c>
      <c r="R16">
        <v>23.31648459</v>
      </c>
      <c r="S16">
        <v>1.378732637</v>
      </c>
      <c r="T16">
        <v>0.3209</v>
      </c>
      <c r="U16">
        <v>0.1711</v>
      </c>
      <c r="V16">
        <v>0.4708</v>
      </c>
      <c r="W16">
        <v>1.378435544</v>
      </c>
      <c r="X16">
        <v>1.186560275</v>
      </c>
      <c r="Y16">
        <v>1.601338415</v>
      </c>
      <c r="Z16">
        <v>0.147834474</v>
      </c>
      <c r="AA16">
        <v>-0.236</v>
      </c>
      <c r="AB16">
        <v>-0.5555</v>
      </c>
      <c r="AC16">
        <v>0.0836</v>
      </c>
      <c r="AD16" t="s">
        <v>36</v>
      </c>
      <c r="AE16" t="s">
        <v>74</v>
      </c>
      <c r="AF16" t="s">
        <v>36</v>
      </c>
      <c r="AG16" t="s">
        <v>36</v>
      </c>
      <c r="AH16" t="s">
        <v>36</v>
      </c>
    </row>
    <row r="17" spans="1:34" ht="12.75">
      <c r="A17" t="s">
        <v>13</v>
      </c>
      <c r="B17">
        <v>27.50817209</v>
      </c>
      <c r="C17">
        <v>16.49829913</v>
      </c>
      <c r="D17">
        <v>45.86530559</v>
      </c>
      <c r="E17">
        <v>0.614516047</v>
      </c>
      <c r="F17">
        <v>23.77622378</v>
      </c>
      <c r="G17">
        <v>5.766581295</v>
      </c>
      <c r="H17">
        <v>0.1314</v>
      </c>
      <c r="I17">
        <v>-0.3799</v>
      </c>
      <c r="J17">
        <v>0.6426</v>
      </c>
      <c r="K17">
        <v>1.140385049</v>
      </c>
      <c r="L17">
        <v>0.683957248</v>
      </c>
      <c r="M17">
        <v>1.901402558</v>
      </c>
      <c r="N17">
        <v>36.42710462</v>
      </c>
      <c r="O17">
        <v>30.58447871</v>
      </c>
      <c r="P17">
        <v>43.38586128</v>
      </c>
      <c r="Q17" s="4">
        <v>1E-19</v>
      </c>
      <c r="R17">
        <v>29.12463391</v>
      </c>
      <c r="S17">
        <v>2.176877345</v>
      </c>
      <c r="T17">
        <v>0.8107</v>
      </c>
      <c r="U17">
        <v>0.6359</v>
      </c>
      <c r="V17">
        <v>0.9855</v>
      </c>
      <c r="W17">
        <v>2.249455263</v>
      </c>
      <c r="X17">
        <v>1.888660033</v>
      </c>
      <c r="Y17">
        <v>2.679174067</v>
      </c>
      <c r="Z17">
        <v>0.274825131</v>
      </c>
      <c r="AA17">
        <v>0.2808</v>
      </c>
      <c r="AB17">
        <v>-0.2232</v>
      </c>
      <c r="AC17">
        <v>0.7849</v>
      </c>
      <c r="AD17" t="s">
        <v>36</v>
      </c>
      <c r="AE17" t="s">
        <v>74</v>
      </c>
      <c r="AF17" t="s">
        <v>36</v>
      </c>
      <c r="AG17" t="s">
        <v>36</v>
      </c>
      <c r="AH17" t="s">
        <v>36</v>
      </c>
    </row>
    <row r="18" spans="1:34" ht="12.75">
      <c r="A18" t="s">
        <v>15</v>
      </c>
      <c r="B18">
        <v>24.12182806</v>
      </c>
      <c r="C18" t="s">
        <v>36</v>
      </c>
      <c r="D18" t="s">
        <v>36</v>
      </c>
      <c r="E18" t="s">
        <v>36</v>
      </c>
      <c r="F18">
        <v>23.09271297</v>
      </c>
      <c r="G18">
        <v>1.987504283</v>
      </c>
      <c r="H18" t="s">
        <v>36</v>
      </c>
      <c r="I18" t="s">
        <v>36</v>
      </c>
      <c r="J18" t="s">
        <v>36</v>
      </c>
      <c r="K18" t="s">
        <v>36</v>
      </c>
      <c r="L18" t="s">
        <v>36</v>
      </c>
      <c r="M18" t="s">
        <v>36</v>
      </c>
      <c r="N18">
        <v>16.19374486</v>
      </c>
      <c r="O18" t="s">
        <v>36</v>
      </c>
      <c r="P18" t="s">
        <v>36</v>
      </c>
      <c r="Q18" t="s">
        <v>36</v>
      </c>
      <c r="R18">
        <v>16.19374486</v>
      </c>
      <c r="S18">
        <v>0.442379398</v>
      </c>
      <c r="T18" t="s">
        <v>36</v>
      </c>
      <c r="U18" t="s">
        <v>36</v>
      </c>
      <c r="V18" t="s">
        <v>36</v>
      </c>
      <c r="W18" t="s">
        <v>36</v>
      </c>
      <c r="X18" t="s">
        <v>36</v>
      </c>
      <c r="Y18" t="s">
        <v>36</v>
      </c>
      <c r="Z18" s="4">
        <v>5.99875E-05</v>
      </c>
      <c r="AA18">
        <v>-0.3985</v>
      </c>
      <c r="AB18">
        <v>-0.5931</v>
      </c>
      <c r="AC18">
        <v>-0.2039</v>
      </c>
      <c r="AD18" t="s">
        <v>36</v>
      </c>
      <c r="AE18" t="s">
        <v>36</v>
      </c>
      <c r="AF18" t="s">
        <v>73</v>
      </c>
      <c r="AG18" t="s">
        <v>36</v>
      </c>
      <c r="AH18" t="s">
        <v>36</v>
      </c>
    </row>
    <row r="19" spans="1:34" ht="12.75">
      <c r="A19" t="s">
        <v>132</v>
      </c>
      <c r="B19">
        <v>10.80363279</v>
      </c>
      <c r="C19">
        <v>5.083594757</v>
      </c>
      <c r="D19">
        <v>22.95983199</v>
      </c>
      <c r="E19">
        <v>0.040137522</v>
      </c>
      <c r="F19">
        <v>10.26957638</v>
      </c>
      <c r="G19">
        <v>3.630843549</v>
      </c>
      <c r="H19">
        <v>-0.7894</v>
      </c>
      <c r="I19">
        <v>-1.5433</v>
      </c>
      <c r="J19">
        <v>-0.0355</v>
      </c>
      <c r="K19">
        <v>0.454121272</v>
      </c>
      <c r="L19">
        <v>0.213684467</v>
      </c>
      <c r="M19">
        <v>0.965096491</v>
      </c>
      <c r="N19">
        <v>7.938258434</v>
      </c>
      <c r="O19">
        <v>6.09814379</v>
      </c>
      <c r="P19">
        <v>10.3336276</v>
      </c>
      <c r="Q19" s="4">
        <v>1.17E-07</v>
      </c>
      <c r="R19">
        <v>8.495320374</v>
      </c>
      <c r="S19">
        <v>0.638547382</v>
      </c>
      <c r="T19">
        <v>-0.7129</v>
      </c>
      <c r="U19">
        <v>-0.9766</v>
      </c>
      <c r="V19">
        <v>-0.4492</v>
      </c>
      <c r="W19">
        <v>0.490205231</v>
      </c>
      <c r="X19">
        <v>0.376574032</v>
      </c>
      <c r="Y19">
        <v>0.638124639</v>
      </c>
      <c r="Z19">
        <v>0.419872046</v>
      </c>
      <c r="AA19">
        <v>-0.3082</v>
      </c>
      <c r="AB19">
        <v>-1.057</v>
      </c>
      <c r="AC19">
        <v>0.4406</v>
      </c>
      <c r="AD19" t="s">
        <v>36</v>
      </c>
      <c r="AE19" t="s">
        <v>74</v>
      </c>
      <c r="AF19" t="s">
        <v>36</v>
      </c>
      <c r="AG19" t="s">
        <v>36</v>
      </c>
      <c r="AH19" t="s">
        <v>36</v>
      </c>
    </row>
    <row r="20" spans="1:34" ht="12.75">
      <c r="A20" t="s">
        <v>133</v>
      </c>
      <c r="B20">
        <v>31.26238559</v>
      </c>
      <c r="C20">
        <v>17.8613775</v>
      </c>
      <c r="D20">
        <v>54.71788234</v>
      </c>
      <c r="E20">
        <v>0.338888133</v>
      </c>
      <c r="F20">
        <v>31.83520599</v>
      </c>
      <c r="G20">
        <v>7.721171584</v>
      </c>
      <c r="H20">
        <v>0.2731</v>
      </c>
      <c r="I20">
        <v>-0.2866</v>
      </c>
      <c r="J20">
        <v>0.8329</v>
      </c>
      <c r="K20">
        <v>1.314087082</v>
      </c>
      <c r="L20">
        <v>0.750787408</v>
      </c>
      <c r="M20">
        <v>2.300018408</v>
      </c>
      <c r="N20">
        <v>12.82299865</v>
      </c>
      <c r="O20">
        <v>9.764728975</v>
      </c>
      <c r="P20">
        <v>16.83910479</v>
      </c>
      <c r="Q20">
        <v>0.093181091</v>
      </c>
      <c r="R20">
        <v>13.48440865</v>
      </c>
      <c r="S20">
        <v>1.123700721</v>
      </c>
      <c r="T20">
        <v>-0.2334</v>
      </c>
      <c r="U20">
        <v>-0.5058</v>
      </c>
      <c r="V20">
        <v>0.0391</v>
      </c>
      <c r="W20">
        <v>0.791848875</v>
      </c>
      <c r="X20">
        <v>0.602993876</v>
      </c>
      <c r="Y20">
        <v>1.03985242</v>
      </c>
      <c r="Z20">
        <v>0.001702112</v>
      </c>
      <c r="AA20">
        <v>-0.8912</v>
      </c>
      <c r="AB20">
        <v>-1.4478</v>
      </c>
      <c r="AC20">
        <v>-0.3345</v>
      </c>
      <c r="AD20" t="s">
        <v>36</v>
      </c>
      <c r="AE20" t="s">
        <v>36</v>
      </c>
      <c r="AF20" t="s">
        <v>73</v>
      </c>
      <c r="AG20" t="s">
        <v>36</v>
      </c>
      <c r="AH20" t="s">
        <v>36</v>
      </c>
    </row>
    <row r="21" spans="1:34" ht="12.75">
      <c r="A21" t="s">
        <v>134</v>
      </c>
      <c r="B21">
        <v>22.7237499</v>
      </c>
      <c r="C21">
        <v>13.78448986</v>
      </c>
      <c r="D21">
        <v>37.46013197</v>
      </c>
      <c r="E21">
        <v>0.857288447</v>
      </c>
      <c r="F21">
        <v>21.33580705</v>
      </c>
      <c r="G21">
        <v>4.448823306</v>
      </c>
      <c r="H21">
        <v>-0.0459</v>
      </c>
      <c r="I21">
        <v>-0.5457</v>
      </c>
      <c r="J21">
        <v>0.454</v>
      </c>
      <c r="K21">
        <v>0.955172986</v>
      </c>
      <c r="L21">
        <v>0.579418996</v>
      </c>
      <c r="M21">
        <v>1.57460394</v>
      </c>
      <c r="N21">
        <v>18.97485798</v>
      </c>
      <c r="O21">
        <v>14.91479513</v>
      </c>
      <c r="P21">
        <v>24.14013952</v>
      </c>
      <c r="Q21">
        <v>0.196975118</v>
      </c>
      <c r="R21">
        <v>18.63731515</v>
      </c>
      <c r="S21">
        <v>1.121834542</v>
      </c>
      <c r="T21">
        <v>0.1585</v>
      </c>
      <c r="U21">
        <v>-0.0823</v>
      </c>
      <c r="V21">
        <v>0.3993</v>
      </c>
      <c r="W21">
        <v>1.171739961</v>
      </c>
      <c r="X21">
        <v>0.92102199</v>
      </c>
      <c r="Y21">
        <v>1.490707661</v>
      </c>
      <c r="Z21">
        <v>0.46220293</v>
      </c>
      <c r="AA21">
        <v>-0.1803</v>
      </c>
      <c r="AB21">
        <v>-0.6609</v>
      </c>
      <c r="AC21">
        <v>0.3003</v>
      </c>
      <c r="AD21" t="s">
        <v>36</v>
      </c>
      <c r="AE21" t="s">
        <v>36</v>
      </c>
      <c r="AF21" t="s">
        <v>36</v>
      </c>
      <c r="AG21" t="s">
        <v>36</v>
      </c>
      <c r="AH21" t="s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129</v>
      </c>
    </row>
    <row r="3" spans="1:15" ht="12.75">
      <c r="A3" t="s">
        <v>75</v>
      </c>
      <c r="B3" t="s">
        <v>76</v>
      </c>
      <c r="C3" t="s">
        <v>77</v>
      </c>
      <c r="D3" t="s">
        <v>78</v>
      </c>
      <c r="E3" t="s">
        <v>79</v>
      </c>
      <c r="F3" t="s">
        <v>80</v>
      </c>
      <c r="G3" t="s">
        <v>81</v>
      </c>
      <c r="H3" t="s">
        <v>82</v>
      </c>
      <c r="I3" t="s">
        <v>83</v>
      </c>
      <c r="J3" t="s">
        <v>84</v>
      </c>
      <c r="K3" t="s">
        <v>85</v>
      </c>
      <c r="L3" t="s">
        <v>86</v>
      </c>
      <c r="M3" t="s">
        <v>87</v>
      </c>
      <c r="N3" t="s">
        <v>88</v>
      </c>
      <c r="O3" t="s">
        <v>89</v>
      </c>
    </row>
    <row r="4" spans="1:15" ht="12.75">
      <c r="A4" t="s">
        <v>90</v>
      </c>
      <c r="B4">
        <v>22.74730881</v>
      </c>
      <c r="C4">
        <v>13.49890204</v>
      </c>
      <c r="D4">
        <v>38.33201074</v>
      </c>
      <c r="E4">
        <v>0.853674621</v>
      </c>
      <c r="F4">
        <v>23.70990237</v>
      </c>
      <c r="G4">
        <v>5.750495991</v>
      </c>
      <c r="H4">
        <v>-0.0491</v>
      </c>
      <c r="I4">
        <v>-0.5709</v>
      </c>
      <c r="J4">
        <v>0.4727</v>
      </c>
      <c r="K4">
        <v>0.952081326</v>
      </c>
      <c r="L4">
        <v>0.564992222</v>
      </c>
      <c r="M4">
        <v>1.604374034</v>
      </c>
      <c r="N4" t="s">
        <v>36</v>
      </c>
      <c r="O4" t="s">
        <v>36</v>
      </c>
    </row>
    <row r="5" spans="1:15" ht="12.75">
      <c r="A5" t="s">
        <v>91</v>
      </c>
      <c r="B5">
        <v>28.15652245</v>
      </c>
      <c r="C5">
        <v>17.44141814</v>
      </c>
      <c r="D5">
        <v>45.45443208</v>
      </c>
      <c r="E5">
        <v>0.501533336</v>
      </c>
      <c r="F5">
        <v>29.74504249</v>
      </c>
      <c r="G5">
        <v>6.490900418</v>
      </c>
      <c r="H5">
        <v>0.1642</v>
      </c>
      <c r="I5">
        <v>-0.3147</v>
      </c>
      <c r="J5">
        <v>0.6432</v>
      </c>
      <c r="K5">
        <v>1.178482231</v>
      </c>
      <c r="L5">
        <v>0.730004971</v>
      </c>
      <c r="M5">
        <v>1.902480699</v>
      </c>
      <c r="N5" t="s">
        <v>36</v>
      </c>
      <c r="O5" t="s">
        <v>36</v>
      </c>
    </row>
    <row r="6" spans="1:15" ht="12.75">
      <c r="A6" t="s">
        <v>92</v>
      </c>
      <c r="B6">
        <v>22.59450947</v>
      </c>
      <c r="C6">
        <v>10.93991788</v>
      </c>
      <c r="D6">
        <v>46.66505397</v>
      </c>
      <c r="E6">
        <v>0.880046325</v>
      </c>
      <c r="F6">
        <v>21.6802168</v>
      </c>
      <c r="G6">
        <v>7.665114159</v>
      </c>
      <c r="H6">
        <v>-0.0558</v>
      </c>
      <c r="I6">
        <v>-0.7811</v>
      </c>
      <c r="J6">
        <v>0.6694</v>
      </c>
      <c r="K6">
        <v>0.945685959</v>
      </c>
      <c r="L6">
        <v>0.45788676</v>
      </c>
      <c r="M6">
        <v>1.953150891</v>
      </c>
      <c r="N6" t="s">
        <v>36</v>
      </c>
      <c r="O6" t="s">
        <v>36</v>
      </c>
    </row>
    <row r="7" spans="1:15" ht="12.75">
      <c r="A7" t="s">
        <v>93</v>
      </c>
      <c r="B7">
        <v>20.98924437</v>
      </c>
      <c r="C7">
        <v>14.72448883</v>
      </c>
      <c r="D7">
        <v>29.9194345</v>
      </c>
      <c r="E7">
        <v>0.473858833</v>
      </c>
      <c r="F7">
        <v>20.07528231</v>
      </c>
      <c r="G7">
        <v>2.897617411</v>
      </c>
      <c r="H7">
        <v>-0.1295</v>
      </c>
      <c r="I7">
        <v>-0.484</v>
      </c>
      <c r="J7">
        <v>0.225</v>
      </c>
      <c r="K7">
        <v>0.878498102</v>
      </c>
      <c r="L7">
        <v>0.616288765</v>
      </c>
      <c r="M7">
        <v>1.25226835</v>
      </c>
      <c r="N7" t="s">
        <v>36</v>
      </c>
      <c r="O7" t="s">
        <v>36</v>
      </c>
    </row>
    <row r="8" spans="1:15" ht="12.75">
      <c r="A8" t="s">
        <v>94</v>
      </c>
      <c r="B8">
        <v>24.22652159</v>
      </c>
      <c r="C8">
        <v>14.18717716</v>
      </c>
      <c r="D8">
        <v>41.37005846</v>
      </c>
      <c r="E8">
        <v>0.959406428</v>
      </c>
      <c r="F8">
        <v>23.39181287</v>
      </c>
      <c r="G8">
        <v>5.847953216</v>
      </c>
      <c r="H8">
        <v>0.0139</v>
      </c>
      <c r="I8">
        <v>-0.5212</v>
      </c>
      <c r="J8">
        <v>0.549</v>
      </c>
      <c r="K8">
        <v>1.013993303</v>
      </c>
      <c r="L8">
        <v>0.593799757</v>
      </c>
      <c r="M8">
        <v>1.731530549</v>
      </c>
      <c r="N8" t="s">
        <v>36</v>
      </c>
      <c r="O8" t="s">
        <v>36</v>
      </c>
    </row>
    <row r="9" spans="1:15" ht="12.75">
      <c r="A9" t="s">
        <v>95</v>
      </c>
      <c r="B9">
        <v>27.04563068</v>
      </c>
      <c r="C9">
        <v>15.61613046</v>
      </c>
      <c r="D9">
        <v>46.84042189</v>
      </c>
      <c r="E9">
        <v>0.65818822</v>
      </c>
      <c r="F9">
        <v>24.71169687</v>
      </c>
      <c r="G9">
        <v>6.380532696</v>
      </c>
      <c r="H9">
        <v>0.124</v>
      </c>
      <c r="I9">
        <v>-0.4252</v>
      </c>
      <c r="J9">
        <v>0.6732</v>
      </c>
      <c r="K9">
        <v>1.131986211</v>
      </c>
      <c r="L9">
        <v>0.65360814</v>
      </c>
      <c r="M9">
        <v>1.960490858</v>
      </c>
      <c r="N9" t="s">
        <v>36</v>
      </c>
      <c r="O9" t="s">
        <v>36</v>
      </c>
    </row>
    <row r="10" spans="1:15" ht="12.75">
      <c r="A10" t="s">
        <v>96</v>
      </c>
      <c r="B10">
        <v>32.50845547</v>
      </c>
      <c r="C10">
        <v>16.87513972</v>
      </c>
      <c r="D10">
        <v>62.62464754</v>
      </c>
      <c r="E10">
        <v>0.357284254</v>
      </c>
      <c r="F10">
        <v>26.88172043</v>
      </c>
      <c r="G10">
        <v>8.500746398</v>
      </c>
      <c r="H10">
        <v>0.3079</v>
      </c>
      <c r="I10">
        <v>-0.3477</v>
      </c>
      <c r="J10">
        <v>0.9636</v>
      </c>
      <c r="K10">
        <v>1.360630994</v>
      </c>
      <c r="L10">
        <v>0.706303569</v>
      </c>
      <c r="M10">
        <v>2.621134569</v>
      </c>
      <c r="N10" t="s">
        <v>36</v>
      </c>
      <c r="O10" t="s">
        <v>36</v>
      </c>
    </row>
    <row r="11" spans="1:15" ht="12.75">
      <c r="A11" t="s">
        <v>15</v>
      </c>
      <c r="B11">
        <v>23.89219092</v>
      </c>
      <c r="C11" t="s">
        <v>36</v>
      </c>
      <c r="D11" t="s">
        <v>36</v>
      </c>
      <c r="E11" t="s">
        <v>36</v>
      </c>
      <c r="F11">
        <v>23.09271297</v>
      </c>
      <c r="G11">
        <v>1.987504283</v>
      </c>
      <c r="H11" t="s">
        <v>36</v>
      </c>
      <c r="I11" t="s">
        <v>36</v>
      </c>
      <c r="J11" t="s">
        <v>36</v>
      </c>
      <c r="K11" t="s">
        <v>36</v>
      </c>
      <c r="L11" t="s">
        <v>36</v>
      </c>
      <c r="M11" t="s">
        <v>36</v>
      </c>
      <c r="N11" t="s">
        <v>36</v>
      </c>
      <c r="O11" t="s">
        <v>36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2008-11-24T21:23:08Z</cp:lastPrinted>
  <dcterms:created xsi:type="dcterms:W3CDTF">2006-01-23T20:42:54Z</dcterms:created>
  <dcterms:modified xsi:type="dcterms:W3CDTF">2010-05-05T19:40:42Z</dcterms:modified>
  <cp:category/>
  <cp:version/>
  <cp:contentType/>
  <cp:contentStatus/>
</cp:coreProperties>
</file>