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<sst xmlns="http://schemas.openxmlformats.org/spreadsheetml/2006/main" count="423" uniqueCount="173">
  <si>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</si>
  <si>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</si>
  <si>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</si>
  <si>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</si>
  <si>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</si>
  <si>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</si>
  <si>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</si>
  <si>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</si>
  <si>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</si>
  <si>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</si>
  <si>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</si>
  <si>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</si>
  <si>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</si>
  <si>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</si>
  <si>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</si>
  <si>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</si>
  <si>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</si>
  <si>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</si>
  <si>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</si>
  <si>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</si>
  <si>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</si>
  <si>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</si>
  <si>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</si>
  <si>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</si>
  <si>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</si>
  <si>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</si>
  <si>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</si>
  <si>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</si>
  <si>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</si>
  <si>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</si>
  <si>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</si>
  <si>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</si>
  <si>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</si>
  <si>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</si>
  <si>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</si>
  <si>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</si>
  <si>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</si>
  <si>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</si>
  <si>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</si>
  <si>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</si>
  <si>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</si>
  <si>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</si>
  <si>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</si>
  <si>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</si>
  <si>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</si>
  <si>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</si>
  <si>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</si>
  <si>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</si>
  <si>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</si>
  <si>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</si>
  <si>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</si>
  <si>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</si>
  <si>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</si>
  <si>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</si>
  <si>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</si>
  <si>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</si>
  <si>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</si>
  <si>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</si>
  <si>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</si>
  <si>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</si>
  <si>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</si>
  <si>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</si>
  <si>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</si>
  <si>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</si>
  <si>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</si>
  <si>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</si>
  <si>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</si>
  <si>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</si>
  <si>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</si>
  <si>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</si>
  <si>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</si>
  <si>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</si>
  <si>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</si>
  <si>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</si>
  <si>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</si>
  <si>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</si>
  <si>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</si>
  <si>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</si>
  <si>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</si>
  <si>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</si>
  <si>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</si>
  <si>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</si>
  <si>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</si>
  <si>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</si>
  <si>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</si>
  <si>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</si>
  <si>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</si>
  <si>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</si>
  <si>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</si>
  <si>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</si>
  <si>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</si>
  <si>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</si>
  <si>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</si>
  <si>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</si>
  <si>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</si>
  <si>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</si>
  <si>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</si>
  <si>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</si>
  <si>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</si>
  <si>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</si>
  <si>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</si>
  <si>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</si>
  <si>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</si>
  <si>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</si>
  <si>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</si>
  <si>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</si>
  <si>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</si>
  <si>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</si>
  <si>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</si>
  <si>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</si>
  <si>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</si>
  <si>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</si>
  <si>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</si>
  <si>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</si>
  <si>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</si>
  <si>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</si>
  <si>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</si>
  <si>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</si>
  <si>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</si>
  <si>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</si>
  <si>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</si>
  <si>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</si>
  <si>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</si>
  <si>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</si>
  <si>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</si>
  <si>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</si>
  <si>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</si>
  <si>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</si>
  <si>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</si>
  <si>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</si>
  <si>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</si>
  <si>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</si>
  <si>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</si>
  <si>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</si>
  <si>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</si>
  <si>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</si>
  <si>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</si>
  <si>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</si>
  <si>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</si>
  <si>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</si>
  <si>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</si>
  <si>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</si>
  <si>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</si>
  <si>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</si>
  <si>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</si>
  <si>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</si>
  <si>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</si>
  <si>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</si>
  <si>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</si>
  <si>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</si>
  <si>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</si>
  <si>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</si>
  <si>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</si>
  <si>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</si>
  <si>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</si>
  <si>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</si>
  <si>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</si>
  <si>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</si>
  <si>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</si>
  <si>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</si>
  <si>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</si>
  <si>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</si>
  <si>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</si>
  <si>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</si>
  <si>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IHD</t>
  </si>
  <si>
    <t>IHD Prevalence, 2002/03-2006/07</t>
  </si>
  <si>
    <t>IHD Prev, 2002/03-2006/07</t>
  </si>
  <si>
    <t>Metis_rate_ratio</t>
  </si>
  <si>
    <t>Other_rate_ratio</t>
  </si>
  <si>
    <t>Crude and Adjusted Prevalence of Ischemic Heart Disease Rates by Metis Region Age 19+, 2002/03 - 2006/07</t>
  </si>
  <si>
    <t>Crude and Adjusted Prevalence of Ischemic Heart Disease by RHA Age 19+, 2002/03 - 2006/07</t>
  </si>
  <si>
    <t>Source: MCHP/MMF, 2010</t>
  </si>
  <si>
    <t xml:space="preserve">Appendix Table 2.15: Ischemic Heart Disease Prevalence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</si>
</sst>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7">
      <alignment/>
      <protection/>
    </xf>
    <xf numFmtId="0" fontId="0" fillId="0" borderId="0" xfId="0" applyFont="1" applyAlignment="1">
      <alignment/>
    </xf>
    <xf numFmtId="0" fontId="5" fillId="0" borderId="0" xfId="57" applyFont="1" applyAlignment="1">
      <alignment horizontal="center"/>
      <protection/>
    </xf>
    <xf numFmtId="1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57" applyFont="1" applyAlignment="1">
      <alignment horizontal="center"/>
      <protection/>
    </xf>
    <xf numFmtId="0" fontId="0" fillId="33" borderId="0" xfId="57" applyFont="1" applyFill="1" applyAlignment="1">
      <alignment horizontal="center"/>
      <protection/>
    </xf>
    <xf numFmtId="0" fontId="5" fillId="33" borderId="0" xfId="57" applyFont="1" applyFill="1" applyAlignment="1">
      <alignment horizontal="center"/>
      <protection/>
    </xf>
    <xf numFmtId="0" fontId="3" fillId="33" borderId="0" xfId="57" applyFill="1">
      <alignment/>
      <protection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57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44" applyFont="1" applyAlignment="1">
      <alignment/>
      <protection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2" fontId="10" fillId="0" borderId="14" xfId="0" applyNumberFormat="1" applyFont="1" applyBorder="1" applyAlignment="1">
      <alignment horizontal="center"/>
    </xf>
    <xf numFmtId="164" fontId="0" fillId="0" borderId="0" xfId="57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0" fillId="0" borderId="19" xfId="0" applyFont="1" applyBorder="1" applyAlignment="1">
      <alignment/>
    </xf>
    <xf numFmtId="1" fontId="3" fillId="0" borderId="0" xfId="0" applyNumberFormat="1" applyFont="1" applyAlignment="1">
      <alignment/>
    </xf>
    <xf numFmtId="2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6" fontId="5" fillId="0" borderId="0" xfId="57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0" fillId="0" borderId="0" xfId="57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1" fillId="33" borderId="22" xfId="0" applyNumberFormat="1" applyFont="1" applyFill="1" applyBorder="1" applyAlignment="1" quotePrefix="1">
      <alignment horizontal="center"/>
    </xf>
    <xf numFmtId="2" fontId="11" fillId="0" borderId="23" xfId="0" applyNumberFormat="1" applyFont="1" applyFill="1" applyBorder="1" applyAlignment="1" quotePrefix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5" fillId="0" borderId="0" xfId="57" applyFont="1" applyAlignment="1">
      <alignment horizontal="left"/>
      <protection/>
    </xf>
    <xf numFmtId="2" fontId="11" fillId="0" borderId="20" xfId="0" applyNumberFormat="1" applyFont="1" applyFill="1" applyBorder="1" applyAlignment="1" quotePrefix="1">
      <alignment horizontal="center"/>
    </xf>
    <xf numFmtId="2" fontId="11" fillId="0" borderId="24" xfId="0" applyNumberFormat="1" applyFont="1" applyFill="1" applyBorder="1" applyAlignment="1" quotePrefix="1">
      <alignment horizontal="center"/>
    </xf>
    <xf numFmtId="2" fontId="11" fillId="33" borderId="20" xfId="0" applyNumberFormat="1" applyFont="1" applyFill="1" applyBorder="1" applyAlignment="1" quotePrefix="1">
      <alignment horizontal="center"/>
    </xf>
    <xf numFmtId="2" fontId="11" fillId="0" borderId="22" xfId="0" applyNumberFormat="1" applyFont="1" applyFill="1" applyBorder="1" applyAlignment="1" quotePrefix="1">
      <alignment horizontal="center"/>
    </xf>
    <xf numFmtId="2" fontId="11" fillId="33" borderId="20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65" fontId="11" fillId="0" borderId="0" xfId="0" applyNumberFormat="1" applyFont="1" applyFill="1" applyBorder="1" applyAlignment="1" quotePrefix="1">
      <alignment horizontal="center"/>
    </xf>
    <xf numFmtId="2" fontId="11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3" fontId="11" fillId="0" borderId="26" xfId="0" applyNumberFormat="1" applyFont="1" applyFill="1" applyBorder="1" applyAlignment="1" quotePrefix="1">
      <alignment horizontal="center"/>
    </xf>
    <xf numFmtId="3" fontId="11" fillId="0" borderId="27" xfId="0" applyNumberFormat="1" applyFont="1" applyFill="1" applyBorder="1" applyAlignment="1" quotePrefix="1">
      <alignment horizontal="center"/>
    </xf>
    <xf numFmtId="3" fontId="11" fillId="33" borderId="27" xfId="0" applyNumberFormat="1" applyFont="1" applyFill="1" applyBorder="1" applyAlignment="1" quotePrefix="1">
      <alignment horizontal="center"/>
    </xf>
    <xf numFmtId="3" fontId="11" fillId="0" borderId="28" xfId="0" applyNumberFormat="1" applyFont="1" applyFill="1" applyBorder="1" applyAlignment="1" quotePrefix="1">
      <alignment horizontal="center"/>
    </xf>
    <xf numFmtId="3" fontId="11" fillId="0" borderId="11" xfId="0" applyNumberFormat="1" applyFont="1" applyFill="1" applyBorder="1" applyAlignment="1" quotePrefix="1">
      <alignment horizontal="center"/>
    </xf>
    <xf numFmtId="3" fontId="11" fillId="33" borderId="11" xfId="0" applyNumberFormat="1" applyFont="1" applyFill="1" applyBorder="1" applyAlignment="1" quotePrefix="1">
      <alignment horizontal="center"/>
    </xf>
    <xf numFmtId="3" fontId="11" fillId="0" borderId="25" xfId="0" applyNumberFormat="1" applyFont="1" applyFill="1" applyBorder="1" applyAlignment="1" quotePrefix="1">
      <alignment horizontal="center"/>
    </xf>
    <xf numFmtId="3" fontId="11" fillId="0" borderId="27" xfId="0" applyNumberFormat="1" applyFont="1" applyBorder="1" applyAlignment="1">
      <alignment horizontal="center"/>
    </xf>
    <xf numFmtId="0" fontId="31" fillId="0" borderId="0" xfId="56">
      <alignment/>
      <protection/>
    </xf>
    <xf numFmtId="0" fontId="7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19"/>
          <c:w val="0.9195"/>
          <c:h val="0.7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(m,d)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</c:v>
                </c:pt>
                <c:pt idx="9">
                  <c:v>Nor-Man (d)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 (d)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0.122463878</c:v>
                </c:pt>
                <c:pt idx="1">
                  <c:v>0.122463878</c:v>
                </c:pt>
                <c:pt idx="2">
                  <c:v>0.122463878</c:v>
                </c:pt>
                <c:pt idx="3">
                  <c:v>0.122463878</c:v>
                </c:pt>
                <c:pt idx="4">
                  <c:v>0.122463878</c:v>
                </c:pt>
                <c:pt idx="5">
                  <c:v>0.122463878</c:v>
                </c:pt>
                <c:pt idx="6">
                  <c:v>0.122463878</c:v>
                </c:pt>
                <c:pt idx="7">
                  <c:v>0.122463878</c:v>
                </c:pt>
                <c:pt idx="8">
                  <c:v>0.122463878</c:v>
                </c:pt>
                <c:pt idx="9">
                  <c:v>0.122463878</c:v>
                </c:pt>
                <c:pt idx="10">
                  <c:v>0.122463878</c:v>
                </c:pt>
                <c:pt idx="12">
                  <c:v>0.122463878</c:v>
                </c:pt>
                <c:pt idx="13">
                  <c:v>0.122463878</c:v>
                </c:pt>
                <c:pt idx="14">
                  <c:v>0.122463878</c:v>
                </c:pt>
                <c:pt idx="15">
                  <c:v>0.122463878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(m,d)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</c:v>
                </c:pt>
                <c:pt idx="9">
                  <c:v>Nor-Man (d)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 (d)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0.106197924</c:v>
                </c:pt>
                <c:pt idx="1">
                  <c:v>0.126767621</c:v>
                </c:pt>
                <c:pt idx="2">
                  <c:v>0.087919079</c:v>
                </c:pt>
                <c:pt idx="3">
                  <c:v>0.139011129</c:v>
                </c:pt>
                <c:pt idx="4">
                  <c:v>0.123162722</c:v>
                </c:pt>
                <c:pt idx="5">
                  <c:v>0.10560874</c:v>
                </c:pt>
                <c:pt idx="6">
                  <c:v>0.123710624</c:v>
                </c:pt>
                <c:pt idx="7">
                  <c:v>0.164714995</c:v>
                </c:pt>
                <c:pt idx="8">
                  <c:v>0.118561136</c:v>
                </c:pt>
                <c:pt idx="9">
                  <c:v>0.119411246</c:v>
                </c:pt>
                <c:pt idx="10">
                  <c:v>0.123320063</c:v>
                </c:pt>
                <c:pt idx="12">
                  <c:v>0.110086142</c:v>
                </c:pt>
                <c:pt idx="13">
                  <c:v>0.127203114</c:v>
                </c:pt>
                <c:pt idx="14">
                  <c:v>0.120419354</c:v>
                </c:pt>
                <c:pt idx="15">
                  <c:v>0.122463878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(m,d)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</c:v>
                </c:pt>
                <c:pt idx="9">
                  <c:v>Nor-Man (d)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 (d)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0.091728687</c:v>
                </c:pt>
                <c:pt idx="1">
                  <c:v>0.077256293</c:v>
                </c:pt>
                <c:pt idx="2">
                  <c:v>0.073197214</c:v>
                </c:pt>
                <c:pt idx="3">
                  <c:v>0.084283939</c:v>
                </c:pt>
                <c:pt idx="4">
                  <c:v>0.088837714</c:v>
                </c:pt>
                <c:pt idx="5">
                  <c:v>0.079898486</c:v>
                </c:pt>
                <c:pt idx="6">
                  <c:v>0.081793896</c:v>
                </c:pt>
                <c:pt idx="7">
                  <c:v>0.112714395</c:v>
                </c:pt>
                <c:pt idx="8">
                  <c:v>0.121456443</c:v>
                </c:pt>
                <c:pt idx="9">
                  <c:v>0.088569882</c:v>
                </c:pt>
                <c:pt idx="10">
                  <c:v>0.128043122</c:v>
                </c:pt>
                <c:pt idx="12">
                  <c:v>0.07800396</c:v>
                </c:pt>
                <c:pt idx="13">
                  <c:v>0.090933241</c:v>
                </c:pt>
                <c:pt idx="14">
                  <c:v>0.107829696</c:v>
                </c:pt>
                <c:pt idx="15">
                  <c:v>0.087017329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(m,d)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</c:v>
                </c:pt>
                <c:pt idx="9">
                  <c:v>Nor-Man (d)</c:v>
                </c:pt>
                <c:pt idx="10">
                  <c:v>Burntwood (o)</c:v>
                </c:pt>
                <c:pt idx="12">
                  <c:v>Rural South (o,d)</c:v>
                </c:pt>
                <c:pt idx="13">
                  <c:v>Mid (d)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0.087017329</c:v>
                </c:pt>
                <c:pt idx="1">
                  <c:v>0.087017329</c:v>
                </c:pt>
                <c:pt idx="2">
                  <c:v>0.087017329</c:v>
                </c:pt>
                <c:pt idx="3">
                  <c:v>0.087017329</c:v>
                </c:pt>
                <c:pt idx="4">
                  <c:v>0.087017329</c:v>
                </c:pt>
                <c:pt idx="5">
                  <c:v>0.087017329</c:v>
                </c:pt>
                <c:pt idx="6">
                  <c:v>0.087017329</c:v>
                </c:pt>
                <c:pt idx="7">
                  <c:v>0.087017329</c:v>
                </c:pt>
                <c:pt idx="8">
                  <c:v>0.087017329</c:v>
                </c:pt>
                <c:pt idx="9">
                  <c:v>0.087017329</c:v>
                </c:pt>
                <c:pt idx="10">
                  <c:v>0.087017329</c:v>
                </c:pt>
                <c:pt idx="12">
                  <c:v>0.087017329</c:v>
                </c:pt>
                <c:pt idx="13">
                  <c:v>0.087017329</c:v>
                </c:pt>
                <c:pt idx="14">
                  <c:v>0.087017329</c:v>
                </c:pt>
                <c:pt idx="15">
                  <c:v>0.087017329</c:v>
                </c:pt>
              </c:numCache>
            </c:numRef>
          </c:val>
        </c:ser>
        <c:gapWidth val="0"/>
        <c:axId val="27752587"/>
        <c:axId val="48446692"/>
      </c:barChart>
      <c:catAx>
        <c:axId val="277525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446692"/>
        <c:crosses val="autoZero"/>
        <c:auto val="1"/>
        <c:lblOffset val="100"/>
        <c:tickLblSkip val="1"/>
        <c:noMultiLvlLbl val="0"/>
      </c:catAx>
      <c:valAx>
        <c:axId val="48446692"/>
        <c:scaling>
          <c:orientation val="minMax"/>
          <c:max val="0.300000000000000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752587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73"/>
          <c:y val="0.135"/>
          <c:w val="0.337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1025"/>
          <c:w val="0.916"/>
          <c:h val="0.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 (o)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(o,d)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 (o,d)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0.122463878</c:v>
                </c:pt>
                <c:pt idx="1">
                  <c:v>0.122463878</c:v>
                </c:pt>
                <c:pt idx="2">
                  <c:v>0.122463878</c:v>
                </c:pt>
                <c:pt idx="3">
                  <c:v>0.122463878</c:v>
                </c:pt>
                <c:pt idx="4">
                  <c:v>0.122463878</c:v>
                </c:pt>
                <c:pt idx="5">
                  <c:v>0.122463878</c:v>
                </c:pt>
                <c:pt idx="6">
                  <c:v>0.122463878</c:v>
                </c:pt>
                <c:pt idx="7">
                  <c:v>0.122463878</c:v>
                </c:pt>
                <c:pt idx="8">
                  <c:v>0.122463878</c:v>
                </c:pt>
                <c:pt idx="9">
                  <c:v>0.122463878</c:v>
                </c:pt>
                <c:pt idx="10">
                  <c:v>0.122463878</c:v>
                </c:pt>
                <c:pt idx="11">
                  <c:v>0.122463878</c:v>
                </c:pt>
                <c:pt idx="13">
                  <c:v>0.122463878</c:v>
                </c:pt>
                <c:pt idx="14">
                  <c:v>0.122463878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 (o)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(o,d)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 (o,d)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0.109478221</c:v>
                </c:pt>
                <c:pt idx="1">
                  <c:v>0.111748311</c:v>
                </c:pt>
                <c:pt idx="2">
                  <c:v>0.108106964</c:v>
                </c:pt>
                <c:pt idx="3">
                  <c:v>0.118224321</c:v>
                </c:pt>
                <c:pt idx="4">
                  <c:v>0.11894771</c:v>
                </c:pt>
                <c:pt idx="5">
                  <c:v>0.126642047</c:v>
                </c:pt>
                <c:pt idx="6">
                  <c:v>0.124698913</c:v>
                </c:pt>
                <c:pt idx="7">
                  <c:v>0.126096039</c:v>
                </c:pt>
                <c:pt idx="8">
                  <c:v>0.133964709</c:v>
                </c:pt>
                <c:pt idx="9">
                  <c:v>0.139979648</c:v>
                </c:pt>
                <c:pt idx="10">
                  <c:v>0.139508877</c:v>
                </c:pt>
                <c:pt idx="11">
                  <c:v>0.148864242</c:v>
                </c:pt>
                <c:pt idx="13">
                  <c:v>0.123162722</c:v>
                </c:pt>
                <c:pt idx="14">
                  <c:v>0.122463878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 (o)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(o,d)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 (o,d)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0.081859433</c:v>
                </c:pt>
                <c:pt idx="1">
                  <c:v>0.084470258</c:v>
                </c:pt>
                <c:pt idx="2">
                  <c:v>0.092908887</c:v>
                </c:pt>
                <c:pt idx="3">
                  <c:v>0.088898221</c:v>
                </c:pt>
                <c:pt idx="4">
                  <c:v>0.09642321</c:v>
                </c:pt>
                <c:pt idx="5">
                  <c:v>0.08624614</c:v>
                </c:pt>
                <c:pt idx="6">
                  <c:v>0.088839163</c:v>
                </c:pt>
                <c:pt idx="7">
                  <c:v>0.094712987</c:v>
                </c:pt>
                <c:pt idx="8">
                  <c:v>0.095605244</c:v>
                </c:pt>
                <c:pt idx="9">
                  <c:v>0.083263745</c:v>
                </c:pt>
                <c:pt idx="10">
                  <c:v>0.084918396</c:v>
                </c:pt>
                <c:pt idx="11">
                  <c:v>0.100197285</c:v>
                </c:pt>
                <c:pt idx="13">
                  <c:v>0.088837714</c:v>
                </c:pt>
                <c:pt idx="14">
                  <c:v>0.087017329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 (o)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(o,d)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 (o,d)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0.087017329</c:v>
                </c:pt>
                <c:pt idx="1">
                  <c:v>0.087017329</c:v>
                </c:pt>
                <c:pt idx="2">
                  <c:v>0.087017329</c:v>
                </c:pt>
                <c:pt idx="3">
                  <c:v>0.087017329</c:v>
                </c:pt>
                <c:pt idx="4">
                  <c:v>0.087017329</c:v>
                </c:pt>
                <c:pt idx="5">
                  <c:v>0.087017329</c:v>
                </c:pt>
                <c:pt idx="6">
                  <c:v>0.087017329</c:v>
                </c:pt>
                <c:pt idx="7">
                  <c:v>0.087017329</c:v>
                </c:pt>
                <c:pt idx="8">
                  <c:v>0.087017329</c:v>
                </c:pt>
                <c:pt idx="9">
                  <c:v>0.087017329</c:v>
                </c:pt>
                <c:pt idx="10">
                  <c:v>0.087017329</c:v>
                </c:pt>
                <c:pt idx="11">
                  <c:v>0.087017329</c:v>
                </c:pt>
                <c:pt idx="13">
                  <c:v>0.087017329</c:v>
                </c:pt>
                <c:pt idx="14">
                  <c:v>0.087017329</c:v>
                </c:pt>
              </c:numCache>
            </c:numRef>
          </c:val>
        </c:ser>
        <c:gapWidth val="0"/>
        <c:axId val="33367045"/>
        <c:axId val="31867950"/>
      </c:barChart>
      <c:catAx>
        <c:axId val="333670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867950"/>
        <c:crosses val="autoZero"/>
        <c:auto val="1"/>
        <c:lblOffset val="100"/>
        <c:tickLblSkip val="1"/>
        <c:noMultiLvlLbl val="0"/>
      </c:catAx>
      <c:valAx>
        <c:axId val="31867950"/>
        <c:scaling>
          <c:orientation val="minMax"/>
          <c:max val="0.30000000000000016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367045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78"/>
          <c:y val="0.142"/>
          <c:w val="0.318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3425"/>
          <c:w val="0.957"/>
          <c:h val="0.7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 (m)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0.1211778377</c:v>
                </c:pt>
                <c:pt idx="1">
                  <c:v>0.1211778377</c:v>
                </c:pt>
                <c:pt idx="2">
                  <c:v>0.1211778377</c:v>
                </c:pt>
                <c:pt idx="3">
                  <c:v>0.1211778377</c:v>
                </c:pt>
                <c:pt idx="4">
                  <c:v>0.1211778377</c:v>
                </c:pt>
                <c:pt idx="5">
                  <c:v>0.1211778377</c:v>
                </c:pt>
                <c:pt idx="6">
                  <c:v>0.1211778377</c:v>
                </c:pt>
                <c:pt idx="8">
                  <c:v>0.1211778377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 (m)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0.1122506737</c:v>
                </c:pt>
                <c:pt idx="1">
                  <c:v>0.1032901175</c:v>
                </c:pt>
                <c:pt idx="2">
                  <c:v>0.1464901111</c:v>
                </c:pt>
                <c:pt idx="3">
                  <c:v>0.1227615843</c:v>
                </c:pt>
                <c:pt idx="4">
                  <c:v>0.116087747</c:v>
                </c:pt>
                <c:pt idx="5">
                  <c:v>0.1506289985</c:v>
                </c:pt>
                <c:pt idx="6">
                  <c:v>0.1212626628</c:v>
                </c:pt>
                <c:pt idx="8">
                  <c:v>0.1211778377</c:v>
                </c:pt>
              </c:numCache>
            </c:numRef>
          </c:val>
        </c:ser>
        <c:axId val="18376095"/>
        <c:axId val="31167128"/>
      </c:barChart>
      <c:catAx>
        <c:axId val="18376095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167128"/>
        <c:crosses val="autoZero"/>
        <c:auto val="1"/>
        <c:lblOffset val="100"/>
        <c:tickLblSkip val="1"/>
        <c:noMultiLvlLbl val="0"/>
      </c:catAx>
      <c:valAx>
        <c:axId val="31167128"/>
        <c:scaling>
          <c:orientation val="minMax"/>
          <c:max val="0.300000000000000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376095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85"/>
          <c:y val="0.17775"/>
          <c:w val="0.218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275"/>
          <c:w val="0.917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(d)</c:v>
                </c:pt>
                <c:pt idx="2">
                  <c:v>North (o)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0.122463878</c:v>
                </c:pt>
                <c:pt idx="1">
                  <c:v>0.122463878</c:v>
                </c:pt>
                <c:pt idx="2">
                  <c:v>0.122463878</c:v>
                </c:pt>
                <c:pt idx="3">
                  <c:v>0.122463878</c:v>
                </c:pt>
                <c:pt idx="4">
                  <c:v>0.122463878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(d)</c:v>
                </c:pt>
                <c:pt idx="2">
                  <c:v>North (o)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0.110086142</c:v>
                </c:pt>
                <c:pt idx="1">
                  <c:v>0.127203114</c:v>
                </c:pt>
                <c:pt idx="2">
                  <c:v>0.120419354</c:v>
                </c:pt>
                <c:pt idx="3">
                  <c:v>0.123162722</c:v>
                </c:pt>
                <c:pt idx="4">
                  <c:v>0.122463878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(d)</c:v>
                </c:pt>
                <c:pt idx="2">
                  <c:v>North (o)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0.07800396</c:v>
                </c:pt>
                <c:pt idx="1">
                  <c:v>0.090933241</c:v>
                </c:pt>
                <c:pt idx="2">
                  <c:v>0.107829696</c:v>
                </c:pt>
                <c:pt idx="3">
                  <c:v>0.088837714</c:v>
                </c:pt>
                <c:pt idx="4">
                  <c:v>0.087017329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(o,d)</c:v>
                </c:pt>
                <c:pt idx="1">
                  <c:v>Mid (d)</c:v>
                </c:pt>
                <c:pt idx="2">
                  <c:v>North (o)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0.087017329</c:v>
                </c:pt>
                <c:pt idx="1">
                  <c:v>0.087017329</c:v>
                </c:pt>
                <c:pt idx="2">
                  <c:v>0.087017329</c:v>
                </c:pt>
                <c:pt idx="3">
                  <c:v>0.087017329</c:v>
                </c:pt>
                <c:pt idx="4">
                  <c:v>0.087017329</c:v>
                </c:pt>
              </c:numCache>
            </c:numRef>
          </c:val>
        </c:ser>
        <c:axId val="12068697"/>
        <c:axId val="41509410"/>
      </c:barChart>
      <c:catAx>
        <c:axId val="120686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509410"/>
        <c:crosses val="autoZero"/>
        <c:auto val="1"/>
        <c:lblOffset val="100"/>
        <c:tickLblSkip val="1"/>
        <c:noMultiLvlLbl val="0"/>
      </c:catAx>
      <c:valAx>
        <c:axId val="41509410"/>
        <c:scaling>
          <c:orientation val="minMax"/>
          <c:max val="0.300000000000000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2068697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55"/>
          <c:y val="0.137"/>
          <c:w val="0.361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0.89275</cdr:y>
    </cdr:from>
    <cdr:to>
      <cdr:x>0.987</cdr:x>
      <cdr:y>0.999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" y="4048125"/>
          <a:ext cx="5353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0.7435</cdr:x>
      <cdr:y>0.968</cdr:y>
    </cdr:from>
    <cdr:to>
      <cdr:x>0.996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248150" y="4391025"/>
          <a:ext cx="14478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</cdr:x>
      <cdr:y>0.1265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5.6.1: Ischemic Heart Disease Prevalence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5.6.3: Ischemic Heart Disease Prevalence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</a:t>
          </a:r>
        </a:p>
      </cdr:txBody>
    </cdr:sp>
  </cdr:relSizeAnchor>
  <cdr:relSizeAnchor xmlns:cdr="http://schemas.openxmlformats.org/drawingml/2006/chartDrawing">
    <cdr:from>
      <cdr:x>0.088</cdr:x>
      <cdr:y>0.89675</cdr:y>
    </cdr:from>
    <cdr:to>
      <cdr:x>0.99725</cdr:x>
      <cdr:y>0.99975</cdr:y>
    </cdr:to>
    <cdr:sp>
      <cdr:nvSpPr>
        <cdr:cNvPr id="2" name="Text Box 9"/>
        <cdr:cNvSpPr txBox="1">
          <a:spLocks noChangeArrowheads="1"/>
        </cdr:cNvSpPr>
      </cdr:nvSpPr>
      <cdr:spPr>
        <a:xfrm>
          <a:off x="495300" y="4886325"/>
          <a:ext cx="52006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0.939</cdr:x>
      <cdr:y>0.65975</cdr:y>
    </cdr:from>
    <cdr:to>
      <cdr:x>0.99825</cdr:x>
      <cdr:y>0.69575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62575" y="36004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0.74525</cdr:x>
      <cdr:y>0.97325</cdr:y>
    </cdr:from>
    <cdr:to>
      <cdr:x>0.99825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257675" y="5305425"/>
          <a:ext cx="14478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9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0.11775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5.6.2: Ischemic Heart Disease Prevalence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Metis residents aged 19+</a:t>
          </a:r>
        </a:p>
      </cdr:txBody>
    </cdr:sp>
  </cdr:relSizeAnchor>
  <cdr:relSizeAnchor xmlns:cdr="http://schemas.openxmlformats.org/drawingml/2006/chartDrawing">
    <cdr:from>
      <cdr:x>0.744</cdr:x>
      <cdr:y>0.968</cdr:y>
    </cdr:from>
    <cdr:to>
      <cdr:x>0.99575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248150" y="4391025"/>
          <a:ext cx="14382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0.13225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150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Ischemic Heart Disease Prevalence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</a:t>
          </a:r>
        </a:p>
      </cdr:txBody>
    </cdr:sp>
  </cdr:relSizeAnchor>
  <cdr:relSizeAnchor xmlns:cdr="http://schemas.openxmlformats.org/drawingml/2006/chartDrawing">
    <cdr:from>
      <cdr:x>0.74675</cdr:x>
      <cdr:y>0.968</cdr:y>
    </cdr:from>
    <cdr:to>
      <cdr:x>0.9995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267200" y="4391025"/>
          <a:ext cx="14478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11" width="8.421875" style="26" customWidth="1"/>
    <col min="12" max="12" width="0.9921875" style="26" customWidth="1"/>
    <col min="13" max="13" width="14.57421875" style="26" customWidth="1"/>
    <col min="14" max="15" width="11.8515625" style="26" customWidth="1"/>
    <col min="16" max="16384" width="9.140625" style="26" customWidth="1"/>
  </cols>
  <sheetData>
    <row r="1" spans="1:5" ht="15.75" thickBot="1">
      <c r="A1" s="14" t="s">
        <v>172</v>
      </c>
      <c r="B1" s="14"/>
      <c r="C1" s="14"/>
      <c r="D1" s="14"/>
      <c r="E1" s="14"/>
    </row>
    <row r="2" spans="1:15" ht="13.5" customHeight="1" thickBot="1">
      <c r="A2" s="74" t="s">
        <v>158</v>
      </c>
      <c r="B2" s="85" t="s">
        <v>165</v>
      </c>
      <c r="C2" s="85"/>
      <c r="D2" s="85"/>
      <c r="E2" s="78"/>
      <c r="G2" s="82" t="s">
        <v>159</v>
      </c>
      <c r="H2" s="85" t="s">
        <v>165</v>
      </c>
      <c r="I2" s="85"/>
      <c r="J2" s="85"/>
      <c r="K2" s="78"/>
      <c r="M2" s="74" t="s">
        <v>157</v>
      </c>
      <c r="N2" s="77" t="s">
        <v>166</v>
      </c>
      <c r="O2" s="78"/>
    </row>
    <row r="3" spans="1:15" ht="12.75">
      <c r="A3" s="75"/>
      <c r="B3" s="15" t="s">
        <v>31</v>
      </c>
      <c r="C3" s="16" t="s">
        <v>63</v>
      </c>
      <c r="D3" s="17" t="s">
        <v>31</v>
      </c>
      <c r="E3" s="22" t="s">
        <v>63</v>
      </c>
      <c r="G3" s="83"/>
      <c r="H3" s="15" t="s">
        <v>31</v>
      </c>
      <c r="I3" s="16" t="s">
        <v>63</v>
      </c>
      <c r="J3" s="17" t="s">
        <v>31</v>
      </c>
      <c r="K3" s="22" t="s">
        <v>63</v>
      </c>
      <c r="M3" s="75"/>
      <c r="N3" s="15" t="s">
        <v>31</v>
      </c>
      <c r="O3" s="22" t="s">
        <v>63</v>
      </c>
    </row>
    <row r="4" spans="1:15" ht="12.75">
      <c r="A4" s="75"/>
      <c r="B4" s="15" t="s">
        <v>32</v>
      </c>
      <c r="C4" s="16" t="s">
        <v>160</v>
      </c>
      <c r="D4" s="17" t="s">
        <v>32</v>
      </c>
      <c r="E4" s="35" t="s">
        <v>160</v>
      </c>
      <c r="G4" s="83"/>
      <c r="H4" s="15" t="s">
        <v>32</v>
      </c>
      <c r="I4" s="16" t="s">
        <v>160</v>
      </c>
      <c r="J4" s="17" t="s">
        <v>32</v>
      </c>
      <c r="K4" s="35" t="s">
        <v>160</v>
      </c>
      <c r="M4" s="75"/>
      <c r="N4" s="15" t="s">
        <v>32</v>
      </c>
      <c r="O4" s="35" t="s">
        <v>160</v>
      </c>
    </row>
    <row r="5" spans="1:15" ht="12.75">
      <c r="A5" s="75"/>
      <c r="B5" s="18"/>
      <c r="C5" s="19" t="s">
        <v>161</v>
      </c>
      <c r="D5" s="20"/>
      <c r="E5" s="36" t="s">
        <v>161</v>
      </c>
      <c r="G5" s="83"/>
      <c r="H5" s="18"/>
      <c r="I5" s="19" t="s">
        <v>161</v>
      </c>
      <c r="J5" s="20"/>
      <c r="K5" s="36" t="s">
        <v>161</v>
      </c>
      <c r="M5" s="75"/>
      <c r="N5" s="18"/>
      <c r="O5" s="36" t="s">
        <v>161</v>
      </c>
    </row>
    <row r="6" spans="1:15" ht="13.5" thickBot="1">
      <c r="A6" s="76"/>
      <c r="B6" s="88" t="s">
        <v>149</v>
      </c>
      <c r="C6" s="86"/>
      <c r="D6" s="87" t="s">
        <v>150</v>
      </c>
      <c r="E6" s="80"/>
      <c r="G6" s="84"/>
      <c r="H6" s="79" t="s">
        <v>149</v>
      </c>
      <c r="I6" s="86"/>
      <c r="J6" s="87" t="s">
        <v>150</v>
      </c>
      <c r="K6" s="80"/>
      <c r="M6" s="76"/>
      <c r="N6" s="79" t="s">
        <v>151</v>
      </c>
      <c r="O6" s="80"/>
    </row>
    <row r="7" spans="1:15" ht="12.75">
      <c r="A7" s="27" t="s">
        <v>33</v>
      </c>
      <c r="B7" s="64">
        <f>'m vs o orig data'!B4/1</f>
        <v>319</v>
      </c>
      <c r="C7" s="51">
        <f>'m vs o orig data'!H4*100</f>
        <v>8.3815029</v>
      </c>
      <c r="D7" s="68">
        <f>'m vs o orig data'!P4/1</f>
        <v>2881</v>
      </c>
      <c r="E7" s="46">
        <f>'m vs o orig data'!V4*100</f>
        <v>7.934671799999999</v>
      </c>
      <c r="G7" s="28" t="s">
        <v>47</v>
      </c>
      <c r="H7" s="65">
        <f>'m vs o orig data'!B19/1</f>
        <v>87</v>
      </c>
      <c r="I7" s="51">
        <f>'m vs o orig data'!H19*100</f>
        <v>6.9267516</v>
      </c>
      <c r="J7" s="68">
        <f>'m vs o orig data'!P19/1</f>
        <v>3519</v>
      </c>
      <c r="K7" s="46">
        <f>'m vs o orig data'!V19*100</f>
        <v>7.4306347</v>
      </c>
      <c r="M7" s="29" t="s">
        <v>152</v>
      </c>
      <c r="N7" s="64">
        <f>'m region orig data'!B4/1</f>
        <v>594</v>
      </c>
      <c r="O7" s="48">
        <f>'m region orig data'!H4*100</f>
        <v>8.97145446</v>
      </c>
    </row>
    <row r="8" spans="1:15" ht="12.75">
      <c r="A8" s="29" t="s">
        <v>34</v>
      </c>
      <c r="B8" s="65">
        <f>'m vs o orig data'!B5/1</f>
        <v>295</v>
      </c>
      <c r="C8" s="51">
        <f>'m vs o orig data'!H5*100</f>
        <v>9.9259758</v>
      </c>
      <c r="D8" s="68">
        <f>'m vs o orig data'!P5/1</f>
        <v>5222</v>
      </c>
      <c r="E8" s="46">
        <f>'m vs o orig data'!V5*100</f>
        <v>7.872757399999999</v>
      </c>
      <c r="G8" s="30" t="s">
        <v>48</v>
      </c>
      <c r="H8" s="65">
        <f>'m vs o orig data'!B20/1</f>
        <v>51</v>
      </c>
      <c r="I8" s="51">
        <f>'m vs o orig data'!H20*100</f>
        <v>8.9160839</v>
      </c>
      <c r="J8" s="68">
        <f>'m vs o orig data'!P20/1</f>
        <v>2538</v>
      </c>
      <c r="K8" s="46">
        <f>'m vs o orig data'!V20*100</f>
        <v>9.1581568</v>
      </c>
      <c r="M8" s="29" t="s">
        <v>37</v>
      </c>
      <c r="N8" s="65">
        <f>'m region orig data'!B5/1</f>
        <v>489</v>
      </c>
      <c r="O8" s="48">
        <f>'m region orig data'!H5*100</f>
        <v>8.63347458</v>
      </c>
    </row>
    <row r="9" spans="1:15" ht="12.75">
      <c r="A9" s="29" t="s">
        <v>35</v>
      </c>
      <c r="B9" s="65">
        <f>'m vs o orig data'!B6/1</f>
        <v>108</v>
      </c>
      <c r="C9" s="51">
        <f>'m vs o orig data'!H6*100</f>
        <v>8.0597015</v>
      </c>
      <c r="D9" s="68">
        <f>'m vs o orig data'!P6/1</f>
        <v>4906</v>
      </c>
      <c r="E9" s="46">
        <f>'m vs o orig data'!V6*100</f>
        <v>9.7202409</v>
      </c>
      <c r="G9" s="30" t="s">
        <v>52</v>
      </c>
      <c r="H9" s="65">
        <f>'m vs o orig data'!B21/1</f>
        <v>236</v>
      </c>
      <c r="I9" s="51">
        <f>'m vs o orig data'!H21*100</f>
        <v>8.9090223</v>
      </c>
      <c r="J9" s="68">
        <f>'m vs o orig data'!P21/1</f>
        <v>3062</v>
      </c>
      <c r="K9" s="46">
        <f>'m vs o orig data'!V21*100</f>
        <v>8.6737295</v>
      </c>
      <c r="M9" s="29" t="s">
        <v>153</v>
      </c>
      <c r="N9" s="65">
        <f>'m region orig data'!B6/1</f>
        <v>341</v>
      </c>
      <c r="O9" s="48">
        <f>'m region orig data'!H6*100</f>
        <v>12.824370060000001</v>
      </c>
    </row>
    <row r="10" spans="1:15" ht="12.75">
      <c r="A10" s="29" t="s">
        <v>28</v>
      </c>
      <c r="B10" s="65">
        <f>'m vs o orig data'!B7/1</f>
        <v>97</v>
      </c>
      <c r="C10" s="51">
        <f>'m vs o orig data'!H7*100</f>
        <v>6.8165847</v>
      </c>
      <c r="D10" s="68">
        <f>'m vs o orig data'!P7/1</f>
        <v>2914</v>
      </c>
      <c r="E10" s="46">
        <f>'m vs o orig data'!V7*100</f>
        <v>8.409327</v>
      </c>
      <c r="G10" s="30" t="s">
        <v>50</v>
      </c>
      <c r="H10" s="65">
        <f>'m vs o orig data'!B22/1</f>
        <v>228</v>
      </c>
      <c r="I10" s="51">
        <f>'m vs o orig data'!H22*100</f>
        <v>9.4960433</v>
      </c>
      <c r="J10" s="68">
        <f>'m vs o orig data'!P22/1</f>
        <v>3746</v>
      </c>
      <c r="K10" s="46">
        <f>'m vs o orig data'!V22*100</f>
        <v>8.4977996</v>
      </c>
      <c r="M10" s="29" t="s">
        <v>43</v>
      </c>
      <c r="N10" s="65">
        <f>'m region orig data'!B7/1</f>
        <v>1729</v>
      </c>
      <c r="O10" s="48">
        <f>'m region orig data'!H7*100</f>
        <v>8.18461538</v>
      </c>
    </row>
    <row r="11" spans="1:15" ht="12.75">
      <c r="A11" s="29" t="s">
        <v>43</v>
      </c>
      <c r="B11" s="65">
        <f>'m vs o orig data'!B8/1</f>
        <v>1729</v>
      </c>
      <c r="C11" s="51">
        <f>'m vs o orig data'!H8*100</f>
        <v>8.1846154</v>
      </c>
      <c r="D11" s="68">
        <f>'m vs o orig data'!P8/1</f>
        <v>41781</v>
      </c>
      <c r="E11" s="46">
        <f>'m vs o orig data'!V8*100</f>
        <v>8.6970007</v>
      </c>
      <c r="G11" s="30" t="s">
        <v>53</v>
      </c>
      <c r="H11" s="65">
        <f>'m vs o orig data'!B23/1</f>
        <v>91</v>
      </c>
      <c r="I11" s="51">
        <f>'m vs o orig data'!H23*100</f>
        <v>6.5989848</v>
      </c>
      <c r="J11" s="68">
        <f>'m vs o orig data'!P23/1</f>
        <v>1795</v>
      </c>
      <c r="K11" s="46">
        <f>'m vs o orig data'!V23*100</f>
        <v>7.7504318</v>
      </c>
      <c r="M11" s="29" t="s">
        <v>154</v>
      </c>
      <c r="N11" s="65">
        <f>'m region orig data'!B8/1</f>
        <v>482</v>
      </c>
      <c r="O11" s="48">
        <f>'m region orig data'!H8*100</f>
        <v>8.61021793</v>
      </c>
    </row>
    <row r="12" spans="1:15" ht="12.75">
      <c r="A12" s="29" t="s">
        <v>37</v>
      </c>
      <c r="B12" s="65">
        <f>'m vs o orig data'!B9/1</f>
        <v>544</v>
      </c>
      <c r="C12" s="51">
        <f>'m vs o orig data'!H9*100</f>
        <v>8.8426528</v>
      </c>
      <c r="D12" s="68">
        <f>'m vs o orig data'!P9/1</f>
        <v>4271</v>
      </c>
      <c r="E12" s="46">
        <f>'m vs o orig data'!V9*100</f>
        <v>8.5176396</v>
      </c>
      <c r="G12" s="30" t="s">
        <v>49</v>
      </c>
      <c r="H12" s="65">
        <f>'m vs o orig data'!B24/1</f>
        <v>86</v>
      </c>
      <c r="I12" s="51">
        <f>'m vs o orig data'!H24*100</f>
        <v>7.131011600000001</v>
      </c>
      <c r="J12" s="68">
        <f>'m vs o orig data'!P24/1</f>
        <v>4131</v>
      </c>
      <c r="K12" s="46">
        <f>'m vs o orig data'!V24*100</f>
        <v>9.281269</v>
      </c>
      <c r="M12" s="29" t="s">
        <v>155</v>
      </c>
      <c r="N12" s="65">
        <f>'m region orig data'!B9/1</f>
        <v>383</v>
      </c>
      <c r="O12" s="48">
        <f>'m region orig data'!H9*100</f>
        <v>9.9635796</v>
      </c>
    </row>
    <row r="13" spans="1:15" ht="12.75">
      <c r="A13" s="29" t="s">
        <v>38</v>
      </c>
      <c r="B13" s="65">
        <f>'m vs o orig data'!B10/1</f>
        <v>219</v>
      </c>
      <c r="C13" s="51">
        <f>'m vs o orig data'!H10*100</f>
        <v>9.464131400000001</v>
      </c>
      <c r="D13" s="68">
        <f>'m vs o orig data'!P10/1</f>
        <v>2124</v>
      </c>
      <c r="E13" s="46">
        <f>'m vs o orig data'!V10*100</f>
        <v>8.0421037</v>
      </c>
      <c r="G13" s="30" t="s">
        <v>51</v>
      </c>
      <c r="H13" s="65">
        <f>'m vs o orig data'!B25/1</f>
        <v>214</v>
      </c>
      <c r="I13" s="51">
        <f>'m vs o orig data'!H25*100</f>
        <v>7.4668528</v>
      </c>
      <c r="J13" s="68">
        <f>'m vs o orig data'!P25/1</f>
        <v>6192</v>
      </c>
      <c r="K13" s="46">
        <f>'m vs o orig data'!V25*100</f>
        <v>9.0099529</v>
      </c>
      <c r="M13" s="29" t="s">
        <v>156</v>
      </c>
      <c r="N13" s="65">
        <f>'m region orig data'!B10/1</f>
        <v>150</v>
      </c>
      <c r="O13" s="48">
        <f>'m region orig data'!H10*100</f>
        <v>6.067961169999999</v>
      </c>
    </row>
    <row r="14" spans="1:15" ht="12.75">
      <c r="A14" s="29" t="s">
        <v>36</v>
      </c>
      <c r="B14" s="65">
        <f>'m vs o orig data'!B11/1</f>
        <v>514</v>
      </c>
      <c r="C14" s="51">
        <f>'m vs o orig data'!H11*100</f>
        <v>13.699360299999999</v>
      </c>
      <c r="D14" s="68">
        <f>'m vs o orig data'!P11/1</f>
        <v>4087</v>
      </c>
      <c r="E14" s="46">
        <f>'m vs o orig data'!V11*100</f>
        <v>14.667671600000002</v>
      </c>
      <c r="G14" s="30" t="s">
        <v>54</v>
      </c>
      <c r="H14" s="65">
        <f>'m vs o orig data'!B26/1</f>
        <v>118</v>
      </c>
      <c r="I14" s="51">
        <f>'m vs o orig data'!H26*100</f>
        <v>7.752956599999999</v>
      </c>
      <c r="J14" s="68">
        <f>'m vs o orig data'!P26/1</f>
        <v>4256</v>
      </c>
      <c r="K14" s="46">
        <f>'m vs o orig data'!V26*100</f>
        <v>9.7632593</v>
      </c>
      <c r="M14" s="31"/>
      <c r="N14" s="66"/>
      <c r="O14" s="50"/>
    </row>
    <row r="15" spans="1:15" ht="13.5" thickBot="1">
      <c r="A15" s="29" t="s">
        <v>39</v>
      </c>
      <c r="B15" s="65">
        <f>'m vs o orig data'!B12/1</f>
        <v>12</v>
      </c>
      <c r="C15" s="51">
        <f>'m vs o orig data'!H12*100</f>
        <v>8.4507042</v>
      </c>
      <c r="D15" s="68">
        <f>'m vs o orig data'!P12/1</f>
        <v>34</v>
      </c>
      <c r="E15" s="46">
        <f>'m vs o orig data'!V12*100</f>
        <v>6.2962963</v>
      </c>
      <c r="G15" s="30" t="s">
        <v>55</v>
      </c>
      <c r="H15" s="65">
        <f>'m vs o orig data'!B27/1</f>
        <v>146</v>
      </c>
      <c r="I15" s="51">
        <f>'m vs o orig data'!H27*100</f>
        <v>9.4928479</v>
      </c>
      <c r="J15" s="68">
        <f>'m vs o orig data'!P27/1</f>
        <v>4915</v>
      </c>
      <c r="K15" s="46">
        <f>'m vs o orig data'!V27*100</f>
        <v>10.9033231</v>
      </c>
      <c r="M15" s="33" t="s">
        <v>44</v>
      </c>
      <c r="N15" s="67">
        <f>'m region orig data'!B11/1</f>
        <v>4168</v>
      </c>
      <c r="O15" s="49">
        <f>'m region orig data'!H11*100</f>
        <v>8.686409770000001</v>
      </c>
    </row>
    <row r="16" spans="1:15" ht="12.75">
      <c r="A16" s="29" t="s">
        <v>40</v>
      </c>
      <c r="B16" s="65">
        <f>'m vs o orig data'!B13/1</f>
        <v>193</v>
      </c>
      <c r="C16" s="51">
        <f>'m vs o orig data'!H13*100</f>
        <v>7.3356138</v>
      </c>
      <c r="D16" s="68">
        <f>'m vs o orig data'!P13/1</f>
        <v>933</v>
      </c>
      <c r="E16" s="46">
        <f>'m vs o orig data'!V13*100</f>
        <v>6.7131961</v>
      </c>
      <c r="G16" s="30" t="s">
        <v>56</v>
      </c>
      <c r="H16" s="65">
        <f>'m vs o orig data'!B28/1</f>
        <v>119</v>
      </c>
      <c r="I16" s="51">
        <f>'m vs o orig data'!H28*100</f>
        <v>8.7952698</v>
      </c>
      <c r="J16" s="68">
        <f>'m vs o orig data'!P28/1</f>
        <v>1318</v>
      </c>
      <c r="K16" s="46">
        <f>'m vs o orig data'!V28*100</f>
        <v>6.3554827</v>
      </c>
      <c r="M16" s="21" t="s">
        <v>45</v>
      </c>
      <c r="O16" s="34"/>
    </row>
    <row r="17" spans="1:15" ht="12.75">
      <c r="A17" s="29" t="s">
        <v>41</v>
      </c>
      <c r="B17" s="65">
        <f>'m vs o orig data'!B14/1</f>
        <v>138</v>
      </c>
      <c r="C17" s="51">
        <f>'m vs o orig data'!H14*100</f>
        <v>5.9329320999999995</v>
      </c>
      <c r="D17" s="68">
        <f>'m vs o orig data'!P14/1</f>
        <v>1403</v>
      </c>
      <c r="E17" s="46">
        <f>'m vs o orig data'!V14*100</f>
        <v>5.8947103</v>
      </c>
      <c r="G17" s="30" t="s">
        <v>57</v>
      </c>
      <c r="H17" s="65">
        <f>'m vs o orig data'!B29/1</f>
        <v>162</v>
      </c>
      <c r="I17" s="51">
        <f>'m vs o orig data'!H29*100</f>
        <v>7.8298695</v>
      </c>
      <c r="J17" s="68">
        <f>'m vs o orig data'!P29/1</f>
        <v>3733</v>
      </c>
      <c r="K17" s="46">
        <f>'m vs o orig data'!V29*100</f>
        <v>7.1039810999999995</v>
      </c>
      <c r="M17" s="73" t="s">
        <v>171</v>
      </c>
      <c r="N17" s="25"/>
      <c r="O17" s="25"/>
    </row>
    <row r="18" spans="1:11" ht="12.75">
      <c r="A18" s="31"/>
      <c r="B18" s="66"/>
      <c r="C18" s="44"/>
      <c r="D18" s="69"/>
      <c r="E18" s="52"/>
      <c r="G18" s="30" t="s">
        <v>58</v>
      </c>
      <c r="H18" s="71">
        <f>'m vs o orig data'!B30/1</f>
        <v>191</v>
      </c>
      <c r="I18" s="51">
        <f>'m vs o orig data'!H30*100</f>
        <v>8.2541055</v>
      </c>
      <c r="J18" s="68">
        <f>'m vs o orig data'!P30/1</f>
        <v>2576</v>
      </c>
      <c r="K18" s="46">
        <f>'m vs o orig data'!V30*100</f>
        <v>9.332319</v>
      </c>
    </row>
    <row r="19" spans="1:11" ht="12.75">
      <c r="A19" s="29" t="s">
        <v>147</v>
      </c>
      <c r="B19" s="65">
        <f>'m vs o orig data'!B15/1</f>
        <v>722</v>
      </c>
      <c r="C19" s="51">
        <f>'m vs o orig data'!H15*100</f>
        <v>8.8938162</v>
      </c>
      <c r="D19" s="68">
        <f>'m vs o orig data'!P15/1</f>
        <v>13009</v>
      </c>
      <c r="E19" s="46">
        <f>'m vs o orig data'!V15*100</f>
        <v>8.4964503</v>
      </c>
      <c r="G19" s="32"/>
      <c r="H19" s="66"/>
      <c r="I19" s="44"/>
      <c r="J19" s="69"/>
      <c r="K19" s="52"/>
    </row>
    <row r="20" spans="1:11" ht="13.5" thickBot="1">
      <c r="A20" s="29" t="s">
        <v>46</v>
      </c>
      <c r="B20" s="65">
        <f>'m vs o orig data'!B16/1</f>
        <v>1277</v>
      </c>
      <c r="C20" s="51">
        <f>'m vs o orig data'!H16*100</f>
        <v>10.4517924</v>
      </c>
      <c r="D20" s="68">
        <f>'m vs o orig data'!P16/1</f>
        <v>10482</v>
      </c>
      <c r="E20" s="46">
        <f>'m vs o orig data'!V16*100</f>
        <v>10.038499100000001</v>
      </c>
      <c r="G20" s="33" t="s">
        <v>43</v>
      </c>
      <c r="H20" s="67">
        <f>'m vs o orig data'!B8/1</f>
        <v>1729</v>
      </c>
      <c r="I20" s="54">
        <f>'m vs o orig data'!H8*100</f>
        <v>8.1846154</v>
      </c>
      <c r="J20" s="70">
        <f>'m vs o orig data'!P8/1</f>
        <v>41781</v>
      </c>
      <c r="K20" s="53">
        <f>'m vs o orig data'!V8*100</f>
        <v>8.6970007</v>
      </c>
    </row>
    <row r="21" spans="1:10" ht="12.75">
      <c r="A21" s="29" t="s">
        <v>42</v>
      </c>
      <c r="B21" s="65">
        <f>'m vs o orig data'!B17/1</f>
        <v>343</v>
      </c>
      <c r="C21" s="51">
        <f>'m vs o orig data'!H17*100</f>
        <v>6.7268092</v>
      </c>
      <c r="D21" s="68">
        <f>'m vs o orig data'!P17/1</f>
        <v>2370</v>
      </c>
      <c r="E21" s="46">
        <f>'m vs o orig data'!V17*100</f>
        <v>6.1978608</v>
      </c>
      <c r="G21" s="21" t="s">
        <v>45</v>
      </c>
      <c r="I21" s="34"/>
      <c r="J21" s="34"/>
    </row>
    <row r="22" spans="1:11" ht="12.75">
      <c r="A22" s="31"/>
      <c r="B22" s="66"/>
      <c r="C22" s="44"/>
      <c r="D22" s="69"/>
      <c r="E22" s="52"/>
      <c r="G22" s="81" t="s">
        <v>171</v>
      </c>
      <c r="H22" s="81"/>
      <c r="I22" s="81"/>
      <c r="J22" s="81"/>
      <c r="K22" s="81"/>
    </row>
    <row r="23" spans="1:5" ht="13.5" thickBot="1">
      <c r="A23" s="33" t="s">
        <v>44</v>
      </c>
      <c r="B23" s="67">
        <f>'m vs o orig data'!B18/1</f>
        <v>4168</v>
      </c>
      <c r="C23" s="45">
        <f>'m vs o orig data'!H18*100</f>
        <v>8.6864098</v>
      </c>
      <c r="D23" s="70">
        <f>'m vs o orig data'!P18/1</f>
        <v>70556</v>
      </c>
      <c r="E23" s="53">
        <f>'m vs o orig data'!V18*100</f>
        <v>8.7017329</v>
      </c>
    </row>
    <row r="24" spans="1:9" ht="12.75">
      <c r="A24" s="21" t="s">
        <v>45</v>
      </c>
      <c r="C24" s="34"/>
      <c r="G24" s="56"/>
      <c r="H24" s="55"/>
      <c r="I24" s="55"/>
    </row>
    <row r="25" spans="1:9" ht="12.75">
      <c r="A25" s="73" t="s">
        <v>171</v>
      </c>
      <c r="B25" s="25"/>
      <c r="C25" s="25"/>
      <c r="D25" s="25"/>
      <c r="E25" s="25"/>
      <c r="G25" s="56"/>
      <c r="H25" s="55"/>
      <c r="I25" s="57"/>
    </row>
    <row r="26" spans="7:9" ht="12.75">
      <c r="G26" s="56"/>
      <c r="H26" s="55"/>
      <c r="I26" s="57"/>
    </row>
    <row r="27" spans="7:9" ht="12.75">
      <c r="G27" s="56"/>
      <c r="H27" s="55"/>
      <c r="I27" s="58"/>
    </row>
    <row r="28" spans="7:9" ht="12.75">
      <c r="G28" s="56"/>
      <c r="H28" s="55"/>
      <c r="I28" s="55"/>
    </row>
    <row r="29" spans="7:9" ht="12.75">
      <c r="G29" s="59"/>
      <c r="H29" s="60"/>
      <c r="I29" s="61"/>
    </row>
    <row r="30" spans="7:9" ht="12.75">
      <c r="G30" s="59"/>
      <c r="H30" s="60"/>
      <c r="I30" s="61"/>
    </row>
    <row r="31" spans="7:9" ht="12.75">
      <c r="G31" s="59"/>
      <c r="H31" s="60"/>
      <c r="I31" s="61"/>
    </row>
    <row r="33" spans="7:9" ht="12.75">
      <c r="G33" s="59"/>
      <c r="H33" s="60"/>
      <c r="I33" s="61"/>
    </row>
    <row r="34" spans="7:9" ht="12.75">
      <c r="G34" s="59"/>
      <c r="H34" s="60"/>
      <c r="I34" s="61"/>
    </row>
    <row r="35" spans="7:9" ht="12.75">
      <c r="G35" s="59"/>
      <c r="H35" s="60"/>
      <c r="I35" s="61"/>
    </row>
    <row r="36" spans="7:9" ht="12.75">
      <c r="G36" s="62"/>
      <c r="H36" s="60"/>
      <c r="I36" s="61"/>
    </row>
    <row r="37" spans="7:9" ht="12.75">
      <c r="G37" s="59"/>
      <c r="H37" s="60"/>
      <c r="I37" s="61"/>
    </row>
  </sheetData>
  <sheetProtection/>
  <mergeCells count="12">
    <mergeCell ref="M2:M6"/>
    <mergeCell ref="N2:O2"/>
    <mergeCell ref="N6:O6"/>
    <mergeCell ref="G22:K22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38" sqref="K38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162</v>
      </c>
      <c r="B1" s="5" t="s">
        <v>59</v>
      </c>
      <c r="C1" s="89" t="s">
        <v>29</v>
      </c>
      <c r="D1" s="89"/>
      <c r="E1" s="89"/>
      <c r="F1" s="90" t="s">
        <v>136</v>
      </c>
      <c r="G1" s="90"/>
      <c r="H1" s="91" t="s">
        <v>164</v>
      </c>
      <c r="I1" s="91"/>
      <c r="J1" s="91"/>
      <c r="K1" s="91"/>
      <c r="L1" s="91"/>
      <c r="M1" s="91"/>
      <c r="N1" s="91"/>
      <c r="O1" s="7"/>
      <c r="S1" s="7"/>
    </row>
    <row r="2" spans="1:19" ht="12.75">
      <c r="A2" s="39" t="s">
        <v>163</v>
      </c>
      <c r="B2" s="63"/>
      <c r="C2" s="13"/>
      <c r="D2" s="13"/>
      <c r="E2" s="13"/>
      <c r="F2" s="41"/>
      <c r="G2" s="41"/>
      <c r="H2" s="5"/>
      <c r="I2" s="5" t="s">
        <v>148</v>
      </c>
      <c r="J2" s="5" t="s">
        <v>148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125</v>
      </c>
      <c r="D3" s="13" t="s">
        <v>100</v>
      </c>
      <c r="E3" s="13" t="s">
        <v>99</v>
      </c>
      <c r="F3" s="41" t="s">
        <v>134</v>
      </c>
      <c r="G3" s="41" t="s">
        <v>135</v>
      </c>
      <c r="H3" s="6" t="s">
        <v>137</v>
      </c>
      <c r="I3" s="3" t="s">
        <v>149</v>
      </c>
      <c r="J3" s="47" t="s">
        <v>150</v>
      </c>
      <c r="K3" s="6" t="s">
        <v>138</v>
      </c>
      <c r="L3" s="42" t="s">
        <v>139</v>
      </c>
      <c r="M3" s="6" t="s">
        <v>140</v>
      </c>
      <c r="N3" s="6" t="s">
        <v>141</v>
      </c>
      <c r="P3" s="6" t="s">
        <v>142</v>
      </c>
      <c r="Q3" s="6" t="s">
        <v>143</v>
      </c>
      <c r="R3" s="6" t="s">
        <v>144</v>
      </c>
      <c r="T3" s="6" t="s">
        <v>145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(d)</v>
      </c>
      <c r="B4" t="s">
        <v>33</v>
      </c>
      <c r="C4" t="str">
        <f>'m vs o orig data'!AH4</f>
        <v> </v>
      </c>
      <c r="D4" t="str">
        <f>'m vs o orig data'!AI4</f>
        <v> </v>
      </c>
      <c r="E4" t="str">
        <f ca="1">IF(CELL("contents",F4)="s","s",IF(CELL("contents",G4)="s","s",IF(CELL("contents",'m vs o orig data'!AJ4)="d","d","")))</f>
        <v>d</v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0.122463878</v>
      </c>
      <c r="I4" s="3">
        <f>'m vs o orig data'!D4</f>
        <v>0.106197924</v>
      </c>
      <c r="J4" s="3">
        <f>'m vs o orig data'!R4</f>
        <v>0.091728687</v>
      </c>
      <c r="K4" s="23">
        <f aca="true" t="shared" si="1" ref="K4:K14">J$19</f>
        <v>0.087017329</v>
      </c>
      <c r="L4" s="6">
        <f>'m vs o orig data'!B4</f>
        <v>319</v>
      </c>
      <c r="M4" s="6">
        <f>'m vs o orig data'!C4</f>
        <v>3806</v>
      </c>
      <c r="N4" s="12">
        <f>'m vs o orig data'!G4</f>
        <v>0.034836434</v>
      </c>
      <c r="O4" s="8"/>
      <c r="P4" s="6">
        <f>'m vs o orig data'!P4</f>
        <v>2881</v>
      </c>
      <c r="Q4" s="6">
        <f>'m vs o orig data'!Q4</f>
        <v>36309</v>
      </c>
      <c r="R4" s="12">
        <f>'m vs o orig data'!U4</f>
        <v>0.144873248</v>
      </c>
      <c r="S4" s="8"/>
      <c r="T4" s="12">
        <f>'m vs o orig data'!AD4</f>
        <v>0.031648061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(o,d)</v>
      </c>
      <c r="B5" t="s">
        <v>34</v>
      </c>
      <c r="C5" t="str">
        <f>'m vs o orig data'!AH5</f>
        <v> </v>
      </c>
      <c r="D5" t="str">
        <f>'m vs o orig data'!AI5</f>
        <v>o</v>
      </c>
      <c r="E5" t="str">
        <f ca="1">IF(CELL("contents",F5)="s","s",IF(CELL("contents",G5)="s","s",IF(CELL("contents",'m vs o orig data'!AJ5)="d","d","")))</f>
        <v>d</v>
      </c>
      <c r="F5" t="str">
        <f>'m vs o orig data'!AK5</f>
        <v> </v>
      </c>
      <c r="G5" t="str">
        <f>'m vs o orig data'!AL5</f>
        <v> </v>
      </c>
      <c r="H5" s="23">
        <f t="shared" si="0"/>
        <v>0.122463878</v>
      </c>
      <c r="I5" s="3">
        <f>'m vs o orig data'!D5</f>
        <v>0.126767621</v>
      </c>
      <c r="J5" s="3">
        <f>'m vs o orig data'!R5</f>
        <v>0.077256293</v>
      </c>
      <c r="K5" s="23">
        <f t="shared" si="1"/>
        <v>0.087017329</v>
      </c>
      <c r="L5" s="6">
        <f>'m vs o orig data'!B5</f>
        <v>295</v>
      </c>
      <c r="M5" s="6">
        <f>'m vs o orig data'!C5</f>
        <v>2972</v>
      </c>
      <c r="N5" s="12">
        <f>'m vs o orig data'!G5</f>
        <v>0.620376813</v>
      </c>
      <c r="O5" s="9"/>
      <c r="P5" s="6">
        <f>'m vs o orig data'!P5</f>
        <v>5222</v>
      </c>
      <c r="Q5" s="6">
        <f>'m vs o orig data'!Q5</f>
        <v>66330</v>
      </c>
      <c r="R5" s="12">
        <f>'m vs o orig data'!U5</f>
        <v>0.000400743</v>
      </c>
      <c r="S5" s="9"/>
      <c r="T5" s="12">
        <f>'m vs o orig data'!AD5</f>
        <v>7.84E-13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(m,o)</v>
      </c>
      <c r="B6" t="s">
        <v>35</v>
      </c>
      <c r="C6" t="str">
        <f>'m vs o orig data'!AH6</f>
        <v>m</v>
      </c>
      <c r="D6" t="str">
        <f>'m vs o orig data'!AI6</f>
        <v>o</v>
      </c>
      <c r="E6">
        <f ca="1">IF(CELL("contents",F6)="s","s",IF(CELL("contents",G6)="s","s",IF(CELL("contents",'m vs o orig data'!AJ6)="d","d","")))</f>
      </c>
      <c r="F6" t="str">
        <f>'m vs o orig data'!AK6</f>
        <v> </v>
      </c>
      <c r="G6" t="str">
        <f>'m vs o orig data'!AL6</f>
        <v> </v>
      </c>
      <c r="H6" s="23">
        <f t="shared" si="0"/>
        <v>0.122463878</v>
      </c>
      <c r="I6" s="3">
        <f>'m vs o orig data'!D6</f>
        <v>0.087919079</v>
      </c>
      <c r="J6" s="3">
        <f>'m vs o orig data'!R6</f>
        <v>0.073197214</v>
      </c>
      <c r="K6" s="23">
        <f t="shared" si="1"/>
        <v>0.087017329</v>
      </c>
      <c r="L6" s="6">
        <f>'m vs o orig data'!B6</f>
        <v>108</v>
      </c>
      <c r="M6" s="6">
        <f>'m vs o orig data'!C6</f>
        <v>1340</v>
      </c>
      <c r="N6" s="12">
        <f>'m vs o orig data'!G6</f>
        <v>0.001402051</v>
      </c>
      <c r="O6" s="9"/>
      <c r="P6" s="6">
        <f>'m vs o orig data'!P6</f>
        <v>4906</v>
      </c>
      <c r="Q6" s="6">
        <f>'m vs o orig data'!Q6</f>
        <v>50472</v>
      </c>
      <c r="R6" s="12">
        <f>'m vs o orig data'!U6</f>
        <v>4.09E-07</v>
      </c>
      <c r="S6" s="9"/>
      <c r="T6" s="12">
        <f>'m vs o orig data'!AD6</f>
        <v>0.076579273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(d)</v>
      </c>
      <c r="B7" t="s">
        <v>28</v>
      </c>
      <c r="C7" t="str">
        <f>'m vs o orig data'!AH7</f>
        <v> </v>
      </c>
      <c r="D7" t="str">
        <f>'m vs o orig data'!AI7</f>
        <v> </v>
      </c>
      <c r="E7" t="str">
        <f ca="1">IF(CELL("contents",F7)="s","s",IF(CELL("contents",G7)="s","s",IF(CELL("contents",'m vs o orig data'!AJ7)="d","d","")))</f>
        <v>d</v>
      </c>
      <c r="F7" t="str">
        <f>'m vs o orig data'!AK7</f>
        <v> </v>
      </c>
      <c r="G7" t="str">
        <f>'m vs o orig data'!AL7</f>
        <v> </v>
      </c>
      <c r="H7" s="23">
        <f t="shared" si="0"/>
        <v>0.122463878</v>
      </c>
      <c r="I7" s="3">
        <f>'m vs o orig data'!D7</f>
        <v>0.139011129</v>
      </c>
      <c r="J7" s="3">
        <f>'m vs o orig data'!R7</f>
        <v>0.084283939</v>
      </c>
      <c r="K7" s="23">
        <f t="shared" si="1"/>
        <v>0.087017329</v>
      </c>
      <c r="L7" s="6">
        <f>'m vs o orig data'!B7</f>
        <v>97</v>
      </c>
      <c r="M7" s="6">
        <f>'m vs o orig data'!C7</f>
        <v>1423</v>
      </c>
      <c r="N7" s="12">
        <f>'m vs o orig data'!G7</f>
        <v>0.242738548</v>
      </c>
      <c r="O7" s="9"/>
      <c r="P7" s="6">
        <f>'m vs o orig data'!P7</f>
        <v>2914</v>
      </c>
      <c r="Q7" s="6">
        <f>'m vs o orig data'!Q7</f>
        <v>34652</v>
      </c>
      <c r="R7" s="12">
        <f>'m vs o orig data'!U7</f>
        <v>0.378988817</v>
      </c>
      <c r="S7" s="9"/>
      <c r="T7" s="12">
        <f>'m vs o orig data'!AD7</f>
        <v>4.37E-06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(d)</v>
      </c>
      <c r="B8" t="s">
        <v>43</v>
      </c>
      <c r="C8" t="str">
        <f>'m vs o orig data'!AH8</f>
        <v> </v>
      </c>
      <c r="D8" t="str">
        <f>'m vs o orig data'!AI8</f>
        <v> 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3">
        <f t="shared" si="0"/>
        <v>0.122463878</v>
      </c>
      <c r="I8" s="3">
        <f>'m vs o orig data'!D8</f>
        <v>0.123162722</v>
      </c>
      <c r="J8" s="3">
        <f>'m vs o orig data'!R8</f>
        <v>0.088837714</v>
      </c>
      <c r="K8" s="23">
        <f t="shared" si="1"/>
        <v>0.087017329</v>
      </c>
      <c r="L8" s="6">
        <f>'m vs o orig data'!B8</f>
        <v>1729</v>
      </c>
      <c r="M8" s="6">
        <f>'m vs o orig data'!C8</f>
        <v>21125</v>
      </c>
      <c r="N8" s="12">
        <f>'m vs o orig data'!G8</f>
        <v>0.767884534</v>
      </c>
      <c r="O8" s="9"/>
      <c r="P8" s="6">
        <f>'m vs o orig data'!P8</f>
        <v>41781</v>
      </c>
      <c r="Q8" s="6">
        <f>'m vs o orig data'!Q8</f>
        <v>480407</v>
      </c>
      <c r="R8" s="12">
        <f>'m vs o orig data'!U8</f>
        <v>0.494061815</v>
      </c>
      <c r="S8" s="9"/>
      <c r="T8" s="12">
        <f>'m vs o orig data'!AD8</f>
        <v>3.32E-15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(m,d)</v>
      </c>
      <c r="B9" t="s">
        <v>37</v>
      </c>
      <c r="C9" t="str">
        <f>'m vs o orig data'!AH9</f>
        <v>m</v>
      </c>
      <c r="D9" t="str">
        <f>'m vs o orig data'!AI9</f>
        <v> </v>
      </c>
      <c r="E9" t="str">
        <f ca="1">IF(CELL("contents",F9)="s","s",IF(CELL("contents",G9)="s","s",IF(CELL("contents",'m vs o orig data'!AJ9)="d","d","")))</f>
        <v>d</v>
      </c>
      <c r="F9" t="str">
        <f>'m vs o orig data'!AK9</f>
        <v> </v>
      </c>
      <c r="G9" t="str">
        <f>'m vs o orig data'!AL9</f>
        <v> </v>
      </c>
      <c r="H9" s="23">
        <f t="shared" si="0"/>
        <v>0.122463878</v>
      </c>
      <c r="I9" s="3">
        <f>'m vs o orig data'!D9</f>
        <v>0.10560874</v>
      </c>
      <c r="J9" s="3">
        <f>'m vs o orig data'!R9</f>
        <v>0.079898486</v>
      </c>
      <c r="K9" s="23">
        <f t="shared" si="1"/>
        <v>0.087017329</v>
      </c>
      <c r="L9" s="6">
        <f>'m vs o orig data'!B9</f>
        <v>544</v>
      </c>
      <c r="M9" s="6">
        <f>'m vs o orig data'!C9</f>
        <v>6152</v>
      </c>
      <c r="N9" s="12">
        <f>'m vs o orig data'!G9</f>
        <v>0.009823183</v>
      </c>
      <c r="O9" s="9"/>
      <c r="P9" s="6">
        <f>'m vs o orig data'!P9</f>
        <v>4271</v>
      </c>
      <c r="Q9" s="6">
        <f>'m vs o orig data'!Q9</f>
        <v>50143</v>
      </c>
      <c r="R9" s="12">
        <f>'m vs o orig data'!U9</f>
        <v>0.013646437</v>
      </c>
      <c r="S9" s="9"/>
      <c r="T9" s="12">
        <f>'m vs o orig data'!AD9</f>
        <v>1.05E-06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(d)</v>
      </c>
      <c r="B10" t="s">
        <v>38</v>
      </c>
      <c r="C10" t="str">
        <f>'m vs o orig data'!AH10</f>
        <v> </v>
      </c>
      <c r="D10" t="str">
        <f>'m vs o orig data'!AI10</f>
        <v> </v>
      </c>
      <c r="E10" t="str">
        <f ca="1">IF(CELL("contents",F10)="s","s",IF(CELL("contents",G10)="s","s",IF(CELL("contents",'m vs o orig data'!AJ10)="d","d","")))</f>
        <v>d</v>
      </c>
      <c r="F10" t="str">
        <f>'m vs o orig data'!AK10</f>
        <v> </v>
      </c>
      <c r="G10" t="str">
        <f>'m vs o orig data'!AL10</f>
        <v> </v>
      </c>
      <c r="H10" s="23">
        <f t="shared" si="0"/>
        <v>0.122463878</v>
      </c>
      <c r="I10" s="3">
        <f>'m vs o orig data'!D10</f>
        <v>0.123710624</v>
      </c>
      <c r="J10" s="3">
        <f>'m vs o orig data'!R10</f>
        <v>0.081793896</v>
      </c>
      <c r="K10" s="23">
        <f t="shared" si="1"/>
        <v>0.087017329</v>
      </c>
      <c r="L10" s="6">
        <f>'m vs o orig data'!B10</f>
        <v>219</v>
      </c>
      <c r="M10" s="6">
        <f>'m vs o orig data'!C10</f>
        <v>2314</v>
      </c>
      <c r="N10" s="12">
        <f>'m vs o orig data'!G10</f>
        <v>0.896937124</v>
      </c>
      <c r="P10" s="6">
        <f>'m vs o orig data'!P10</f>
        <v>2124</v>
      </c>
      <c r="Q10" s="6">
        <f>'m vs o orig data'!Q10</f>
        <v>26411</v>
      </c>
      <c r="R10" s="12">
        <f>'m vs o orig data'!U10</f>
        <v>0.107741686</v>
      </c>
      <c r="T10" s="12">
        <f>'m vs o orig data'!AD10</f>
        <v>2.17E-07</v>
      </c>
    </row>
    <row r="11" spans="1:27" ht="12.75">
      <c r="A11" s="2" t="str">
        <f ca="1" t="shared" si="2"/>
        <v>Parkland (m,o,d)</v>
      </c>
      <c r="B11" t="s">
        <v>36</v>
      </c>
      <c r="C11" t="str">
        <f>'m vs o orig data'!AH11</f>
        <v>m</v>
      </c>
      <c r="D11" t="str">
        <f>'m vs o orig data'!AI11</f>
        <v>o</v>
      </c>
      <c r="E11" t="str">
        <f ca="1">IF(CELL("contents",F11)="s","s",IF(CELL("contents",G11)="s","s",IF(CELL("contents",'m vs o orig data'!AJ11)="d","d","")))</f>
        <v>d</v>
      </c>
      <c r="F11" t="str">
        <f>'m vs o orig data'!AK11</f>
        <v> </v>
      </c>
      <c r="G11" t="str">
        <f>'m vs o orig data'!AL11</f>
        <v> </v>
      </c>
      <c r="H11" s="23">
        <f t="shared" si="0"/>
        <v>0.122463878</v>
      </c>
      <c r="I11" s="3">
        <f>'m vs o orig data'!D11</f>
        <v>0.164714995</v>
      </c>
      <c r="J11" s="3">
        <f>'m vs o orig data'!R11</f>
        <v>0.112714395</v>
      </c>
      <c r="K11" s="23">
        <f t="shared" si="1"/>
        <v>0.087017329</v>
      </c>
      <c r="L11" s="6">
        <f>'m vs o orig data'!B11</f>
        <v>514</v>
      </c>
      <c r="M11" s="6">
        <f>'m vs o orig data'!C11</f>
        <v>3752</v>
      </c>
      <c r="N11" s="12">
        <f>'m vs o orig data'!G11</f>
        <v>3.29E-07</v>
      </c>
      <c r="O11" s="9"/>
      <c r="P11" s="6">
        <f>'m vs o orig data'!P11</f>
        <v>4087</v>
      </c>
      <c r="Q11" s="6">
        <f>'m vs o orig data'!Q11</f>
        <v>27864</v>
      </c>
      <c r="R11" s="12">
        <f>'m vs o orig data'!U11</f>
        <v>1.63E-13</v>
      </c>
      <c r="S11" s="9"/>
      <c r="T11" s="12">
        <f>'m vs o orig data'!AD11</f>
        <v>6.36E-11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39</v>
      </c>
      <c r="C12" t="str">
        <f>'m vs o orig data'!AH12</f>
        <v> </v>
      </c>
      <c r="D12" t="str">
        <f>'m vs o orig data'!AI12</f>
        <v> 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0.122463878</v>
      </c>
      <c r="I12" s="3">
        <f>'m vs o orig data'!D12</f>
        <v>0.118561136</v>
      </c>
      <c r="J12" s="3">
        <f>'m vs o orig data'!R12</f>
        <v>0.121456443</v>
      </c>
      <c r="K12" s="23">
        <f t="shared" si="1"/>
        <v>0.087017329</v>
      </c>
      <c r="L12" s="6">
        <f>'m vs o orig data'!B12</f>
        <v>12</v>
      </c>
      <c r="M12" s="6">
        <f>'m vs o orig data'!C12</f>
        <v>142</v>
      </c>
      <c r="N12" s="12">
        <f>'m vs o orig data'!G12</f>
        <v>0.911597382</v>
      </c>
      <c r="O12" s="9"/>
      <c r="P12" s="6">
        <f>'m vs o orig data'!P12</f>
        <v>34</v>
      </c>
      <c r="Q12" s="6">
        <f>'m vs o orig data'!Q12</f>
        <v>540</v>
      </c>
      <c r="R12" s="12">
        <f>'m vs o orig data'!U12</f>
        <v>0.056598988</v>
      </c>
      <c r="S12" s="9"/>
      <c r="T12" s="12">
        <f>'m vs o orig data'!AD12</f>
        <v>0.943144686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(d)</v>
      </c>
      <c r="B13" t="s">
        <v>40</v>
      </c>
      <c r="C13" t="str">
        <f>'m vs o orig data'!AH13</f>
        <v> </v>
      </c>
      <c r="D13" t="str">
        <f>'m vs o orig data'!AI13</f>
        <v> </v>
      </c>
      <c r="E13" t="str">
        <f ca="1">IF(CELL("contents",F13)="s","s",IF(CELL("contents",G13)="s","s",IF(CELL("contents",'m vs o orig data'!AJ13)="d","d","")))</f>
        <v>d</v>
      </c>
      <c r="F13" t="str">
        <f>'m vs o orig data'!AK13</f>
        <v> </v>
      </c>
      <c r="G13" t="str">
        <f>'m vs o orig data'!AL13</f>
        <v> </v>
      </c>
      <c r="H13" s="23">
        <f t="shared" si="0"/>
        <v>0.122463878</v>
      </c>
      <c r="I13" s="3">
        <f>'m vs o orig data'!D13</f>
        <v>0.119411246</v>
      </c>
      <c r="J13" s="3">
        <f>'m vs o orig data'!R13</f>
        <v>0.088569882</v>
      </c>
      <c r="K13" s="23">
        <f t="shared" si="1"/>
        <v>0.087017329</v>
      </c>
      <c r="L13" s="6">
        <f>'m vs o orig data'!B13</f>
        <v>193</v>
      </c>
      <c r="M13" s="6">
        <f>'m vs o orig data'!C13</f>
        <v>2631</v>
      </c>
      <c r="N13" s="12">
        <f>'m vs o orig data'!G13</f>
        <v>0.75712661</v>
      </c>
      <c r="O13" s="9"/>
      <c r="P13" s="6">
        <f>'m vs o orig data'!P13</f>
        <v>933</v>
      </c>
      <c r="Q13" s="6">
        <f>'m vs o orig data'!Q13</f>
        <v>13898</v>
      </c>
      <c r="R13" s="12">
        <f>'m vs o orig data'!U13</f>
        <v>0.697339214</v>
      </c>
      <c r="S13" s="9"/>
      <c r="T13" s="12">
        <f>'m vs o orig data'!AD13</f>
        <v>0.00056154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(o)</v>
      </c>
      <c r="B14" t="s">
        <v>41</v>
      </c>
      <c r="C14" t="str">
        <f>'m vs o orig data'!AH14</f>
        <v> </v>
      </c>
      <c r="D14" t="str">
        <f>'m vs o orig data'!AI14</f>
        <v>o</v>
      </c>
      <c r="E14">
        <f ca="1">IF(CELL("contents",F14)="s","s",IF(CELL("contents",G14)="s","s",IF(CELL("contents",'m vs o orig data'!AJ14)="d","d","")))</f>
      </c>
      <c r="F14" t="str">
        <f>'m vs o orig data'!AK14</f>
        <v> </v>
      </c>
      <c r="G14" t="str">
        <f>'m vs o orig data'!AL14</f>
        <v> </v>
      </c>
      <c r="H14" s="23">
        <f t="shared" si="0"/>
        <v>0.122463878</v>
      </c>
      <c r="I14" s="3">
        <f>'m vs o orig data'!D14</f>
        <v>0.123320063</v>
      </c>
      <c r="J14" s="3">
        <f>'m vs o orig data'!R14</f>
        <v>0.128043122</v>
      </c>
      <c r="K14" s="23">
        <f t="shared" si="1"/>
        <v>0.087017329</v>
      </c>
      <c r="L14" s="6">
        <f>'m vs o orig data'!B14</f>
        <v>138</v>
      </c>
      <c r="M14" s="6">
        <f>'m vs o orig data'!C14</f>
        <v>2326</v>
      </c>
      <c r="N14" s="12">
        <f>'m vs o orig data'!G14</f>
        <v>0.940508077</v>
      </c>
      <c r="O14" s="9"/>
      <c r="P14" s="6">
        <f>'m vs o orig data'!P14</f>
        <v>1403</v>
      </c>
      <c r="Q14" s="6">
        <f>'m vs o orig data'!Q14</f>
        <v>23801</v>
      </c>
      <c r="R14" s="12">
        <f>'m vs o orig data'!U14</f>
        <v>1.42E-20</v>
      </c>
      <c r="S14" s="9"/>
      <c r="T14" s="12">
        <f>'m vs o orig data'!AD14</f>
        <v>0.695397858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(o,d)</v>
      </c>
      <c r="B16" t="s">
        <v>147</v>
      </c>
      <c r="C16" t="str">
        <f>'m vs o orig data'!AH15</f>
        <v> </v>
      </c>
      <c r="D16" t="str">
        <f>'m vs o orig data'!AI15</f>
        <v>o</v>
      </c>
      <c r="E16" t="str">
        <f ca="1">IF(CELL("contents",F16)="s","s",IF(CELL("contents",G16)="s","s",IF(CELL("contents",'m vs o orig data'!AJ15)="d","d","")))</f>
        <v>d</v>
      </c>
      <c r="F16" t="str">
        <f>'m vs o orig data'!AK15</f>
        <v> </v>
      </c>
      <c r="G16" t="str">
        <f>'m vs o orig data'!AL15</f>
        <v> </v>
      </c>
      <c r="H16" s="23">
        <f>I$19</f>
        <v>0.122463878</v>
      </c>
      <c r="I16" s="3">
        <f>'m vs o orig data'!D15</f>
        <v>0.110086142</v>
      </c>
      <c r="J16" s="3">
        <f>'m vs o orig data'!R15</f>
        <v>0.07800396</v>
      </c>
      <c r="K16" s="23">
        <f>J$19</f>
        <v>0.087017329</v>
      </c>
      <c r="L16" s="6">
        <f>'m vs o orig data'!B15</f>
        <v>722</v>
      </c>
      <c r="M16" s="6">
        <f>'m vs o orig data'!C15</f>
        <v>8118</v>
      </c>
      <c r="N16" s="12">
        <f>'m vs o orig data'!G15</f>
        <v>0.065654558</v>
      </c>
      <c r="O16" s="9"/>
      <c r="P16" s="6">
        <f>'m vs o orig data'!P15</f>
        <v>13009</v>
      </c>
      <c r="Q16" s="6">
        <f>'m vs o orig data'!Q15</f>
        <v>153111</v>
      </c>
      <c r="R16" s="12">
        <f>'m vs o orig data'!U15</f>
        <v>0.000650475</v>
      </c>
      <c r="S16" s="9"/>
      <c r="T16" s="12">
        <f>'m vs o orig data'!AD15</f>
        <v>2.31E-11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(d)</v>
      </c>
      <c r="B17" t="s">
        <v>46</v>
      </c>
      <c r="C17" t="str">
        <f>'m vs o orig data'!AH16</f>
        <v> </v>
      </c>
      <c r="D17" t="str">
        <f>'m vs o orig data'!AI16</f>
        <v> </v>
      </c>
      <c r="E17" t="str">
        <f ca="1">IF(CELL("contents",F17)="s","s",IF(CELL("contents",G17)="s","s",IF(CELL("contents",'m vs o orig data'!AJ16)="d","d","")))</f>
        <v>d</v>
      </c>
      <c r="F17" t="str">
        <f>'m vs o orig data'!AK16</f>
        <v> </v>
      </c>
      <c r="G17" t="str">
        <f>'m vs o orig data'!AL16</f>
        <v> </v>
      </c>
      <c r="H17" s="23">
        <f>I$19</f>
        <v>0.122463878</v>
      </c>
      <c r="I17" s="3">
        <f>'m vs o orig data'!D16</f>
        <v>0.127203114</v>
      </c>
      <c r="J17" s="3">
        <f>'m vs o orig data'!R16</f>
        <v>0.090933241</v>
      </c>
      <c r="K17" s="23">
        <f>J$19</f>
        <v>0.087017329</v>
      </c>
      <c r="L17" s="6">
        <f>'m vs o orig data'!B16</f>
        <v>1277</v>
      </c>
      <c r="M17" s="6">
        <f>'m vs o orig data'!C16</f>
        <v>12218</v>
      </c>
      <c r="N17" s="12">
        <f>'m vs o orig data'!G16</f>
        <v>0.338321213</v>
      </c>
      <c r="P17" s="6">
        <f>'m vs o orig data'!P16</f>
        <v>10482</v>
      </c>
      <c r="Q17" s="6">
        <f>'m vs o orig data'!Q16</f>
        <v>104418</v>
      </c>
      <c r="R17" s="12">
        <f>'m vs o orig data'!U16</f>
        <v>0.178860867</v>
      </c>
      <c r="T17" s="12">
        <f>'m vs o orig data'!AD16</f>
        <v>1.57E-13</v>
      </c>
    </row>
    <row r="18" spans="1:20" ht="12.75">
      <c r="A18" s="2" t="str">
        <f ca="1" t="shared" si="2"/>
        <v>North (o)</v>
      </c>
      <c r="B18" t="s">
        <v>42</v>
      </c>
      <c r="C18" t="str">
        <f>'m vs o orig data'!AH17</f>
        <v> </v>
      </c>
      <c r="D18" t="str">
        <f>'m vs o orig data'!AI17</f>
        <v>o</v>
      </c>
      <c r="E18">
        <f ca="1">IF(CELL("contents",F18)="s","s",IF(CELL("contents",G18)="s","s",IF(CELL("contents",'m vs o orig data'!AJ17)="d","d","")))</f>
      </c>
      <c r="F18" t="str">
        <f>'m vs o orig data'!AK17</f>
        <v> </v>
      </c>
      <c r="G18" t="str">
        <f>'m vs o orig data'!AL17</f>
        <v> </v>
      </c>
      <c r="H18" s="23">
        <f>I$19</f>
        <v>0.122463878</v>
      </c>
      <c r="I18" s="3">
        <f>'m vs o orig data'!D17</f>
        <v>0.120419354</v>
      </c>
      <c r="J18" s="3">
        <f>'m vs o orig data'!R17</f>
        <v>0.107829696</v>
      </c>
      <c r="K18" s="23">
        <f>J$19</f>
        <v>0.087017329</v>
      </c>
      <c r="L18" s="6">
        <f>'m vs o orig data'!B17</f>
        <v>343</v>
      </c>
      <c r="M18" s="6">
        <f>'m vs o orig data'!C17</f>
        <v>5099</v>
      </c>
      <c r="N18" s="12">
        <f>'m vs o orig data'!G17</f>
        <v>0.890258695</v>
      </c>
      <c r="P18" s="6">
        <f>'m vs o orig data'!P17</f>
        <v>2370</v>
      </c>
      <c r="Q18" s="6">
        <f>'m vs o orig data'!Q17</f>
        <v>38239</v>
      </c>
      <c r="R18" s="12">
        <f>'m vs o orig data'!U17</f>
        <v>1.85E-08</v>
      </c>
      <c r="T18" s="12">
        <f>'m vs o orig data'!AD17</f>
        <v>0.104304746</v>
      </c>
    </row>
    <row r="19" spans="1:20" ht="12.75">
      <c r="A19" s="2" t="str">
        <f ca="1" t="shared" si="2"/>
        <v>Manitoba (d)</v>
      </c>
      <c r="B19" t="s">
        <v>44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3">
        <f>I$19</f>
        <v>0.122463878</v>
      </c>
      <c r="I19" s="3">
        <f>'m vs o orig data'!D18</f>
        <v>0.122463878</v>
      </c>
      <c r="J19" s="3">
        <f>'m vs o orig data'!R18</f>
        <v>0.087017329</v>
      </c>
      <c r="K19" s="23">
        <f>J$19</f>
        <v>0.087017329</v>
      </c>
      <c r="L19" s="6">
        <f>'m vs o orig data'!B18</f>
        <v>4168</v>
      </c>
      <c r="M19" s="6">
        <f>'m vs o orig data'!C18</f>
        <v>47983</v>
      </c>
      <c r="N19" s="12" t="str">
        <f>'m vs o orig data'!G18</f>
        <v> </v>
      </c>
      <c r="P19" s="6">
        <f>'m vs o orig data'!P18</f>
        <v>70556</v>
      </c>
      <c r="Q19" s="6">
        <f>'m vs o orig data'!Q18</f>
        <v>810827</v>
      </c>
      <c r="R19" s="12" t="str">
        <f>'m vs o orig data'!U18</f>
        <v> </v>
      </c>
      <c r="T19" s="12">
        <f>'m vs o orig data'!AD18</f>
        <v>1.53E-22</v>
      </c>
    </row>
    <row r="20" spans="1:20" ht="12.75">
      <c r="A20" s="2" t="str">
        <f ca="1" t="shared" si="2"/>
        <v>Fort Garry (d)</v>
      </c>
      <c r="B20" t="s">
        <v>47</v>
      </c>
      <c r="C20" t="str">
        <f>'m vs o orig data'!AH19</f>
        <v> </v>
      </c>
      <c r="D20" t="str">
        <f>'m vs o orig data'!AI19</f>
        <v> </v>
      </c>
      <c r="E20" t="str">
        <f ca="1">IF(CELL("contents",F20)="s","s",IF(CELL("contents",G20)="s","s",IF(CELL("contents",'m vs o orig data'!AJ19)="d","d","")))</f>
        <v>d</v>
      </c>
      <c r="F20" t="str">
        <f>'m vs o orig data'!AK19</f>
        <v> </v>
      </c>
      <c r="G20" t="str">
        <f>'m vs o orig data'!AL19</f>
        <v> </v>
      </c>
      <c r="H20" s="23">
        <f aca="true" t="shared" si="3" ref="H20:H31">I$19</f>
        <v>0.122463878</v>
      </c>
      <c r="I20" s="3">
        <f>'m vs o orig data'!D19</f>
        <v>0.109478221</v>
      </c>
      <c r="J20" s="3">
        <f>'m vs o orig data'!R19</f>
        <v>0.081859433</v>
      </c>
      <c r="K20" s="23">
        <f aca="true" t="shared" si="4" ref="K20:K31">J$19</f>
        <v>0.087017329</v>
      </c>
      <c r="L20" s="6">
        <f>'m vs o orig data'!B19</f>
        <v>87</v>
      </c>
      <c r="M20" s="6">
        <f>'m vs o orig data'!C19</f>
        <v>1256</v>
      </c>
      <c r="N20" s="12">
        <f>'m vs o orig data'!G19</f>
        <v>0.324868589</v>
      </c>
      <c r="P20" s="6">
        <f>'m vs o orig data'!P19</f>
        <v>3519</v>
      </c>
      <c r="Q20" s="6">
        <f>'m vs o orig data'!Q19</f>
        <v>47358</v>
      </c>
      <c r="R20" s="12">
        <f>'m vs o orig data'!U19</f>
        <v>0.083896496</v>
      </c>
      <c r="T20" s="12">
        <f>'m vs o orig data'!AD19</f>
        <v>0.010749878</v>
      </c>
    </row>
    <row r="21" spans="1:20" ht="12.75">
      <c r="A21" s="2" t="str">
        <f ca="1" t="shared" si="2"/>
        <v>Assiniboine South</v>
      </c>
      <c r="B21" t="s">
        <v>48</v>
      </c>
      <c r="C21" t="str">
        <f>'m vs o orig data'!AH20</f>
        <v> </v>
      </c>
      <c r="D21" t="str">
        <f>'m vs o orig data'!AI20</f>
        <v> 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3">
        <f t="shared" si="3"/>
        <v>0.122463878</v>
      </c>
      <c r="I21" s="3">
        <f>'m vs o orig data'!D20</f>
        <v>0.111748311</v>
      </c>
      <c r="J21" s="3">
        <f>'m vs o orig data'!R20</f>
        <v>0.084470258</v>
      </c>
      <c r="K21" s="23">
        <f t="shared" si="4"/>
        <v>0.087017329</v>
      </c>
      <c r="L21" s="6">
        <f>'m vs o orig data'!B20</f>
        <v>51</v>
      </c>
      <c r="M21" s="6">
        <f>'m vs o orig data'!C20</f>
        <v>572</v>
      </c>
      <c r="N21" s="12">
        <f>'m vs o orig data'!G20</f>
        <v>0.528799578</v>
      </c>
      <c r="P21" s="6">
        <f>'m vs o orig data'!P20</f>
        <v>2538</v>
      </c>
      <c r="Q21" s="6">
        <f>'m vs o orig data'!Q20</f>
        <v>27713</v>
      </c>
      <c r="R21" s="12">
        <f>'m vs o orig data'!U20</f>
        <v>0.420835901</v>
      </c>
      <c r="T21" s="12">
        <f>'m vs o orig data'!AD20</f>
        <v>0.055029338</v>
      </c>
    </row>
    <row r="22" spans="1:20" ht="12.75">
      <c r="A22" s="2" t="str">
        <f ca="1" t="shared" si="2"/>
        <v>St. Boniface (d)</v>
      </c>
      <c r="B22" t="s">
        <v>52</v>
      </c>
      <c r="C22" t="str">
        <f>'m vs o orig data'!AH21</f>
        <v> </v>
      </c>
      <c r="D22" t="str">
        <f>'m vs o orig data'!AI21</f>
        <v> </v>
      </c>
      <c r="E22" t="str">
        <f ca="1">IF(CELL("contents",F22)="s","s",IF(CELL("contents",G22)="s","s",IF(CELL("contents",'m vs o orig data'!AJ21)="d","d","")))</f>
        <v>d</v>
      </c>
      <c r="F22" t="str">
        <f>'m vs o orig data'!AK21</f>
        <v> </v>
      </c>
      <c r="G22" t="str">
        <f>'m vs o orig data'!AL21</f>
        <v> </v>
      </c>
      <c r="H22" s="23">
        <f t="shared" si="3"/>
        <v>0.122463878</v>
      </c>
      <c r="I22" s="3">
        <f>'m vs o orig data'!D21</f>
        <v>0.108106964</v>
      </c>
      <c r="J22" s="3">
        <f>'m vs o orig data'!R21</f>
        <v>0.092908887</v>
      </c>
      <c r="K22" s="23">
        <f t="shared" si="4"/>
        <v>0.087017329</v>
      </c>
      <c r="L22" s="6">
        <f>'m vs o orig data'!B21</f>
        <v>236</v>
      </c>
      <c r="M22" s="6">
        <f>'m vs o orig data'!C21</f>
        <v>2649</v>
      </c>
      <c r="N22" s="12">
        <f>'m vs o orig data'!G21</f>
        <v>0.098351569</v>
      </c>
      <c r="P22" s="6">
        <f>'m vs o orig data'!P21</f>
        <v>3062</v>
      </c>
      <c r="Q22" s="6">
        <f>'m vs o orig data'!Q21</f>
        <v>35302</v>
      </c>
      <c r="R22" s="12">
        <f>'m vs o orig data'!U21</f>
        <v>0.069267528</v>
      </c>
      <c r="T22" s="12">
        <f>'m vs o orig data'!AD21</f>
        <v>0.046062067</v>
      </c>
    </row>
    <row r="23" spans="1:20" ht="12.75">
      <c r="A23" s="2" t="str">
        <f ca="1" t="shared" si="2"/>
        <v>St. Vital (d)</v>
      </c>
      <c r="B23" t="s">
        <v>50</v>
      </c>
      <c r="C23" t="str">
        <f>'m vs o orig data'!AH22</f>
        <v> </v>
      </c>
      <c r="D23" t="str">
        <f>'m vs o orig data'!AI22</f>
        <v> </v>
      </c>
      <c r="E23" t="str">
        <f ca="1">IF(CELL("contents",F23)="s","s",IF(CELL("contents",G23)="s","s",IF(CELL("contents",'m vs o orig data'!AJ22)="d","d","")))</f>
        <v>d</v>
      </c>
      <c r="F23" t="str">
        <f>'m vs o orig data'!AK22</f>
        <v> </v>
      </c>
      <c r="G23" t="str">
        <f>'m vs o orig data'!AL22</f>
        <v> </v>
      </c>
      <c r="H23" s="23">
        <f t="shared" si="3"/>
        <v>0.122463878</v>
      </c>
      <c r="I23" s="3">
        <f>'m vs o orig data'!D22</f>
        <v>0.118224321</v>
      </c>
      <c r="J23" s="3">
        <f>'m vs o orig data'!R22</f>
        <v>0.088898221</v>
      </c>
      <c r="K23" s="23">
        <f t="shared" si="4"/>
        <v>0.087017329</v>
      </c>
      <c r="L23" s="6">
        <f>'m vs o orig data'!B22</f>
        <v>228</v>
      </c>
      <c r="M23" s="6">
        <f>'m vs o orig data'!C22</f>
        <v>2401</v>
      </c>
      <c r="N23" s="12">
        <f>'m vs o orig data'!G22</f>
        <v>0.645049143</v>
      </c>
      <c r="P23" s="6">
        <f>'m vs o orig data'!P22</f>
        <v>3746</v>
      </c>
      <c r="Q23" s="6">
        <f>'m vs o orig data'!Q22</f>
        <v>44082</v>
      </c>
      <c r="R23" s="12">
        <f>'m vs o orig data'!U22</f>
        <v>0.541770662</v>
      </c>
      <c r="T23" s="12">
        <f>'m vs o orig data'!AD22</f>
        <v>0.000195215</v>
      </c>
    </row>
    <row r="24" spans="1:20" ht="12.75">
      <c r="A24" s="2" t="str">
        <f ca="1" t="shared" si="2"/>
        <v>Transcona (o)</v>
      </c>
      <c r="B24" t="s">
        <v>53</v>
      </c>
      <c r="C24" t="str">
        <f>'m vs o orig data'!AH23</f>
        <v> </v>
      </c>
      <c r="D24" t="str">
        <f>'m vs o orig data'!AI23</f>
        <v>o</v>
      </c>
      <c r="E24">
        <f ca="1">IF(CELL("contents",F24)="s","s",IF(CELL("contents",G24)="s","s",IF(CELL("contents",'m vs o orig data'!AJ23)="d","d","")))</f>
      </c>
      <c r="F24" t="str">
        <f>'m vs o orig data'!AK23</f>
        <v> </v>
      </c>
      <c r="G24" t="str">
        <f>'m vs o orig data'!AL23</f>
        <v> </v>
      </c>
      <c r="H24" s="23">
        <f t="shared" si="3"/>
        <v>0.122463878</v>
      </c>
      <c r="I24" s="3">
        <f>'m vs o orig data'!D23</f>
        <v>0.11894771</v>
      </c>
      <c r="J24" s="3">
        <f>'m vs o orig data'!R23</f>
        <v>0.09642321</v>
      </c>
      <c r="K24" s="23">
        <f t="shared" si="4"/>
        <v>0.087017329</v>
      </c>
      <c r="L24" s="6">
        <f>'m vs o orig data'!B23</f>
        <v>91</v>
      </c>
      <c r="M24" s="6">
        <f>'m vs o orig data'!C23</f>
        <v>1379</v>
      </c>
      <c r="N24" s="12">
        <f>'m vs o orig data'!G23</f>
        <v>0.794167717</v>
      </c>
      <c r="P24" s="6">
        <f>'m vs o orig data'!P23</f>
        <v>1795</v>
      </c>
      <c r="Q24" s="6">
        <f>'m vs o orig data'!Q23</f>
        <v>23160</v>
      </c>
      <c r="R24" s="12">
        <f>'m vs o orig data'!U23</f>
        <v>0.009306026</v>
      </c>
      <c r="T24" s="12">
        <f>'m vs o orig data'!AD23</f>
        <v>0.063499967</v>
      </c>
    </row>
    <row r="25" spans="1:23" ht="12.75">
      <c r="A25" s="2" t="str">
        <f ca="1" t="shared" si="2"/>
        <v>River Heights (d)</v>
      </c>
      <c r="B25" t="s">
        <v>49</v>
      </c>
      <c r="C25" t="str">
        <f>'m vs o orig data'!AH24</f>
        <v> </v>
      </c>
      <c r="D25" t="str">
        <f>'m vs o orig data'!AI24</f>
        <v> </v>
      </c>
      <c r="E25" t="str">
        <f ca="1">IF(CELL("contents",F25)="s","s",IF(CELL("contents",G25)="s","s",IF(CELL("contents",'m vs o orig data'!AJ24)="d","d","")))</f>
        <v>d</v>
      </c>
      <c r="F25" t="str">
        <f>'m vs o orig data'!AK24</f>
        <v> </v>
      </c>
      <c r="G25" t="str">
        <f>'m vs o orig data'!AL24</f>
        <v> </v>
      </c>
      <c r="H25" s="23">
        <f t="shared" si="3"/>
        <v>0.122463878</v>
      </c>
      <c r="I25" s="3">
        <f>'m vs o orig data'!D24</f>
        <v>0.126642047</v>
      </c>
      <c r="J25" s="3">
        <f>'m vs o orig data'!R24</f>
        <v>0.08624614</v>
      </c>
      <c r="K25" s="23">
        <f t="shared" si="4"/>
        <v>0.087017329</v>
      </c>
      <c r="L25" s="6">
        <f>'m vs o orig data'!B24</f>
        <v>86</v>
      </c>
      <c r="M25" s="6">
        <f>'m vs o orig data'!C24</f>
        <v>1206</v>
      </c>
      <c r="N25" s="12">
        <f>'m vs o orig data'!G24</f>
        <v>0.769115352</v>
      </c>
      <c r="P25" s="6">
        <f>'m vs o orig data'!P24</f>
        <v>4131</v>
      </c>
      <c r="Q25" s="6">
        <f>'m vs o orig data'!Q24</f>
        <v>44509</v>
      </c>
      <c r="R25" s="12">
        <f>'m vs o orig data'!U24</f>
        <v>0.796954227</v>
      </c>
      <c r="T25" s="12">
        <f>'m vs o orig data'!AD24</f>
        <v>0.000769974</v>
      </c>
      <c r="U25" s="1"/>
      <c r="V25" s="1"/>
      <c r="W25" s="1"/>
    </row>
    <row r="26" spans="1:23" ht="12.75">
      <c r="A26" s="2" t="str">
        <f ca="1" t="shared" si="2"/>
        <v>River East (d)</v>
      </c>
      <c r="B26" t="s">
        <v>51</v>
      </c>
      <c r="C26" t="str">
        <f>'m vs o orig data'!AH25</f>
        <v> </v>
      </c>
      <c r="D26" t="str">
        <f>'m vs o orig data'!AI25</f>
        <v> 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3">
        <f t="shared" si="3"/>
        <v>0.122463878</v>
      </c>
      <c r="I26" s="3">
        <f>'m vs o orig data'!D25</f>
        <v>0.124698913</v>
      </c>
      <c r="J26" s="3">
        <f>'m vs o orig data'!R25</f>
        <v>0.088839163</v>
      </c>
      <c r="K26" s="23">
        <f t="shared" si="4"/>
        <v>0.087017329</v>
      </c>
      <c r="L26" s="6">
        <f>'m vs o orig data'!B25</f>
        <v>214</v>
      </c>
      <c r="M26" s="6">
        <f>'m vs o orig data'!C25</f>
        <v>2866</v>
      </c>
      <c r="N26" s="12">
        <f>'m vs o orig data'!G25</f>
        <v>0.817373496</v>
      </c>
      <c r="P26" s="6">
        <f>'m vs o orig data'!P25</f>
        <v>6192</v>
      </c>
      <c r="Q26" s="6">
        <f>'m vs o orig data'!Q25</f>
        <v>68724</v>
      </c>
      <c r="R26" s="12">
        <f>'m vs o orig data'!U25</f>
        <v>0.532676314</v>
      </c>
      <c r="T26" s="12">
        <f>'m vs o orig data'!AD25</f>
        <v>1.24874E-05</v>
      </c>
      <c r="U26" s="1"/>
      <c r="V26" s="1"/>
      <c r="W26" s="1"/>
    </row>
    <row r="27" spans="1:23" ht="12.75">
      <c r="A27" s="2" t="str">
        <f ca="1" t="shared" si="2"/>
        <v>Seven Oaks (d)</v>
      </c>
      <c r="B27" t="s">
        <v>54</v>
      </c>
      <c r="C27" t="str">
        <f>'m vs o orig data'!AH26</f>
        <v> </v>
      </c>
      <c r="D27" t="str">
        <f>'m vs o orig data'!AI26</f>
        <v> </v>
      </c>
      <c r="E27" t="str">
        <f ca="1">IF(CELL("contents",F27)="s","s",IF(CELL("contents",G27)="s","s",IF(CELL("contents",'m vs o orig data'!AJ26)="d","d","")))</f>
        <v>d</v>
      </c>
      <c r="F27" t="str">
        <f>'m vs o orig data'!AK26</f>
        <v> </v>
      </c>
      <c r="G27" t="str">
        <f>'m vs o orig data'!AL26</f>
        <v> </v>
      </c>
      <c r="H27" s="23">
        <f t="shared" si="3"/>
        <v>0.122463878</v>
      </c>
      <c r="I27" s="3">
        <f>'m vs o orig data'!D26</f>
        <v>0.126096039</v>
      </c>
      <c r="J27" s="3">
        <f>'m vs o orig data'!R26</f>
        <v>0.094712987</v>
      </c>
      <c r="K27" s="23">
        <f t="shared" si="4"/>
        <v>0.087017329</v>
      </c>
      <c r="L27" s="6">
        <f>'m vs o orig data'!B26</f>
        <v>118</v>
      </c>
      <c r="M27" s="6">
        <f>'m vs o orig data'!C26</f>
        <v>1522</v>
      </c>
      <c r="N27" s="12">
        <f>'m vs o orig data'!G26</f>
        <v>0.769364593</v>
      </c>
      <c r="P27" s="6">
        <f>'m vs o orig data'!P26</f>
        <v>4256</v>
      </c>
      <c r="Q27" s="6">
        <f>'m vs o orig data'!Q26</f>
        <v>43592</v>
      </c>
      <c r="R27" s="12">
        <f>'m vs o orig data'!U26</f>
        <v>0.014079163</v>
      </c>
      <c r="T27" s="12">
        <f>'m vs o orig data'!AD26</f>
        <v>0.00404294</v>
      </c>
      <c r="U27" s="1"/>
      <c r="V27" s="1"/>
      <c r="W27" s="1"/>
    </row>
    <row r="28" spans="1:23" ht="12.75">
      <c r="A28" s="2" t="str">
        <f ca="1" t="shared" si="2"/>
        <v>St. James - Assiniboia (o,d)</v>
      </c>
      <c r="B28" t="s">
        <v>55</v>
      </c>
      <c r="C28" t="str">
        <f>'m vs o orig data'!AH27</f>
        <v> </v>
      </c>
      <c r="D28" t="str">
        <f>'m vs o orig data'!AI27</f>
        <v>o</v>
      </c>
      <c r="E28" t="str">
        <f ca="1">IF(CELL("contents",F28)="s","s",IF(CELL("contents",G28)="s","s",IF(CELL("contents",'m vs o orig data'!AJ27)="d","d","")))</f>
        <v>d</v>
      </c>
      <c r="F28" t="str">
        <f>'m vs o orig data'!AK27</f>
        <v> </v>
      </c>
      <c r="G28" t="str">
        <f>'m vs o orig data'!AL27</f>
        <v> </v>
      </c>
      <c r="H28" s="23">
        <f t="shared" si="3"/>
        <v>0.122463878</v>
      </c>
      <c r="I28" s="3">
        <f>'m vs o orig data'!D27</f>
        <v>0.133964709</v>
      </c>
      <c r="J28" s="3">
        <f>'m vs o orig data'!R27</f>
        <v>0.095605244</v>
      </c>
      <c r="K28" s="23">
        <f t="shared" si="4"/>
        <v>0.087017329</v>
      </c>
      <c r="L28" s="6">
        <f>'m vs o orig data'!B27</f>
        <v>146</v>
      </c>
      <c r="M28" s="6">
        <f>'m vs o orig data'!C27</f>
        <v>1538</v>
      </c>
      <c r="N28" s="12">
        <f>'m vs o orig data'!G27</f>
        <v>0.325130239</v>
      </c>
      <c r="O28" s="9"/>
      <c r="P28" s="6">
        <f>'m vs o orig data'!P27</f>
        <v>4915</v>
      </c>
      <c r="Q28" s="6">
        <f>'m vs o orig data'!Q27</f>
        <v>45078</v>
      </c>
      <c r="R28" s="12">
        <f>'m vs o orig data'!U27</f>
        <v>0.005979954</v>
      </c>
      <c r="T28" s="12">
        <f>'m vs o orig data'!AD27</f>
        <v>0.000208539</v>
      </c>
      <c r="U28" s="1"/>
      <c r="V28" s="1"/>
      <c r="W28" s="1"/>
    </row>
    <row r="29" spans="1:23" ht="12.75">
      <c r="A29" s="2" t="str">
        <f ca="1" t="shared" si="2"/>
        <v>Inkster (d)</v>
      </c>
      <c r="B29" t="s">
        <v>56</v>
      </c>
      <c r="C29" t="str">
        <f>'m vs o orig data'!AH28</f>
        <v> </v>
      </c>
      <c r="D29" t="str">
        <f>'m vs o orig data'!AI28</f>
        <v> 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3">
        <f t="shared" si="3"/>
        <v>0.122463878</v>
      </c>
      <c r="I29" s="3">
        <f>'m vs o orig data'!D28</f>
        <v>0.139979648</v>
      </c>
      <c r="J29" s="3">
        <f>'m vs o orig data'!R28</f>
        <v>0.083263745</v>
      </c>
      <c r="K29" s="23">
        <f t="shared" si="4"/>
        <v>0.087017329</v>
      </c>
      <c r="L29" s="6">
        <f>'m vs o orig data'!B28</f>
        <v>119</v>
      </c>
      <c r="M29" s="6">
        <f>'m vs o orig data'!C28</f>
        <v>1353</v>
      </c>
      <c r="N29" s="12">
        <f>'m vs o orig data'!G28</f>
        <v>0.178232183</v>
      </c>
      <c r="O29" s="9"/>
      <c r="P29" s="6">
        <f>'m vs o orig data'!P28</f>
        <v>1318</v>
      </c>
      <c r="Q29" s="6">
        <f>'m vs o orig data'!Q28</f>
        <v>20738</v>
      </c>
      <c r="R29" s="12">
        <f>'m vs o orig data'!U28</f>
        <v>0.288405538</v>
      </c>
      <c r="T29" s="12">
        <f>'m vs o orig data'!AD28</f>
        <v>3.33E-07</v>
      </c>
      <c r="U29" s="1"/>
      <c r="V29" s="1"/>
      <c r="W29" s="1"/>
    </row>
    <row r="30" spans="1:23" ht="12.75">
      <c r="A30" s="2" t="str">
        <f ca="1" t="shared" si="2"/>
        <v>Downtown (d)</v>
      </c>
      <c r="B30" t="s">
        <v>57</v>
      </c>
      <c r="C30" t="str">
        <f>'m vs o orig data'!AH29</f>
        <v> </v>
      </c>
      <c r="D30" t="str">
        <f>'m vs o orig data'!AI29</f>
        <v> 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3">
        <f t="shared" si="3"/>
        <v>0.122463878</v>
      </c>
      <c r="I30" s="3">
        <f>'m vs o orig data'!D29</f>
        <v>0.139508877</v>
      </c>
      <c r="J30" s="3">
        <f>'m vs o orig data'!R29</f>
        <v>0.084918396</v>
      </c>
      <c r="K30" s="23">
        <f t="shared" si="4"/>
        <v>0.087017329</v>
      </c>
      <c r="L30" s="6">
        <f>'m vs o orig data'!B29</f>
        <v>162</v>
      </c>
      <c r="M30" s="6">
        <f>'m vs o orig data'!C29</f>
        <v>2069</v>
      </c>
      <c r="N30" s="12">
        <f>'m vs o orig data'!G29</f>
        <v>0.135487714</v>
      </c>
      <c r="O30" s="9"/>
      <c r="P30" s="6">
        <f>'m vs o orig data'!P29</f>
        <v>3733</v>
      </c>
      <c r="Q30" s="6">
        <f>'m vs o orig data'!Q29</f>
        <v>52548</v>
      </c>
      <c r="R30" s="12">
        <f>'m vs o orig data'!U29</f>
        <v>0.481870337</v>
      </c>
      <c r="T30" s="12">
        <f>'m vs o orig data'!AD29</f>
        <v>1.28E-08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(o,d)</v>
      </c>
      <c r="B31" t="s">
        <v>58</v>
      </c>
      <c r="C31" t="str">
        <f>'m vs o orig data'!AH30</f>
        <v> </v>
      </c>
      <c r="D31" t="str">
        <f>'m vs o orig data'!AI30</f>
        <v>o</v>
      </c>
      <c r="E31" t="str">
        <f ca="1">IF(CELL("contents",F31)="s","s",IF(CELL("contents",G31)="s","s",IF(CELL("contents",'m vs o orig data'!AJ30)="d","d","")))</f>
        <v>d</v>
      </c>
      <c r="F31" t="str">
        <f>'m vs o orig data'!AK30</f>
        <v> </v>
      </c>
      <c r="G31" t="str">
        <f>'m vs o orig data'!AL30</f>
        <v> </v>
      </c>
      <c r="H31" s="23">
        <f t="shared" si="3"/>
        <v>0.122463878</v>
      </c>
      <c r="I31" s="3">
        <f>'m vs o orig data'!D30</f>
        <v>0.148864242</v>
      </c>
      <c r="J31" s="3">
        <f>'m vs o orig data'!R30</f>
        <v>0.100197285</v>
      </c>
      <c r="K31" s="23">
        <f t="shared" si="4"/>
        <v>0.087017329</v>
      </c>
      <c r="L31" s="6">
        <f>'m vs o orig data'!B30</f>
        <v>191</v>
      </c>
      <c r="M31" s="6">
        <f>'m vs o orig data'!C30</f>
        <v>2314</v>
      </c>
      <c r="N31" s="12">
        <f>'m vs o orig data'!G30</f>
        <v>0.017013287</v>
      </c>
      <c r="O31" s="9"/>
      <c r="P31" s="6">
        <f>'m vs o orig data'!P30</f>
        <v>2576</v>
      </c>
      <c r="Q31" s="6">
        <f>'m vs o orig data'!Q30</f>
        <v>27603</v>
      </c>
      <c r="R31" s="12">
        <f>'m vs o orig data'!U30</f>
        <v>0.000124439</v>
      </c>
      <c r="T31" s="12">
        <f>'m vs o orig data'!AD30</f>
        <v>1.66E-06</v>
      </c>
      <c r="U31" s="1"/>
      <c r="V31" s="1"/>
      <c r="W31" s="1"/>
    </row>
    <row r="32" spans="1:23" ht="12.75">
      <c r="B32"/>
      <c r="C32"/>
      <c r="D32"/>
      <c r="E32"/>
      <c r="F32"/>
      <c r="G32"/>
      <c r="H32" s="23"/>
      <c r="I32" s="3"/>
      <c r="J32" s="3"/>
      <c r="K32" s="23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4"/>
    </row>
    <row r="34" spans="2:8" ht="12.75">
      <c r="B34"/>
      <c r="C34"/>
      <c r="D34"/>
      <c r="E34"/>
      <c r="F34"/>
      <c r="G34"/>
      <c r="H34" s="24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42" sqref="I42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146</v>
      </c>
      <c r="B1" s="5" t="s">
        <v>60</v>
      </c>
      <c r="C1" s="13" t="s">
        <v>29</v>
      </c>
      <c r="D1" s="13" t="s">
        <v>30</v>
      </c>
      <c r="E1" s="92" t="s">
        <v>164</v>
      </c>
      <c r="F1" s="92"/>
      <c r="G1" s="92"/>
      <c r="H1" s="92"/>
      <c r="I1" s="92"/>
    </row>
    <row r="2" spans="1:9" ht="12.75">
      <c r="A2" s="39"/>
      <c r="B2" s="5"/>
      <c r="C2" s="13"/>
      <c r="D2" s="13"/>
      <c r="E2" s="3"/>
      <c r="F2" s="3" t="s">
        <v>148</v>
      </c>
      <c r="G2" s="3"/>
      <c r="H2" s="3"/>
      <c r="I2" s="3"/>
    </row>
    <row r="3" spans="1:9" ht="12.75">
      <c r="A3" s="38" t="s">
        <v>0</v>
      </c>
      <c r="B3" s="5"/>
      <c r="C3" s="13" t="s">
        <v>125</v>
      </c>
      <c r="D3" s="13" t="s">
        <v>62</v>
      </c>
      <c r="E3" s="6" t="s">
        <v>133</v>
      </c>
      <c r="F3" s="3" t="s">
        <v>149</v>
      </c>
      <c r="G3" s="6" t="s">
        <v>102</v>
      </c>
      <c r="H3" s="6" t="s">
        <v>103</v>
      </c>
      <c r="I3" s="6" t="s">
        <v>107</v>
      </c>
    </row>
    <row r="4" spans="1:9" ht="12.75">
      <c r="A4" s="37" t="str">
        <f ca="1">CONCATENATE(B4)&amp;(IF((CELL("contents",D4)="s")," (s)",(IF((CELL("contents",C4)="m")," (m)",""))))</f>
        <v>Southeast Region</v>
      </c>
      <c r="B4" t="s">
        <v>126</v>
      </c>
      <c r="C4" t="str">
        <f>'m region orig data'!P4</f>
        <v> </v>
      </c>
      <c r="D4" t="str">
        <f>'m region orig data'!Q4</f>
        <v> </v>
      </c>
      <c r="E4" s="23">
        <f>F$12</f>
        <v>0.1211778377</v>
      </c>
      <c r="F4" s="40">
        <f>'m region orig data'!D4</f>
        <v>0.1122506737</v>
      </c>
      <c r="G4" s="6">
        <f>'m region orig data'!B4</f>
        <v>594</v>
      </c>
      <c r="H4" s="6">
        <f>'m region orig data'!C4</f>
        <v>6621</v>
      </c>
      <c r="I4" s="12">
        <f>'m region orig data'!G4</f>
        <v>0.1770007875</v>
      </c>
    </row>
    <row r="5" spans="1:9" ht="12.75">
      <c r="A5" s="37" t="str">
        <f ca="1">CONCATENATE(B5)&amp;(IF((CELL("contents",D5)="s")," (s)",(IF((CELL("contents",C5)="m")," (m)",""))))</f>
        <v>Interlake Region (m)</v>
      </c>
      <c r="B5" t="s">
        <v>127</v>
      </c>
      <c r="C5" t="str">
        <f>'m region orig data'!P5</f>
        <v>m</v>
      </c>
      <c r="D5" t="str">
        <f>'m region orig data'!Q5</f>
        <v> </v>
      </c>
      <c r="E5" s="23">
        <f aca="true" t="shared" si="0" ref="E5:E12">F$12</f>
        <v>0.1211778377</v>
      </c>
      <c r="F5" s="40">
        <f>'m region orig data'!D5</f>
        <v>0.1032901175</v>
      </c>
      <c r="G5" s="6">
        <f>'m region orig data'!B5</f>
        <v>489</v>
      </c>
      <c r="H5" s="6">
        <f>'m region orig data'!C5</f>
        <v>5664</v>
      </c>
      <c r="I5" s="12">
        <f>'m region orig data'!G5</f>
        <v>0.007672927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 (m)</v>
      </c>
      <c r="B6" t="s">
        <v>128</v>
      </c>
      <c r="C6" t="str">
        <f>'m region orig data'!P6</f>
        <v>m</v>
      </c>
      <c r="D6" t="str">
        <f>'m region orig data'!Q6</f>
        <v> </v>
      </c>
      <c r="E6" s="23">
        <f t="shared" si="0"/>
        <v>0.1211778377</v>
      </c>
      <c r="F6" s="40">
        <f>'m region orig data'!D6</f>
        <v>0.1464901111</v>
      </c>
      <c r="G6" s="6">
        <f>'m region orig data'!B6</f>
        <v>341</v>
      </c>
      <c r="H6" s="6">
        <f>'m region orig data'!C6</f>
        <v>2659</v>
      </c>
      <c r="I6" s="12">
        <f>'m region orig data'!G6</f>
        <v>0.0045515885</v>
      </c>
    </row>
    <row r="7" spans="1:9" ht="12.75">
      <c r="A7" s="37" t="str">
        <f ca="1" t="shared" si="1"/>
        <v>Winnipeg Region</v>
      </c>
      <c r="B7" t="s">
        <v>129</v>
      </c>
      <c r="C7" t="str">
        <f>'m region orig data'!P7</f>
        <v> </v>
      </c>
      <c r="D7" t="str">
        <f>'m region orig data'!Q7</f>
        <v> </v>
      </c>
      <c r="E7" s="23">
        <f t="shared" si="0"/>
        <v>0.1211778377</v>
      </c>
      <c r="F7" s="40">
        <f>'m region orig data'!D7</f>
        <v>0.1227615843</v>
      </c>
      <c r="G7" s="6">
        <f>'m region orig data'!B7</f>
        <v>1729</v>
      </c>
      <c r="H7" s="6">
        <f>'m region orig data'!C7</f>
        <v>21125</v>
      </c>
      <c r="I7" s="12">
        <f>'m region orig data'!G7</f>
        <v>0.7739308449</v>
      </c>
    </row>
    <row r="8" spans="1:9" ht="12.75">
      <c r="A8" s="37" t="str">
        <f ca="1" t="shared" si="1"/>
        <v>Southwest Region</v>
      </c>
      <c r="B8" t="s">
        <v>130</v>
      </c>
      <c r="C8" t="str">
        <f>'m region orig data'!P8</f>
        <v> </v>
      </c>
      <c r="D8" t="str">
        <f>'m region orig data'!Q8</f>
        <v> </v>
      </c>
      <c r="E8" s="23">
        <f t="shared" si="0"/>
        <v>0.1211778377</v>
      </c>
      <c r="F8" s="40">
        <f>'m region orig data'!D8</f>
        <v>0.116087747</v>
      </c>
      <c r="G8" s="6">
        <f>'m region orig data'!B8</f>
        <v>482</v>
      </c>
      <c r="H8" s="6">
        <f>'m region orig data'!C8</f>
        <v>5598</v>
      </c>
      <c r="I8" s="12">
        <f>'m region orig data'!G8</f>
        <v>0.4750371832</v>
      </c>
    </row>
    <row r="9" spans="1:9" ht="12.75">
      <c r="A9" s="37" t="str">
        <f ca="1" t="shared" si="1"/>
        <v>The Pas Region (m)</v>
      </c>
      <c r="B9" t="s">
        <v>131</v>
      </c>
      <c r="C9" t="str">
        <f>'m region orig data'!P9</f>
        <v>m</v>
      </c>
      <c r="D9" t="str">
        <f>'m region orig data'!Q9</f>
        <v> </v>
      </c>
      <c r="E9" s="23">
        <f t="shared" si="0"/>
        <v>0.1211778377</v>
      </c>
      <c r="F9" s="40">
        <f>'m region orig data'!D9</f>
        <v>0.1506289985</v>
      </c>
      <c r="G9" s="6">
        <f>'m region orig data'!B9</f>
        <v>383</v>
      </c>
      <c r="H9" s="6">
        <f>'m region orig data'!C9</f>
        <v>3844</v>
      </c>
      <c r="I9" s="12">
        <f>'m region orig data'!G9</f>
        <v>0.0007284973</v>
      </c>
    </row>
    <row r="10" spans="1:9" ht="12.75">
      <c r="A10" s="37" t="str">
        <f ca="1" t="shared" si="1"/>
        <v>Thompson Region</v>
      </c>
      <c r="B10" t="s">
        <v>132</v>
      </c>
      <c r="C10" t="str">
        <f>'m region orig data'!P10</f>
        <v> </v>
      </c>
      <c r="D10" t="str">
        <f>'m region orig data'!Q10</f>
        <v> </v>
      </c>
      <c r="E10" s="23">
        <f t="shared" si="0"/>
        <v>0.1211778377</v>
      </c>
      <c r="F10" s="40">
        <f>'m region orig data'!D10</f>
        <v>0.1212626628</v>
      </c>
      <c r="G10" s="6">
        <f>'m region orig data'!B10</f>
        <v>150</v>
      </c>
      <c r="H10" s="6">
        <f>'m region orig data'!C10</f>
        <v>2472</v>
      </c>
      <c r="I10" s="12">
        <f>'m region orig data'!G10</f>
        <v>0.993850359</v>
      </c>
    </row>
    <row r="11" spans="1:9" ht="12.75">
      <c r="A11" s="37"/>
      <c r="E11" s="23"/>
      <c r="F11" s="40"/>
      <c r="G11" s="6"/>
      <c r="H11" s="6"/>
      <c r="I11" s="12"/>
    </row>
    <row r="12" spans="1:9" ht="12.75">
      <c r="A12" s="37" t="str">
        <f ca="1" t="shared" si="1"/>
        <v>Manitoba</v>
      </c>
      <c r="B12" t="s">
        <v>44</v>
      </c>
      <c r="C12" t="str">
        <f>'m region orig data'!P11</f>
        <v> </v>
      </c>
      <c r="D12" t="str">
        <f>'m region orig data'!Q11</f>
        <v> </v>
      </c>
      <c r="E12" s="23">
        <f t="shared" si="0"/>
        <v>0.1211778377</v>
      </c>
      <c r="F12" s="40">
        <f>'m region orig data'!D11</f>
        <v>0.1211778377</v>
      </c>
      <c r="G12" s="6">
        <f>'m region orig data'!B11</f>
        <v>4168</v>
      </c>
      <c r="H12" s="6">
        <f>'m region orig data'!C11</f>
        <v>47983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43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170</v>
      </c>
    </row>
    <row r="3" spans="1:38" ht="12.75">
      <c r="A3" t="s">
        <v>0</v>
      </c>
      <c r="B3" t="s">
        <v>64</v>
      </c>
      <c r="C3" t="s">
        <v>65</v>
      </c>
      <c r="D3" t="s">
        <v>66</v>
      </c>
      <c r="E3" t="s">
        <v>67</v>
      </c>
      <c r="F3" t="s">
        <v>68</v>
      </c>
      <c r="G3" t="s">
        <v>69</v>
      </c>
      <c r="H3" t="s">
        <v>70</v>
      </c>
      <c r="I3" t="s">
        <v>71</v>
      </c>
      <c r="J3" t="s">
        <v>72</v>
      </c>
      <c r="K3" t="s">
        <v>73</v>
      </c>
      <c r="L3" t="s">
        <v>74</v>
      </c>
      <c r="M3" t="s">
        <v>167</v>
      </c>
      <c r="N3" t="s">
        <v>75</v>
      </c>
      <c r="O3" t="s">
        <v>76</v>
      </c>
      <c r="P3" t="s">
        <v>77</v>
      </c>
      <c r="Q3" t="s">
        <v>78</v>
      </c>
      <c r="R3" t="s">
        <v>79</v>
      </c>
      <c r="S3" t="s">
        <v>80</v>
      </c>
      <c r="T3" t="s">
        <v>81</v>
      </c>
      <c r="U3" t="s">
        <v>82</v>
      </c>
      <c r="V3" t="s">
        <v>83</v>
      </c>
      <c r="W3" t="s">
        <v>84</v>
      </c>
      <c r="X3" t="s">
        <v>85</v>
      </c>
      <c r="Y3" t="s">
        <v>86</v>
      </c>
      <c r="Z3" t="s">
        <v>87</v>
      </c>
      <c r="AA3" t="s">
        <v>168</v>
      </c>
      <c r="AB3" t="s">
        <v>88</v>
      </c>
      <c r="AC3" t="s">
        <v>89</v>
      </c>
      <c r="AD3" t="s">
        <v>90</v>
      </c>
      <c r="AE3" t="s">
        <v>91</v>
      </c>
      <c r="AF3" t="s">
        <v>92</v>
      </c>
      <c r="AG3" t="s">
        <v>93</v>
      </c>
      <c r="AH3" t="s">
        <v>94</v>
      </c>
      <c r="AI3" t="s">
        <v>95</v>
      </c>
      <c r="AJ3" t="s">
        <v>96</v>
      </c>
      <c r="AK3" t="s">
        <v>97</v>
      </c>
      <c r="AL3" t="s">
        <v>98</v>
      </c>
    </row>
    <row r="4" spans="1:38" ht="12.75">
      <c r="A4" t="s">
        <v>3</v>
      </c>
      <c r="B4">
        <v>319</v>
      </c>
      <c r="C4">
        <v>3806</v>
      </c>
      <c r="D4">
        <v>0.106197924</v>
      </c>
      <c r="E4">
        <v>0.09303191</v>
      </c>
      <c r="F4">
        <v>0.121227211</v>
      </c>
      <c r="G4">
        <v>0.034836434</v>
      </c>
      <c r="H4">
        <v>0.083815029</v>
      </c>
      <c r="I4">
        <v>0.004491777</v>
      </c>
      <c r="J4">
        <v>-0.1425</v>
      </c>
      <c r="K4">
        <v>-0.2749</v>
      </c>
      <c r="L4">
        <v>-0.0101</v>
      </c>
      <c r="M4">
        <v>0.867177532</v>
      </c>
      <c r="N4">
        <v>0.75966817</v>
      </c>
      <c r="O4">
        <v>0.989901778</v>
      </c>
      <c r="P4">
        <v>2881</v>
      </c>
      <c r="Q4">
        <v>36309</v>
      </c>
      <c r="R4">
        <v>0.091728687</v>
      </c>
      <c r="S4">
        <v>0.085451437</v>
      </c>
      <c r="T4">
        <v>0.098467063</v>
      </c>
      <c r="U4">
        <v>0.144873248</v>
      </c>
      <c r="V4">
        <v>0.079346718</v>
      </c>
      <c r="W4">
        <v>0.001418422</v>
      </c>
      <c r="X4">
        <v>0.0527</v>
      </c>
      <c r="Y4">
        <v>-0.0182</v>
      </c>
      <c r="Z4">
        <v>0.1236</v>
      </c>
      <c r="AA4">
        <v>1.054142754</v>
      </c>
      <c r="AB4">
        <v>0.982004824</v>
      </c>
      <c r="AC4">
        <v>1.131579926</v>
      </c>
      <c r="AD4">
        <v>0.031648061</v>
      </c>
      <c r="AE4">
        <v>-0.1465</v>
      </c>
      <c r="AF4">
        <v>-0.2801</v>
      </c>
      <c r="AG4">
        <v>-0.0129</v>
      </c>
      <c r="AH4" t="s">
        <v>61</v>
      </c>
      <c r="AI4" t="s">
        <v>61</v>
      </c>
      <c r="AJ4" t="s">
        <v>99</v>
      </c>
      <c r="AK4" t="s">
        <v>61</v>
      </c>
      <c r="AL4" t="s">
        <v>61</v>
      </c>
    </row>
    <row r="5" spans="1:38" ht="12.75">
      <c r="A5" t="s">
        <v>1</v>
      </c>
      <c r="B5">
        <v>295</v>
      </c>
      <c r="C5">
        <v>2972</v>
      </c>
      <c r="D5">
        <v>0.126767621</v>
      </c>
      <c r="E5">
        <v>0.11057377</v>
      </c>
      <c r="F5">
        <v>0.145333108</v>
      </c>
      <c r="G5">
        <v>0.620376813</v>
      </c>
      <c r="H5">
        <v>0.099259758</v>
      </c>
      <c r="I5">
        <v>0.005484815</v>
      </c>
      <c r="J5">
        <v>0.0345</v>
      </c>
      <c r="K5">
        <v>-0.1021</v>
      </c>
      <c r="L5">
        <v>0.1712</v>
      </c>
      <c r="M5">
        <v>1.035142956</v>
      </c>
      <c r="N5">
        <v>0.902909263</v>
      </c>
      <c r="O5">
        <v>1.186742659</v>
      </c>
      <c r="P5">
        <v>5222</v>
      </c>
      <c r="Q5">
        <v>66330</v>
      </c>
      <c r="R5">
        <v>0.077256293</v>
      </c>
      <c r="S5">
        <v>0.072330558</v>
      </c>
      <c r="T5">
        <v>0.082517471</v>
      </c>
      <c r="U5">
        <v>0.000400743</v>
      </c>
      <c r="V5">
        <v>0.078727574</v>
      </c>
      <c r="W5">
        <v>0.001045689</v>
      </c>
      <c r="X5">
        <v>-0.119</v>
      </c>
      <c r="Y5">
        <v>-0.1849</v>
      </c>
      <c r="Z5">
        <v>-0.0531</v>
      </c>
      <c r="AA5">
        <v>0.887826521</v>
      </c>
      <c r="AB5">
        <v>0.831220161</v>
      </c>
      <c r="AC5">
        <v>0.948287792</v>
      </c>
      <c r="AD5" s="4">
        <v>7.84E-13</v>
      </c>
      <c r="AE5">
        <v>-0.4952</v>
      </c>
      <c r="AF5">
        <v>-0.6307</v>
      </c>
      <c r="AG5">
        <v>-0.3597</v>
      </c>
      <c r="AH5" t="s">
        <v>61</v>
      </c>
      <c r="AI5" t="s">
        <v>100</v>
      </c>
      <c r="AJ5" t="s">
        <v>99</v>
      </c>
      <c r="AK5" t="s">
        <v>61</v>
      </c>
      <c r="AL5" t="s">
        <v>61</v>
      </c>
    </row>
    <row r="6" spans="1:38" ht="12.75">
      <c r="A6" t="s">
        <v>10</v>
      </c>
      <c r="B6">
        <v>108</v>
      </c>
      <c r="C6">
        <v>1340</v>
      </c>
      <c r="D6">
        <v>0.087919079</v>
      </c>
      <c r="E6">
        <v>0.071741671</v>
      </c>
      <c r="F6">
        <v>0.107744417</v>
      </c>
      <c r="G6">
        <v>0.001402051</v>
      </c>
      <c r="H6">
        <v>0.080597015</v>
      </c>
      <c r="I6">
        <v>0.007436354</v>
      </c>
      <c r="J6">
        <v>-0.3314</v>
      </c>
      <c r="K6">
        <v>-0.5347</v>
      </c>
      <c r="L6">
        <v>-0.1281</v>
      </c>
      <c r="M6">
        <v>0.717918464</v>
      </c>
      <c r="N6">
        <v>0.585819034</v>
      </c>
      <c r="O6">
        <v>0.879805692</v>
      </c>
      <c r="P6">
        <v>4906</v>
      </c>
      <c r="Q6">
        <v>50472</v>
      </c>
      <c r="R6">
        <v>0.073197214</v>
      </c>
      <c r="S6">
        <v>0.068458447</v>
      </c>
      <c r="T6">
        <v>0.078264003</v>
      </c>
      <c r="U6" s="4">
        <v>4.09E-07</v>
      </c>
      <c r="V6">
        <v>0.097202409</v>
      </c>
      <c r="W6">
        <v>0.001318586</v>
      </c>
      <c r="X6">
        <v>-0.1729</v>
      </c>
      <c r="Y6">
        <v>-0.2399</v>
      </c>
      <c r="Z6">
        <v>-0.106</v>
      </c>
      <c r="AA6">
        <v>0.841179731</v>
      </c>
      <c r="AB6">
        <v>0.786721995</v>
      </c>
      <c r="AC6">
        <v>0.899407089</v>
      </c>
      <c r="AD6">
        <v>0.076579273</v>
      </c>
      <c r="AE6">
        <v>-0.1833</v>
      </c>
      <c r="AF6">
        <v>-0.3861</v>
      </c>
      <c r="AG6">
        <v>0.0196</v>
      </c>
      <c r="AH6" t="s">
        <v>125</v>
      </c>
      <c r="AI6" t="s">
        <v>100</v>
      </c>
      <c r="AJ6" t="s">
        <v>61</v>
      </c>
      <c r="AK6" t="s">
        <v>61</v>
      </c>
      <c r="AL6" t="s">
        <v>61</v>
      </c>
    </row>
    <row r="7" spans="1:38" ht="12.75">
      <c r="A7" t="s">
        <v>9</v>
      </c>
      <c r="B7">
        <v>97</v>
      </c>
      <c r="C7">
        <v>1423</v>
      </c>
      <c r="D7">
        <v>0.139011129</v>
      </c>
      <c r="E7">
        <v>0.112382936</v>
      </c>
      <c r="F7">
        <v>0.17194865</v>
      </c>
      <c r="G7">
        <v>0.242738548</v>
      </c>
      <c r="H7">
        <v>0.068165847</v>
      </c>
      <c r="I7">
        <v>0.006681136</v>
      </c>
      <c r="J7">
        <v>0.1267</v>
      </c>
      <c r="K7">
        <v>-0.0859</v>
      </c>
      <c r="L7">
        <v>0.3394</v>
      </c>
      <c r="M7">
        <v>1.135119446</v>
      </c>
      <c r="N7">
        <v>0.917682322</v>
      </c>
      <c r="O7">
        <v>1.404076471</v>
      </c>
      <c r="P7">
        <v>2914</v>
      </c>
      <c r="Q7">
        <v>34652</v>
      </c>
      <c r="R7">
        <v>0.084283939</v>
      </c>
      <c r="S7">
        <v>0.078499148</v>
      </c>
      <c r="T7">
        <v>0.090495025</v>
      </c>
      <c r="U7">
        <v>0.378988817</v>
      </c>
      <c r="V7">
        <v>0.08409327</v>
      </c>
      <c r="W7">
        <v>0.001490878</v>
      </c>
      <c r="X7">
        <v>-0.0319</v>
      </c>
      <c r="Y7">
        <v>-0.103</v>
      </c>
      <c r="Z7">
        <v>0.0392</v>
      </c>
      <c r="AA7">
        <v>0.968587978</v>
      </c>
      <c r="AB7">
        <v>0.902109366</v>
      </c>
      <c r="AC7">
        <v>1.039965559</v>
      </c>
      <c r="AD7" s="4">
        <v>4.37E-06</v>
      </c>
      <c r="AE7">
        <v>-0.5004</v>
      </c>
      <c r="AF7">
        <v>-0.7139</v>
      </c>
      <c r="AG7">
        <v>-0.2868</v>
      </c>
      <c r="AH7" t="s">
        <v>61</v>
      </c>
      <c r="AI7" t="s">
        <v>61</v>
      </c>
      <c r="AJ7" t="s">
        <v>99</v>
      </c>
      <c r="AK7" t="s">
        <v>61</v>
      </c>
      <c r="AL7" t="s">
        <v>61</v>
      </c>
    </row>
    <row r="8" spans="1:38" ht="12.75">
      <c r="A8" t="s">
        <v>11</v>
      </c>
      <c r="B8">
        <v>1729</v>
      </c>
      <c r="C8">
        <v>21125</v>
      </c>
      <c r="D8">
        <v>0.123162722</v>
      </c>
      <c r="E8">
        <v>0.112743213</v>
      </c>
      <c r="F8">
        <v>0.134545183</v>
      </c>
      <c r="G8">
        <v>0.767884534</v>
      </c>
      <c r="H8">
        <v>0.081846154</v>
      </c>
      <c r="I8">
        <v>0.001886073</v>
      </c>
      <c r="J8">
        <v>0.0133</v>
      </c>
      <c r="K8">
        <v>-0.0751</v>
      </c>
      <c r="L8">
        <v>0.1017</v>
      </c>
      <c r="M8">
        <v>1.01339983</v>
      </c>
      <c r="N8">
        <v>0.927666672</v>
      </c>
      <c r="O8">
        <v>1.107056279</v>
      </c>
      <c r="P8">
        <v>41781</v>
      </c>
      <c r="Q8">
        <v>480407</v>
      </c>
      <c r="R8">
        <v>0.088837714</v>
      </c>
      <c r="S8">
        <v>0.083719611</v>
      </c>
      <c r="T8">
        <v>0.094268706</v>
      </c>
      <c r="U8">
        <v>0.494061815</v>
      </c>
      <c r="V8">
        <v>0.086970007</v>
      </c>
      <c r="W8">
        <v>0.000406558</v>
      </c>
      <c r="X8">
        <v>0.0207</v>
      </c>
      <c r="Y8">
        <v>-0.0386</v>
      </c>
      <c r="Z8">
        <v>0.08</v>
      </c>
      <c r="AA8">
        <v>1.020919797</v>
      </c>
      <c r="AB8">
        <v>0.962102744</v>
      </c>
      <c r="AC8">
        <v>1.083332563</v>
      </c>
      <c r="AD8" s="4">
        <v>3.32E-15</v>
      </c>
      <c r="AE8">
        <v>-0.3267</v>
      </c>
      <c r="AF8">
        <v>-0.408</v>
      </c>
      <c r="AG8">
        <v>-0.2454</v>
      </c>
      <c r="AH8" t="s">
        <v>61</v>
      </c>
      <c r="AI8" t="s">
        <v>61</v>
      </c>
      <c r="AJ8" t="s">
        <v>99</v>
      </c>
      <c r="AK8" t="s">
        <v>61</v>
      </c>
      <c r="AL8" t="s">
        <v>61</v>
      </c>
    </row>
    <row r="9" spans="1:38" ht="12.75">
      <c r="A9" t="s">
        <v>4</v>
      </c>
      <c r="B9">
        <v>544</v>
      </c>
      <c r="C9">
        <v>6152</v>
      </c>
      <c r="D9">
        <v>0.10560874</v>
      </c>
      <c r="E9">
        <v>0.094380918</v>
      </c>
      <c r="F9">
        <v>0.118172255</v>
      </c>
      <c r="G9">
        <v>0.009823183</v>
      </c>
      <c r="H9">
        <v>0.088426528</v>
      </c>
      <c r="I9">
        <v>0.003619753</v>
      </c>
      <c r="J9">
        <v>-0.1481</v>
      </c>
      <c r="K9">
        <v>-0.2605</v>
      </c>
      <c r="L9">
        <v>-0.0357</v>
      </c>
      <c r="M9">
        <v>0.862366448</v>
      </c>
      <c r="N9">
        <v>0.770683727</v>
      </c>
      <c r="O9">
        <v>0.964956006</v>
      </c>
      <c r="P9">
        <v>4271</v>
      </c>
      <c r="Q9">
        <v>50143</v>
      </c>
      <c r="R9">
        <v>0.079898486</v>
      </c>
      <c r="S9">
        <v>0.074659136</v>
      </c>
      <c r="T9">
        <v>0.085505517</v>
      </c>
      <c r="U9">
        <v>0.013646437</v>
      </c>
      <c r="V9">
        <v>0.085176396</v>
      </c>
      <c r="W9">
        <v>0.001246589</v>
      </c>
      <c r="X9">
        <v>-0.0854</v>
      </c>
      <c r="Y9">
        <v>-0.1532</v>
      </c>
      <c r="Z9">
        <v>-0.0175</v>
      </c>
      <c r="AA9">
        <v>0.918190505</v>
      </c>
      <c r="AB9">
        <v>0.857980088</v>
      </c>
      <c r="AC9">
        <v>0.982626306</v>
      </c>
      <c r="AD9" s="4">
        <v>1.05E-06</v>
      </c>
      <c r="AE9">
        <v>-0.279</v>
      </c>
      <c r="AF9">
        <v>-0.391</v>
      </c>
      <c r="AG9">
        <v>-0.167</v>
      </c>
      <c r="AH9" t="s">
        <v>125</v>
      </c>
      <c r="AI9" t="s">
        <v>61</v>
      </c>
      <c r="AJ9" t="s">
        <v>99</v>
      </c>
      <c r="AK9" t="s">
        <v>61</v>
      </c>
      <c r="AL9" t="s">
        <v>61</v>
      </c>
    </row>
    <row r="10" spans="1:38" ht="12.75">
      <c r="A10" t="s">
        <v>2</v>
      </c>
      <c r="B10">
        <v>219</v>
      </c>
      <c r="C10">
        <v>2314</v>
      </c>
      <c r="D10">
        <v>0.123710624</v>
      </c>
      <c r="E10">
        <v>0.106131697</v>
      </c>
      <c r="F10">
        <v>0.144201203</v>
      </c>
      <c r="G10">
        <v>0.896937124</v>
      </c>
      <c r="H10">
        <v>0.094641314</v>
      </c>
      <c r="I10">
        <v>0.006085119</v>
      </c>
      <c r="J10">
        <v>0.0101</v>
      </c>
      <c r="K10">
        <v>-0.1431</v>
      </c>
      <c r="L10">
        <v>0.1634</v>
      </c>
      <c r="M10">
        <v>1.010180518</v>
      </c>
      <c r="N10">
        <v>0.866636749</v>
      </c>
      <c r="O10">
        <v>1.177499893</v>
      </c>
      <c r="P10">
        <v>2124</v>
      </c>
      <c r="Q10">
        <v>26411</v>
      </c>
      <c r="R10">
        <v>0.081793896</v>
      </c>
      <c r="S10">
        <v>0.075850789</v>
      </c>
      <c r="T10">
        <v>0.088202661</v>
      </c>
      <c r="U10">
        <v>0.107741686</v>
      </c>
      <c r="V10">
        <v>0.080421037</v>
      </c>
      <c r="W10">
        <v>0.001673351</v>
      </c>
      <c r="X10">
        <v>-0.0619</v>
      </c>
      <c r="Y10">
        <v>-0.1373</v>
      </c>
      <c r="Z10">
        <v>0.0135</v>
      </c>
      <c r="AA10">
        <v>0.939972497</v>
      </c>
      <c r="AB10">
        <v>0.871674525</v>
      </c>
      <c r="AC10">
        <v>1.013621793</v>
      </c>
      <c r="AD10" s="4">
        <v>2.17E-07</v>
      </c>
      <c r="AE10">
        <v>-0.4137</v>
      </c>
      <c r="AF10">
        <v>-0.5702</v>
      </c>
      <c r="AG10">
        <v>-0.2573</v>
      </c>
      <c r="AH10" t="s">
        <v>61</v>
      </c>
      <c r="AI10" t="s">
        <v>61</v>
      </c>
      <c r="AJ10" t="s">
        <v>99</v>
      </c>
      <c r="AK10" t="s">
        <v>61</v>
      </c>
      <c r="AL10" t="s">
        <v>61</v>
      </c>
    </row>
    <row r="11" spans="1:38" ht="12.75">
      <c r="A11" t="s">
        <v>6</v>
      </c>
      <c r="B11">
        <v>514</v>
      </c>
      <c r="C11">
        <v>3752</v>
      </c>
      <c r="D11">
        <v>0.164714995</v>
      </c>
      <c r="E11">
        <v>0.147001304</v>
      </c>
      <c r="F11">
        <v>0.184563191</v>
      </c>
      <c r="G11" s="4">
        <v>3.29E-07</v>
      </c>
      <c r="H11">
        <v>0.136993603</v>
      </c>
      <c r="I11">
        <v>0.005613397</v>
      </c>
      <c r="J11">
        <v>0.2964</v>
      </c>
      <c r="K11">
        <v>0.1826</v>
      </c>
      <c r="L11">
        <v>0.4102</v>
      </c>
      <c r="M11">
        <v>1.345008814</v>
      </c>
      <c r="N11">
        <v>1.200364597</v>
      </c>
      <c r="O11">
        <v>1.507082692</v>
      </c>
      <c r="P11">
        <v>4087</v>
      </c>
      <c r="Q11">
        <v>27864</v>
      </c>
      <c r="R11">
        <v>0.112714395</v>
      </c>
      <c r="S11">
        <v>0.105225314</v>
      </c>
      <c r="T11">
        <v>0.120736488</v>
      </c>
      <c r="U11" s="4">
        <v>1.63E-13</v>
      </c>
      <c r="V11">
        <v>0.146676716</v>
      </c>
      <c r="W11">
        <v>0.002119413</v>
      </c>
      <c r="X11">
        <v>0.2587</v>
      </c>
      <c r="Y11">
        <v>0.19</v>
      </c>
      <c r="Z11">
        <v>0.3275</v>
      </c>
      <c r="AA11">
        <v>1.295309747</v>
      </c>
      <c r="AB11">
        <v>1.209245498</v>
      </c>
      <c r="AC11">
        <v>1.387499349</v>
      </c>
      <c r="AD11" s="4">
        <v>6.36E-11</v>
      </c>
      <c r="AE11">
        <v>-0.3794</v>
      </c>
      <c r="AF11">
        <v>-0.4931</v>
      </c>
      <c r="AG11">
        <v>-0.2656</v>
      </c>
      <c r="AH11" t="s">
        <v>125</v>
      </c>
      <c r="AI11" t="s">
        <v>100</v>
      </c>
      <c r="AJ11" t="s">
        <v>99</v>
      </c>
      <c r="AK11" t="s">
        <v>61</v>
      </c>
      <c r="AL11" t="s">
        <v>61</v>
      </c>
    </row>
    <row r="12" spans="1:38" ht="12.75">
      <c r="A12" t="s">
        <v>8</v>
      </c>
      <c r="B12">
        <v>12</v>
      </c>
      <c r="C12">
        <v>142</v>
      </c>
      <c r="D12">
        <v>0.118561136</v>
      </c>
      <c r="E12">
        <v>0.066932007</v>
      </c>
      <c r="F12">
        <v>0.210015261</v>
      </c>
      <c r="G12">
        <v>0.911597382</v>
      </c>
      <c r="H12">
        <v>0.084507042</v>
      </c>
      <c r="I12">
        <v>0.023341555</v>
      </c>
      <c r="J12">
        <v>-0.0324</v>
      </c>
      <c r="K12">
        <v>-0.6041</v>
      </c>
      <c r="L12">
        <v>0.5394</v>
      </c>
      <c r="M12">
        <v>0.968131481</v>
      </c>
      <c r="N12">
        <v>0.546544891</v>
      </c>
      <c r="O12">
        <v>1.714915973</v>
      </c>
      <c r="P12">
        <v>34</v>
      </c>
      <c r="Q12">
        <v>540</v>
      </c>
      <c r="R12">
        <v>0.121456443</v>
      </c>
      <c r="S12">
        <v>0.086205803</v>
      </c>
      <c r="T12">
        <v>0.171121514</v>
      </c>
      <c r="U12">
        <v>0.056598988</v>
      </c>
      <c r="V12">
        <v>0.062962963</v>
      </c>
      <c r="W12">
        <v>0.010452594</v>
      </c>
      <c r="X12">
        <v>0.3334</v>
      </c>
      <c r="Y12">
        <v>-0.0094</v>
      </c>
      <c r="Z12">
        <v>0.6763</v>
      </c>
      <c r="AA12">
        <v>1.395773048</v>
      </c>
      <c r="AB12">
        <v>0.990673969</v>
      </c>
      <c r="AC12">
        <v>1.966522247</v>
      </c>
      <c r="AD12">
        <v>0.943144686</v>
      </c>
      <c r="AE12">
        <v>0.0241</v>
      </c>
      <c r="AF12">
        <v>-0.6389</v>
      </c>
      <c r="AG12">
        <v>0.6872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</row>
    <row r="13" spans="1:38" ht="12.75">
      <c r="A13" t="s">
        <v>5</v>
      </c>
      <c r="B13">
        <v>193</v>
      </c>
      <c r="C13">
        <v>2631</v>
      </c>
      <c r="D13">
        <v>0.119411246</v>
      </c>
      <c r="E13">
        <v>0.10175758</v>
      </c>
      <c r="F13">
        <v>0.140127603</v>
      </c>
      <c r="G13">
        <v>0.75712661</v>
      </c>
      <c r="H13">
        <v>0.073356138</v>
      </c>
      <c r="I13">
        <v>0.005082931</v>
      </c>
      <c r="J13">
        <v>-0.0252</v>
      </c>
      <c r="K13">
        <v>-0.1852</v>
      </c>
      <c r="L13">
        <v>0.1347</v>
      </c>
      <c r="M13">
        <v>0.975073206</v>
      </c>
      <c r="N13">
        <v>0.830919134</v>
      </c>
      <c r="O13">
        <v>1.144236206</v>
      </c>
      <c r="P13">
        <v>933</v>
      </c>
      <c r="Q13">
        <v>13898</v>
      </c>
      <c r="R13">
        <v>0.088569882</v>
      </c>
      <c r="S13">
        <v>0.081017819</v>
      </c>
      <c r="T13">
        <v>0.09682591</v>
      </c>
      <c r="U13">
        <v>0.697339214</v>
      </c>
      <c r="V13">
        <v>0.067131961</v>
      </c>
      <c r="W13">
        <v>0.002122749</v>
      </c>
      <c r="X13">
        <v>0.0177</v>
      </c>
      <c r="Y13">
        <v>-0.0714</v>
      </c>
      <c r="Z13">
        <v>0.1068</v>
      </c>
      <c r="AA13">
        <v>1.017841884</v>
      </c>
      <c r="AB13">
        <v>0.931053848</v>
      </c>
      <c r="AC13">
        <v>1.112719854</v>
      </c>
      <c r="AD13">
        <v>0.00056154</v>
      </c>
      <c r="AE13">
        <v>-0.2988</v>
      </c>
      <c r="AF13">
        <v>-0.4685</v>
      </c>
      <c r="AG13">
        <v>-0.129</v>
      </c>
      <c r="AH13" t="s">
        <v>61</v>
      </c>
      <c r="AI13" t="s">
        <v>61</v>
      </c>
      <c r="AJ13" t="s">
        <v>99</v>
      </c>
      <c r="AK13" t="s">
        <v>61</v>
      </c>
      <c r="AL13" t="s">
        <v>61</v>
      </c>
    </row>
    <row r="14" spans="1:38" ht="12.75">
      <c r="A14" t="s">
        <v>7</v>
      </c>
      <c r="B14">
        <v>138</v>
      </c>
      <c r="C14">
        <v>2326</v>
      </c>
      <c r="D14">
        <v>0.123320063</v>
      </c>
      <c r="E14">
        <v>0.102700412</v>
      </c>
      <c r="F14">
        <v>0.148079618</v>
      </c>
      <c r="G14">
        <v>0.940508077</v>
      </c>
      <c r="H14">
        <v>0.059329321</v>
      </c>
      <c r="I14">
        <v>0.004898337</v>
      </c>
      <c r="J14">
        <v>0.007</v>
      </c>
      <c r="K14">
        <v>-0.176</v>
      </c>
      <c r="L14">
        <v>0.1899</v>
      </c>
      <c r="M14">
        <v>1.006991322</v>
      </c>
      <c r="N14">
        <v>0.838617999</v>
      </c>
      <c r="O14">
        <v>1.209169759</v>
      </c>
      <c r="P14">
        <v>1403</v>
      </c>
      <c r="Q14">
        <v>23801</v>
      </c>
      <c r="R14">
        <v>0.128043122</v>
      </c>
      <c r="S14">
        <v>0.118031849</v>
      </c>
      <c r="T14">
        <v>0.138903535</v>
      </c>
      <c r="U14" s="4">
        <v>1.42E-20</v>
      </c>
      <c r="V14">
        <v>0.058947103</v>
      </c>
      <c r="W14">
        <v>0.001526654</v>
      </c>
      <c r="X14">
        <v>0.3863</v>
      </c>
      <c r="Y14">
        <v>0.3048</v>
      </c>
      <c r="Z14">
        <v>0.4677</v>
      </c>
      <c r="AA14">
        <v>1.471466926</v>
      </c>
      <c r="AB14">
        <v>1.356417737</v>
      </c>
      <c r="AC14">
        <v>1.596274403</v>
      </c>
      <c r="AD14">
        <v>0.695397858</v>
      </c>
      <c r="AE14">
        <v>0.0376</v>
      </c>
      <c r="AF14">
        <v>-0.1506</v>
      </c>
      <c r="AG14">
        <v>0.2257</v>
      </c>
      <c r="AH14" t="s">
        <v>61</v>
      </c>
      <c r="AI14" t="s">
        <v>100</v>
      </c>
      <c r="AJ14" t="s">
        <v>61</v>
      </c>
      <c r="AK14" t="s">
        <v>61</v>
      </c>
      <c r="AL14" t="s">
        <v>61</v>
      </c>
    </row>
    <row r="15" spans="1:38" ht="12.75">
      <c r="A15" t="s">
        <v>14</v>
      </c>
      <c r="B15">
        <v>722</v>
      </c>
      <c r="C15">
        <v>8118</v>
      </c>
      <c r="D15">
        <v>0.110086142</v>
      </c>
      <c r="E15">
        <v>0.099079736</v>
      </c>
      <c r="F15">
        <v>0.12231521</v>
      </c>
      <c r="G15">
        <v>0.065654558</v>
      </c>
      <c r="H15">
        <v>0.088938162</v>
      </c>
      <c r="I15">
        <v>0.003159319</v>
      </c>
      <c r="J15">
        <v>-0.0989</v>
      </c>
      <c r="K15">
        <v>-0.2043</v>
      </c>
      <c r="L15">
        <v>0.0064</v>
      </c>
      <c r="M15">
        <v>0.90580393</v>
      </c>
      <c r="N15">
        <v>0.815241708</v>
      </c>
      <c r="O15">
        <v>1.006426378</v>
      </c>
      <c r="P15">
        <v>13009</v>
      </c>
      <c r="Q15">
        <v>153111</v>
      </c>
      <c r="R15">
        <v>0.07800396</v>
      </c>
      <c r="S15">
        <v>0.073251837</v>
      </c>
      <c r="T15">
        <v>0.083064371</v>
      </c>
      <c r="U15">
        <v>0.000650475</v>
      </c>
      <c r="V15">
        <v>0.084964503</v>
      </c>
      <c r="W15">
        <v>0.000712582</v>
      </c>
      <c r="X15">
        <v>-0.1093</v>
      </c>
      <c r="Y15">
        <v>-0.1722</v>
      </c>
      <c r="Z15">
        <v>-0.0465</v>
      </c>
      <c r="AA15">
        <v>0.896418686</v>
      </c>
      <c r="AB15">
        <v>0.841807466</v>
      </c>
      <c r="AC15">
        <v>0.954572742</v>
      </c>
      <c r="AD15" s="4">
        <v>2.31E-11</v>
      </c>
      <c r="AE15">
        <v>-0.3445</v>
      </c>
      <c r="AF15">
        <v>-0.4455</v>
      </c>
      <c r="AG15">
        <v>-0.2435</v>
      </c>
      <c r="AH15" t="s">
        <v>61</v>
      </c>
      <c r="AI15" t="s">
        <v>100</v>
      </c>
      <c r="AJ15" t="s">
        <v>99</v>
      </c>
      <c r="AK15" t="s">
        <v>61</v>
      </c>
      <c r="AL15" t="s">
        <v>61</v>
      </c>
    </row>
    <row r="16" spans="1:38" ht="12.75">
      <c r="A16" t="s">
        <v>12</v>
      </c>
      <c r="B16">
        <v>1277</v>
      </c>
      <c r="C16">
        <v>12218</v>
      </c>
      <c r="D16">
        <v>0.127203114</v>
      </c>
      <c r="E16">
        <v>0.115869429</v>
      </c>
      <c r="F16">
        <v>0.139645394</v>
      </c>
      <c r="G16">
        <v>0.338321213</v>
      </c>
      <c r="H16">
        <v>0.104517924</v>
      </c>
      <c r="I16">
        <v>0.00276773</v>
      </c>
      <c r="J16">
        <v>0.0456</v>
      </c>
      <c r="K16">
        <v>-0.0477</v>
      </c>
      <c r="L16">
        <v>0.1389</v>
      </c>
      <c r="M16">
        <v>1.046644725</v>
      </c>
      <c r="N16">
        <v>0.953389611</v>
      </c>
      <c r="O16">
        <v>1.149021521</v>
      </c>
      <c r="P16">
        <v>10482</v>
      </c>
      <c r="Q16">
        <v>104418</v>
      </c>
      <c r="R16">
        <v>0.090933241</v>
      </c>
      <c r="S16">
        <v>0.085280542</v>
      </c>
      <c r="T16">
        <v>0.096960621</v>
      </c>
      <c r="U16">
        <v>0.178860867</v>
      </c>
      <c r="V16">
        <v>0.100384991</v>
      </c>
      <c r="W16">
        <v>0.000929983</v>
      </c>
      <c r="X16">
        <v>0.044</v>
      </c>
      <c r="Y16">
        <v>-0.0202</v>
      </c>
      <c r="Z16">
        <v>0.1082</v>
      </c>
      <c r="AA16">
        <v>1.045001519</v>
      </c>
      <c r="AB16">
        <v>0.980040907</v>
      </c>
      <c r="AC16">
        <v>1.114267952</v>
      </c>
      <c r="AD16" s="4">
        <v>1.57E-13</v>
      </c>
      <c r="AE16">
        <v>-0.3357</v>
      </c>
      <c r="AF16">
        <v>-0.4248</v>
      </c>
      <c r="AG16">
        <v>-0.2465</v>
      </c>
      <c r="AH16" t="s">
        <v>61</v>
      </c>
      <c r="AI16" t="s">
        <v>61</v>
      </c>
      <c r="AJ16" t="s">
        <v>99</v>
      </c>
      <c r="AK16" t="s">
        <v>61</v>
      </c>
      <c r="AL16" t="s">
        <v>61</v>
      </c>
    </row>
    <row r="17" spans="1:38" ht="12.75">
      <c r="A17" t="s">
        <v>13</v>
      </c>
      <c r="B17">
        <v>343</v>
      </c>
      <c r="C17">
        <v>5099</v>
      </c>
      <c r="D17">
        <v>0.120419354</v>
      </c>
      <c r="E17">
        <v>0.105644175</v>
      </c>
      <c r="F17">
        <v>0.13726096</v>
      </c>
      <c r="G17">
        <v>0.890258695</v>
      </c>
      <c r="H17">
        <v>0.067268092</v>
      </c>
      <c r="I17">
        <v>0.003507846</v>
      </c>
      <c r="J17">
        <v>-0.0092</v>
      </c>
      <c r="K17">
        <v>-0.1401</v>
      </c>
      <c r="L17">
        <v>0.1217</v>
      </c>
      <c r="M17">
        <v>0.99082702</v>
      </c>
      <c r="N17">
        <v>0.86925481</v>
      </c>
      <c r="O17">
        <v>1.129402072</v>
      </c>
      <c r="P17">
        <v>2370</v>
      </c>
      <c r="Q17">
        <v>38239</v>
      </c>
      <c r="R17">
        <v>0.107829696</v>
      </c>
      <c r="S17">
        <v>0.100066458</v>
      </c>
      <c r="T17">
        <v>0.116195214</v>
      </c>
      <c r="U17" s="4">
        <v>1.85E-08</v>
      </c>
      <c r="V17">
        <v>0.061978608</v>
      </c>
      <c r="W17">
        <v>0.001233031</v>
      </c>
      <c r="X17">
        <v>0.2144</v>
      </c>
      <c r="Y17">
        <v>0.1397</v>
      </c>
      <c r="Z17">
        <v>0.2892</v>
      </c>
      <c r="AA17">
        <v>1.239174969</v>
      </c>
      <c r="AB17">
        <v>1.14996011</v>
      </c>
      <c r="AC17">
        <v>1.335311191</v>
      </c>
      <c r="AD17">
        <v>0.104304746</v>
      </c>
      <c r="AE17">
        <v>-0.1104</v>
      </c>
      <c r="AF17">
        <v>-0.2437</v>
      </c>
      <c r="AG17">
        <v>0.0228</v>
      </c>
      <c r="AH17" t="s">
        <v>61</v>
      </c>
      <c r="AI17" t="s">
        <v>100</v>
      </c>
      <c r="AJ17" t="s">
        <v>61</v>
      </c>
      <c r="AK17" t="s">
        <v>61</v>
      </c>
      <c r="AL17" t="s">
        <v>61</v>
      </c>
    </row>
    <row r="18" spans="1:38" ht="12.75">
      <c r="A18" t="s">
        <v>15</v>
      </c>
      <c r="B18">
        <v>4168</v>
      </c>
      <c r="C18">
        <v>47983</v>
      </c>
      <c r="D18">
        <v>0.122463878</v>
      </c>
      <c r="E18" t="s">
        <v>61</v>
      </c>
      <c r="F18" t="s">
        <v>61</v>
      </c>
      <c r="G18" t="s">
        <v>61</v>
      </c>
      <c r="H18">
        <v>0.086864098</v>
      </c>
      <c r="I18">
        <v>0.001285713</v>
      </c>
      <c r="J18" t="s">
        <v>61</v>
      </c>
      <c r="K18" t="s">
        <v>61</v>
      </c>
      <c r="L18" t="s">
        <v>61</v>
      </c>
      <c r="M18" t="s">
        <v>61</v>
      </c>
      <c r="N18" t="s">
        <v>61</v>
      </c>
      <c r="O18" t="s">
        <v>61</v>
      </c>
      <c r="P18">
        <v>70556</v>
      </c>
      <c r="Q18">
        <v>810827</v>
      </c>
      <c r="R18">
        <v>0.087017329</v>
      </c>
      <c r="S18" t="s">
        <v>61</v>
      </c>
      <c r="T18" t="s">
        <v>61</v>
      </c>
      <c r="U18" t="s">
        <v>61</v>
      </c>
      <c r="V18">
        <v>0.087017329</v>
      </c>
      <c r="W18">
        <v>0.000313019</v>
      </c>
      <c r="X18" t="s">
        <v>61</v>
      </c>
      <c r="Y18" t="s">
        <v>61</v>
      </c>
      <c r="Z18" t="s">
        <v>61</v>
      </c>
      <c r="AA18" t="s">
        <v>61</v>
      </c>
      <c r="AB18" t="s">
        <v>61</v>
      </c>
      <c r="AC18" t="s">
        <v>61</v>
      </c>
      <c r="AD18" s="4">
        <v>1.53E-22</v>
      </c>
      <c r="AE18">
        <v>-0.3417</v>
      </c>
      <c r="AF18">
        <v>-0.4103</v>
      </c>
      <c r="AG18">
        <v>-0.2732</v>
      </c>
      <c r="AH18" t="s">
        <v>61</v>
      </c>
      <c r="AI18" t="s">
        <v>61</v>
      </c>
      <c r="AJ18" t="s">
        <v>99</v>
      </c>
      <c r="AK18" t="s">
        <v>61</v>
      </c>
      <c r="AL18" t="s">
        <v>61</v>
      </c>
    </row>
    <row r="19" spans="1:38" ht="12.75">
      <c r="A19" t="s">
        <v>18</v>
      </c>
      <c r="B19">
        <v>87</v>
      </c>
      <c r="C19">
        <v>1256</v>
      </c>
      <c r="D19">
        <v>0.109478221</v>
      </c>
      <c r="E19">
        <v>0.087581868</v>
      </c>
      <c r="F19">
        <v>0.136848883</v>
      </c>
      <c r="G19">
        <v>0.324868589</v>
      </c>
      <c r="H19">
        <v>0.069267516</v>
      </c>
      <c r="I19">
        <v>0.007164443</v>
      </c>
      <c r="J19">
        <v>-0.1121</v>
      </c>
      <c r="K19">
        <v>-0.3352</v>
      </c>
      <c r="L19">
        <v>0.1111</v>
      </c>
      <c r="M19">
        <v>0.893963365</v>
      </c>
      <c r="N19">
        <v>0.715164905</v>
      </c>
      <c r="O19">
        <v>1.117463248</v>
      </c>
      <c r="P19">
        <v>3519</v>
      </c>
      <c r="Q19">
        <v>47358</v>
      </c>
      <c r="R19">
        <v>0.081859433</v>
      </c>
      <c r="S19">
        <v>0.076379769</v>
      </c>
      <c r="T19">
        <v>0.087732221</v>
      </c>
      <c r="U19">
        <v>0.083896496</v>
      </c>
      <c r="V19">
        <v>0.074306347</v>
      </c>
      <c r="W19">
        <v>0.001205175</v>
      </c>
      <c r="X19">
        <v>-0.0611</v>
      </c>
      <c r="Y19">
        <v>-0.1304</v>
      </c>
      <c r="Z19">
        <v>0.0082</v>
      </c>
      <c r="AA19">
        <v>0.940725644</v>
      </c>
      <c r="AB19">
        <v>0.877753545</v>
      </c>
      <c r="AC19">
        <v>1.008215509</v>
      </c>
      <c r="AD19">
        <v>0.010749878</v>
      </c>
      <c r="AE19">
        <v>-0.2907</v>
      </c>
      <c r="AF19">
        <v>-0.5141</v>
      </c>
      <c r="AG19">
        <v>-0.0673</v>
      </c>
      <c r="AH19" t="s">
        <v>61</v>
      </c>
      <c r="AI19" t="s">
        <v>61</v>
      </c>
      <c r="AJ19" t="s">
        <v>99</v>
      </c>
      <c r="AK19" t="s">
        <v>61</v>
      </c>
      <c r="AL19" t="s">
        <v>61</v>
      </c>
    </row>
    <row r="20" spans="1:38" ht="12.75">
      <c r="A20" t="s">
        <v>17</v>
      </c>
      <c r="B20">
        <v>51</v>
      </c>
      <c r="C20">
        <v>572</v>
      </c>
      <c r="D20">
        <v>0.111748311</v>
      </c>
      <c r="E20">
        <v>0.084041161</v>
      </c>
      <c r="F20">
        <v>0.148590106</v>
      </c>
      <c r="G20">
        <v>0.528799578</v>
      </c>
      <c r="H20">
        <v>0.089160839</v>
      </c>
      <c r="I20">
        <v>0.011915435</v>
      </c>
      <c r="J20">
        <v>-0.0916</v>
      </c>
      <c r="K20">
        <v>-0.3765</v>
      </c>
      <c r="L20">
        <v>0.1934</v>
      </c>
      <c r="M20">
        <v>0.912500185</v>
      </c>
      <c r="N20">
        <v>0.686252654</v>
      </c>
      <c r="O20">
        <v>1.213338239</v>
      </c>
      <c r="P20">
        <v>2538</v>
      </c>
      <c r="Q20">
        <v>27713</v>
      </c>
      <c r="R20">
        <v>0.084470258</v>
      </c>
      <c r="S20">
        <v>0.078575999</v>
      </c>
      <c r="T20">
        <v>0.090806666</v>
      </c>
      <c r="U20">
        <v>0.420835901</v>
      </c>
      <c r="V20">
        <v>0.091581568</v>
      </c>
      <c r="W20">
        <v>0.001732628</v>
      </c>
      <c r="X20">
        <v>-0.0297</v>
      </c>
      <c r="Y20">
        <v>-0.102</v>
      </c>
      <c r="Z20">
        <v>0.0426</v>
      </c>
      <c r="AA20">
        <v>0.970729151</v>
      </c>
      <c r="AB20">
        <v>0.902992536</v>
      </c>
      <c r="AC20">
        <v>1.043546924</v>
      </c>
      <c r="AD20">
        <v>0.055029338</v>
      </c>
      <c r="AE20">
        <v>-0.2798</v>
      </c>
      <c r="AF20">
        <v>-0.5657</v>
      </c>
      <c r="AG20">
        <v>0.006</v>
      </c>
      <c r="AH20" t="s">
        <v>61</v>
      </c>
      <c r="AI20" t="s">
        <v>61</v>
      </c>
      <c r="AJ20" t="s">
        <v>61</v>
      </c>
      <c r="AK20" t="s">
        <v>61</v>
      </c>
      <c r="AL20" t="s">
        <v>61</v>
      </c>
    </row>
    <row r="21" spans="1:38" ht="12.75">
      <c r="A21" t="s">
        <v>20</v>
      </c>
      <c r="B21">
        <v>236</v>
      </c>
      <c r="C21">
        <v>2649</v>
      </c>
      <c r="D21">
        <v>0.108106964</v>
      </c>
      <c r="E21">
        <v>0.093247858</v>
      </c>
      <c r="F21">
        <v>0.125333879</v>
      </c>
      <c r="G21">
        <v>0.098351569</v>
      </c>
      <c r="H21">
        <v>0.089090223</v>
      </c>
      <c r="I21">
        <v>0.005534925</v>
      </c>
      <c r="J21">
        <v>-0.1247</v>
      </c>
      <c r="K21">
        <v>-0.2726</v>
      </c>
      <c r="L21">
        <v>0.0232</v>
      </c>
      <c r="M21">
        <v>0.882766136</v>
      </c>
      <c r="N21">
        <v>0.761431528</v>
      </c>
      <c r="O21">
        <v>1.023435492</v>
      </c>
      <c r="P21">
        <v>3062</v>
      </c>
      <c r="Q21">
        <v>35302</v>
      </c>
      <c r="R21">
        <v>0.092908887</v>
      </c>
      <c r="S21">
        <v>0.086568838</v>
      </c>
      <c r="T21">
        <v>0.099713263</v>
      </c>
      <c r="U21">
        <v>0.069267528</v>
      </c>
      <c r="V21">
        <v>0.086737295</v>
      </c>
      <c r="W21">
        <v>0.001497963</v>
      </c>
      <c r="X21">
        <v>0.0655</v>
      </c>
      <c r="Y21">
        <v>-0.0052</v>
      </c>
      <c r="Z21">
        <v>0.1362</v>
      </c>
      <c r="AA21">
        <v>1.067705569</v>
      </c>
      <c r="AB21">
        <v>0.994845951</v>
      </c>
      <c r="AC21">
        <v>1.145901213</v>
      </c>
      <c r="AD21">
        <v>0.046062067</v>
      </c>
      <c r="AE21">
        <v>-0.1515</v>
      </c>
      <c r="AF21">
        <v>-0.3004</v>
      </c>
      <c r="AG21">
        <v>-0.0026</v>
      </c>
      <c r="AH21" t="s">
        <v>61</v>
      </c>
      <c r="AI21" t="s">
        <v>61</v>
      </c>
      <c r="AJ21" t="s">
        <v>99</v>
      </c>
      <c r="AK21" t="s">
        <v>61</v>
      </c>
      <c r="AL21" t="s">
        <v>61</v>
      </c>
    </row>
    <row r="22" spans="1:38" ht="12.75">
      <c r="A22" t="s">
        <v>19</v>
      </c>
      <c r="B22">
        <v>228</v>
      </c>
      <c r="C22">
        <v>2401</v>
      </c>
      <c r="D22">
        <v>0.118224321</v>
      </c>
      <c r="E22">
        <v>0.10176626</v>
      </c>
      <c r="F22">
        <v>0.137344049</v>
      </c>
      <c r="G22">
        <v>0.645049143</v>
      </c>
      <c r="H22">
        <v>0.094960433</v>
      </c>
      <c r="I22">
        <v>0.005982863</v>
      </c>
      <c r="J22">
        <v>-0.0352</v>
      </c>
      <c r="K22">
        <v>-0.1851</v>
      </c>
      <c r="L22">
        <v>0.1147</v>
      </c>
      <c r="M22">
        <v>0.965381166</v>
      </c>
      <c r="N22">
        <v>0.830990014</v>
      </c>
      <c r="O22">
        <v>1.121506613</v>
      </c>
      <c r="P22">
        <v>3746</v>
      </c>
      <c r="Q22">
        <v>44082</v>
      </c>
      <c r="R22">
        <v>0.088898221</v>
      </c>
      <c r="S22">
        <v>0.082996374</v>
      </c>
      <c r="T22">
        <v>0.095219746</v>
      </c>
      <c r="U22">
        <v>0.541770662</v>
      </c>
      <c r="V22">
        <v>0.084977996</v>
      </c>
      <c r="W22">
        <v>0.001328123</v>
      </c>
      <c r="X22">
        <v>0.0214</v>
      </c>
      <c r="Y22">
        <v>-0.0473</v>
      </c>
      <c r="Z22">
        <v>0.0901</v>
      </c>
      <c r="AA22">
        <v>1.02161514</v>
      </c>
      <c r="AB22">
        <v>0.953791333</v>
      </c>
      <c r="AC22">
        <v>1.094261878</v>
      </c>
      <c r="AD22">
        <v>0.000195215</v>
      </c>
      <c r="AE22">
        <v>-0.2851</v>
      </c>
      <c r="AF22">
        <v>-0.4351</v>
      </c>
      <c r="AG22">
        <v>-0.1351</v>
      </c>
      <c r="AH22" t="s">
        <v>61</v>
      </c>
      <c r="AI22" t="s">
        <v>61</v>
      </c>
      <c r="AJ22" t="s">
        <v>99</v>
      </c>
      <c r="AK22" t="s">
        <v>61</v>
      </c>
      <c r="AL22" t="s">
        <v>61</v>
      </c>
    </row>
    <row r="23" spans="1:38" ht="12.75">
      <c r="A23" t="s">
        <v>21</v>
      </c>
      <c r="B23">
        <v>91</v>
      </c>
      <c r="C23">
        <v>1379</v>
      </c>
      <c r="D23">
        <v>0.11894771</v>
      </c>
      <c r="E23">
        <v>0.095567824</v>
      </c>
      <c r="F23">
        <v>0.148047292</v>
      </c>
      <c r="G23">
        <v>0.794167717</v>
      </c>
      <c r="H23">
        <v>0.065989848</v>
      </c>
      <c r="I23">
        <v>0.006685474</v>
      </c>
      <c r="J23">
        <v>-0.0291</v>
      </c>
      <c r="K23">
        <v>-0.248</v>
      </c>
      <c r="L23">
        <v>0.1897</v>
      </c>
      <c r="M23">
        <v>0.971288118</v>
      </c>
      <c r="N23">
        <v>0.780375617</v>
      </c>
      <c r="O23">
        <v>1.2089058</v>
      </c>
      <c r="P23">
        <v>1795</v>
      </c>
      <c r="Q23">
        <v>23160</v>
      </c>
      <c r="R23">
        <v>0.09642321</v>
      </c>
      <c r="S23">
        <v>0.089245569</v>
      </c>
      <c r="T23">
        <v>0.104178118</v>
      </c>
      <c r="U23">
        <v>0.009306026</v>
      </c>
      <c r="V23">
        <v>0.077504318</v>
      </c>
      <c r="W23">
        <v>0.001757017</v>
      </c>
      <c r="X23">
        <v>0.1026</v>
      </c>
      <c r="Y23">
        <v>0.0253</v>
      </c>
      <c r="Z23">
        <v>0.18</v>
      </c>
      <c r="AA23">
        <v>1.108092039</v>
      </c>
      <c r="AB23">
        <v>1.025606851</v>
      </c>
      <c r="AC23">
        <v>1.197211159</v>
      </c>
      <c r="AD23">
        <v>0.063499967</v>
      </c>
      <c r="AE23">
        <v>-0.2099</v>
      </c>
      <c r="AF23">
        <v>-0.4317</v>
      </c>
      <c r="AG23">
        <v>0.0118</v>
      </c>
      <c r="AH23" t="s">
        <v>61</v>
      </c>
      <c r="AI23" t="s">
        <v>100</v>
      </c>
      <c r="AJ23" t="s">
        <v>61</v>
      </c>
      <c r="AK23" t="s">
        <v>61</v>
      </c>
      <c r="AL23" t="s">
        <v>61</v>
      </c>
    </row>
    <row r="24" spans="1:38" ht="12.75">
      <c r="A24" t="s">
        <v>27</v>
      </c>
      <c r="B24">
        <v>86</v>
      </c>
      <c r="C24">
        <v>1206</v>
      </c>
      <c r="D24">
        <v>0.126642047</v>
      </c>
      <c r="E24">
        <v>0.101226021</v>
      </c>
      <c r="F24">
        <v>0.158439579</v>
      </c>
      <c r="G24">
        <v>0.769115352</v>
      </c>
      <c r="H24">
        <v>0.071310116</v>
      </c>
      <c r="I24">
        <v>0.007410325</v>
      </c>
      <c r="J24">
        <v>0.0335</v>
      </c>
      <c r="K24">
        <v>-0.1905</v>
      </c>
      <c r="L24">
        <v>0.2576</v>
      </c>
      <c r="M24">
        <v>1.034117564</v>
      </c>
      <c r="N24">
        <v>0.826578598</v>
      </c>
      <c r="O24">
        <v>1.293765818</v>
      </c>
      <c r="P24">
        <v>4131</v>
      </c>
      <c r="Q24">
        <v>44509</v>
      </c>
      <c r="R24">
        <v>0.08624614</v>
      </c>
      <c r="S24">
        <v>0.080591459</v>
      </c>
      <c r="T24">
        <v>0.09229758</v>
      </c>
      <c r="U24">
        <v>0.796954227</v>
      </c>
      <c r="V24">
        <v>0.09281269</v>
      </c>
      <c r="W24">
        <v>0.001375398</v>
      </c>
      <c r="X24">
        <v>-0.0089</v>
      </c>
      <c r="Y24">
        <v>-0.0767</v>
      </c>
      <c r="Z24">
        <v>0.0589</v>
      </c>
      <c r="AA24">
        <v>0.991137521</v>
      </c>
      <c r="AB24">
        <v>0.926154137</v>
      </c>
      <c r="AC24">
        <v>1.060680448</v>
      </c>
      <c r="AD24">
        <v>0.000769974</v>
      </c>
      <c r="AE24">
        <v>-0.3842</v>
      </c>
      <c r="AF24">
        <v>-0.608</v>
      </c>
      <c r="AG24">
        <v>-0.1603</v>
      </c>
      <c r="AH24" t="s">
        <v>61</v>
      </c>
      <c r="AI24" t="s">
        <v>61</v>
      </c>
      <c r="AJ24" t="s">
        <v>99</v>
      </c>
      <c r="AK24" t="s">
        <v>61</v>
      </c>
      <c r="AL24" t="s">
        <v>61</v>
      </c>
    </row>
    <row r="25" spans="1:38" ht="12.75">
      <c r="A25" t="s">
        <v>22</v>
      </c>
      <c r="B25">
        <v>214</v>
      </c>
      <c r="C25">
        <v>2866</v>
      </c>
      <c r="D25">
        <v>0.124698913</v>
      </c>
      <c r="E25">
        <v>0.106953868</v>
      </c>
      <c r="F25">
        <v>0.145388093</v>
      </c>
      <c r="G25">
        <v>0.817373496</v>
      </c>
      <c r="H25">
        <v>0.074668528</v>
      </c>
      <c r="I25">
        <v>0.004909976</v>
      </c>
      <c r="J25">
        <v>0.0181</v>
      </c>
      <c r="K25">
        <v>-0.1354</v>
      </c>
      <c r="L25">
        <v>0.1716</v>
      </c>
      <c r="M25">
        <v>1.018250564</v>
      </c>
      <c r="N25">
        <v>0.873350324</v>
      </c>
      <c r="O25">
        <v>1.187191649</v>
      </c>
      <c r="P25">
        <v>6192</v>
      </c>
      <c r="Q25">
        <v>68724</v>
      </c>
      <c r="R25">
        <v>0.088839163</v>
      </c>
      <c r="S25">
        <v>0.083240837</v>
      </c>
      <c r="T25">
        <v>0.094814002</v>
      </c>
      <c r="U25">
        <v>0.532676314</v>
      </c>
      <c r="V25">
        <v>0.090099529</v>
      </c>
      <c r="W25">
        <v>0.001092205</v>
      </c>
      <c r="X25">
        <v>0.0207</v>
      </c>
      <c r="Y25">
        <v>-0.0444</v>
      </c>
      <c r="Z25">
        <v>0.0858</v>
      </c>
      <c r="AA25">
        <v>1.02093645</v>
      </c>
      <c r="AB25">
        <v>0.956600692</v>
      </c>
      <c r="AC25">
        <v>1.089599081</v>
      </c>
      <c r="AD25" s="4">
        <v>1.24874E-05</v>
      </c>
      <c r="AE25">
        <v>-0.3391</v>
      </c>
      <c r="AF25">
        <v>-0.4912</v>
      </c>
      <c r="AG25">
        <v>-0.187</v>
      </c>
      <c r="AH25" t="s">
        <v>61</v>
      </c>
      <c r="AI25" t="s">
        <v>61</v>
      </c>
      <c r="AJ25" t="s">
        <v>99</v>
      </c>
      <c r="AK25" t="s">
        <v>61</v>
      </c>
      <c r="AL25" t="s">
        <v>61</v>
      </c>
    </row>
    <row r="26" spans="1:38" ht="12.75">
      <c r="A26" t="s">
        <v>23</v>
      </c>
      <c r="B26">
        <v>118</v>
      </c>
      <c r="C26">
        <v>1522</v>
      </c>
      <c r="D26">
        <v>0.126096039</v>
      </c>
      <c r="E26">
        <v>0.103717244</v>
      </c>
      <c r="F26">
        <v>0.153303448</v>
      </c>
      <c r="G26">
        <v>0.769364593</v>
      </c>
      <c r="H26">
        <v>0.077529566</v>
      </c>
      <c r="I26">
        <v>0.006854923</v>
      </c>
      <c r="J26">
        <v>0.0292</v>
      </c>
      <c r="K26">
        <v>-0.1661</v>
      </c>
      <c r="L26">
        <v>0.2246</v>
      </c>
      <c r="M26">
        <v>1.029659043</v>
      </c>
      <c r="N26">
        <v>0.846921113</v>
      </c>
      <c r="O26">
        <v>1.251825852</v>
      </c>
      <c r="P26">
        <v>4256</v>
      </c>
      <c r="Q26">
        <v>43592</v>
      </c>
      <c r="R26">
        <v>0.094712987</v>
      </c>
      <c r="S26">
        <v>0.088517645</v>
      </c>
      <c r="T26">
        <v>0.10134194</v>
      </c>
      <c r="U26">
        <v>0.014079163</v>
      </c>
      <c r="V26">
        <v>0.097632593</v>
      </c>
      <c r="W26">
        <v>0.001421627</v>
      </c>
      <c r="X26">
        <v>0.0847</v>
      </c>
      <c r="Y26">
        <v>0.0171</v>
      </c>
      <c r="Z26">
        <v>0.1524</v>
      </c>
      <c r="AA26">
        <v>1.088438218</v>
      </c>
      <c r="AB26">
        <v>1.017241574</v>
      </c>
      <c r="AC26">
        <v>1.164617909</v>
      </c>
      <c r="AD26">
        <v>0.00404294</v>
      </c>
      <c r="AE26">
        <v>-0.2862</v>
      </c>
      <c r="AF26">
        <v>-0.4813</v>
      </c>
      <c r="AG26">
        <v>-0.0911</v>
      </c>
      <c r="AH26" t="s">
        <v>61</v>
      </c>
      <c r="AI26" t="s">
        <v>61</v>
      </c>
      <c r="AJ26" t="s">
        <v>99</v>
      </c>
      <c r="AK26" t="s">
        <v>61</v>
      </c>
      <c r="AL26" t="s">
        <v>61</v>
      </c>
    </row>
    <row r="27" spans="1:38" ht="12.75">
      <c r="A27" t="s">
        <v>16</v>
      </c>
      <c r="B27">
        <v>146</v>
      </c>
      <c r="C27">
        <v>1538</v>
      </c>
      <c r="D27">
        <v>0.133964709</v>
      </c>
      <c r="E27">
        <v>0.112031875</v>
      </c>
      <c r="F27">
        <v>0.160191404</v>
      </c>
      <c r="G27">
        <v>0.325130239</v>
      </c>
      <c r="H27">
        <v>0.094928479</v>
      </c>
      <c r="I27">
        <v>0.007474145</v>
      </c>
      <c r="J27">
        <v>0.0898</v>
      </c>
      <c r="K27">
        <v>-0.089</v>
      </c>
      <c r="L27">
        <v>0.2686</v>
      </c>
      <c r="M27">
        <v>1.093912029</v>
      </c>
      <c r="N27">
        <v>0.914815671</v>
      </c>
      <c r="O27">
        <v>1.308070649</v>
      </c>
      <c r="P27">
        <v>4915</v>
      </c>
      <c r="Q27">
        <v>45078</v>
      </c>
      <c r="R27">
        <v>0.095605244</v>
      </c>
      <c r="S27">
        <v>0.089399883</v>
      </c>
      <c r="T27">
        <v>0.102241328</v>
      </c>
      <c r="U27">
        <v>0.005979954</v>
      </c>
      <c r="V27">
        <v>0.109033231</v>
      </c>
      <c r="W27">
        <v>0.001468006</v>
      </c>
      <c r="X27">
        <v>0.0941</v>
      </c>
      <c r="Y27">
        <v>0.027</v>
      </c>
      <c r="Z27">
        <v>0.1612</v>
      </c>
      <c r="AA27">
        <v>1.09869201</v>
      </c>
      <c r="AB27">
        <v>1.027380221</v>
      </c>
      <c r="AC27">
        <v>1.174953641</v>
      </c>
      <c r="AD27">
        <v>0.000208539</v>
      </c>
      <c r="AE27">
        <v>-0.3373</v>
      </c>
      <c r="AF27">
        <v>-0.5156</v>
      </c>
      <c r="AG27">
        <v>-0.1591</v>
      </c>
      <c r="AH27" t="s">
        <v>61</v>
      </c>
      <c r="AI27" t="s">
        <v>100</v>
      </c>
      <c r="AJ27" t="s">
        <v>99</v>
      </c>
      <c r="AK27" t="s">
        <v>61</v>
      </c>
      <c r="AL27" t="s">
        <v>61</v>
      </c>
    </row>
    <row r="28" spans="1:38" ht="12.75">
      <c r="A28" t="s">
        <v>24</v>
      </c>
      <c r="B28">
        <v>119</v>
      </c>
      <c r="C28">
        <v>1353</v>
      </c>
      <c r="D28">
        <v>0.139979648</v>
      </c>
      <c r="E28">
        <v>0.115223126</v>
      </c>
      <c r="F28">
        <v>0.170055288</v>
      </c>
      <c r="G28">
        <v>0.178232183</v>
      </c>
      <c r="H28">
        <v>0.087952698</v>
      </c>
      <c r="I28">
        <v>0.007699887</v>
      </c>
      <c r="J28">
        <v>0.1337</v>
      </c>
      <c r="K28">
        <v>-0.0609</v>
      </c>
      <c r="L28">
        <v>0.3283</v>
      </c>
      <c r="M28">
        <v>1.143028056</v>
      </c>
      <c r="N28">
        <v>0.940874389</v>
      </c>
      <c r="O28">
        <v>1.388615899</v>
      </c>
      <c r="P28">
        <v>1318</v>
      </c>
      <c r="Q28">
        <v>20738</v>
      </c>
      <c r="R28">
        <v>0.083263745</v>
      </c>
      <c r="S28">
        <v>0.076754127</v>
      </c>
      <c r="T28">
        <v>0.090325452</v>
      </c>
      <c r="U28">
        <v>0.288405538</v>
      </c>
      <c r="V28">
        <v>0.063554827</v>
      </c>
      <c r="W28">
        <v>0.001694073</v>
      </c>
      <c r="X28">
        <v>-0.0441</v>
      </c>
      <c r="Y28">
        <v>-0.1255</v>
      </c>
      <c r="Z28">
        <v>0.0373</v>
      </c>
      <c r="AA28">
        <v>0.956863942</v>
      </c>
      <c r="AB28">
        <v>0.882055648</v>
      </c>
      <c r="AC28">
        <v>1.038016825</v>
      </c>
      <c r="AD28" s="4">
        <v>3.33E-07</v>
      </c>
      <c r="AE28">
        <v>-0.5195</v>
      </c>
      <c r="AF28">
        <v>-0.719</v>
      </c>
      <c r="AG28">
        <v>-0.32</v>
      </c>
      <c r="AH28" t="s">
        <v>61</v>
      </c>
      <c r="AI28" t="s">
        <v>61</v>
      </c>
      <c r="AJ28" t="s">
        <v>99</v>
      </c>
      <c r="AK28" t="s">
        <v>61</v>
      </c>
      <c r="AL28" t="s">
        <v>61</v>
      </c>
    </row>
    <row r="29" spans="1:38" ht="12.75">
      <c r="A29" t="s">
        <v>26</v>
      </c>
      <c r="B29">
        <v>162</v>
      </c>
      <c r="C29">
        <v>2069</v>
      </c>
      <c r="D29">
        <v>0.139508877</v>
      </c>
      <c r="E29">
        <v>0.117570296</v>
      </c>
      <c r="F29">
        <v>0.165541191</v>
      </c>
      <c r="G29">
        <v>0.135487714</v>
      </c>
      <c r="H29">
        <v>0.078298695</v>
      </c>
      <c r="I29">
        <v>0.005905982</v>
      </c>
      <c r="J29">
        <v>0.1303</v>
      </c>
      <c r="K29">
        <v>-0.0408</v>
      </c>
      <c r="L29">
        <v>0.3014</v>
      </c>
      <c r="M29">
        <v>1.139183892</v>
      </c>
      <c r="N29">
        <v>0.960040607</v>
      </c>
      <c r="O29">
        <v>1.351755259</v>
      </c>
      <c r="P29">
        <v>3733</v>
      </c>
      <c r="Q29">
        <v>52548</v>
      </c>
      <c r="R29">
        <v>0.084918396</v>
      </c>
      <c r="S29">
        <v>0.079332372</v>
      </c>
      <c r="T29">
        <v>0.09089775</v>
      </c>
      <c r="U29">
        <v>0.481870337</v>
      </c>
      <c r="V29">
        <v>0.071039811</v>
      </c>
      <c r="W29">
        <v>0.001120654</v>
      </c>
      <c r="X29">
        <v>-0.0244</v>
      </c>
      <c r="Y29">
        <v>-0.0925</v>
      </c>
      <c r="Z29">
        <v>0.0436</v>
      </c>
      <c r="AA29">
        <v>0.975879141</v>
      </c>
      <c r="AB29">
        <v>0.911684747</v>
      </c>
      <c r="AC29">
        <v>1.04459365</v>
      </c>
      <c r="AD29" s="4">
        <v>1.28E-08</v>
      </c>
      <c r="AE29">
        <v>-0.4964</v>
      </c>
      <c r="AF29">
        <v>-0.6675</v>
      </c>
      <c r="AG29">
        <v>-0.3254</v>
      </c>
      <c r="AH29" t="s">
        <v>61</v>
      </c>
      <c r="AI29" t="s">
        <v>61</v>
      </c>
      <c r="AJ29" t="s">
        <v>99</v>
      </c>
      <c r="AK29" t="s">
        <v>61</v>
      </c>
      <c r="AL29" t="s">
        <v>61</v>
      </c>
    </row>
    <row r="30" spans="1:38" ht="12.75">
      <c r="A30" t="s">
        <v>25</v>
      </c>
      <c r="B30">
        <v>191</v>
      </c>
      <c r="C30">
        <v>2314</v>
      </c>
      <c r="D30">
        <v>0.148864242</v>
      </c>
      <c r="E30">
        <v>0.126811527</v>
      </c>
      <c r="F30">
        <v>0.174751958</v>
      </c>
      <c r="G30">
        <v>0.017013287</v>
      </c>
      <c r="H30">
        <v>0.082541055</v>
      </c>
      <c r="I30">
        <v>0.005720667</v>
      </c>
      <c r="J30">
        <v>0.1952</v>
      </c>
      <c r="K30">
        <v>0.0349</v>
      </c>
      <c r="L30">
        <v>0.3556</v>
      </c>
      <c r="M30">
        <v>1.215576746</v>
      </c>
      <c r="N30">
        <v>1.035501479</v>
      </c>
      <c r="O30">
        <v>1.426967373</v>
      </c>
      <c r="P30">
        <v>2576</v>
      </c>
      <c r="Q30">
        <v>27603</v>
      </c>
      <c r="R30">
        <v>0.100197285</v>
      </c>
      <c r="S30">
        <v>0.093233223</v>
      </c>
      <c r="T30">
        <v>0.10768153</v>
      </c>
      <c r="U30">
        <v>0.000124439</v>
      </c>
      <c r="V30">
        <v>0.09332319</v>
      </c>
      <c r="W30">
        <v>0.001750826</v>
      </c>
      <c r="X30">
        <v>0.141</v>
      </c>
      <c r="Y30">
        <v>0.069</v>
      </c>
      <c r="Z30">
        <v>0.2131</v>
      </c>
      <c r="AA30">
        <v>1.15146358</v>
      </c>
      <c r="AB30">
        <v>1.071432821</v>
      </c>
      <c r="AC30">
        <v>1.237472242</v>
      </c>
      <c r="AD30" s="4">
        <v>1.66E-06</v>
      </c>
      <c r="AE30">
        <v>-0.3959</v>
      </c>
      <c r="AF30">
        <v>-0.5578</v>
      </c>
      <c r="AG30">
        <v>-0.2339</v>
      </c>
      <c r="AH30" t="s">
        <v>61</v>
      </c>
      <c r="AI30" t="s">
        <v>100</v>
      </c>
      <c r="AJ30" t="s">
        <v>99</v>
      </c>
      <c r="AK30" t="s">
        <v>61</v>
      </c>
      <c r="AL30" t="s">
        <v>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7" ht="15">
      <c r="A1" s="72" t="s">
        <v>169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>
      <c r="A3" s="72" t="s">
        <v>101</v>
      </c>
      <c r="B3" s="72" t="s">
        <v>102</v>
      </c>
      <c r="C3" s="72" t="s">
        <v>103</v>
      </c>
      <c r="D3" s="72" t="s">
        <v>104</v>
      </c>
      <c r="E3" s="72" t="s">
        <v>105</v>
      </c>
      <c r="F3" s="72" t="s">
        <v>106</v>
      </c>
      <c r="G3" s="72" t="s">
        <v>107</v>
      </c>
      <c r="H3" s="72" t="s">
        <v>108</v>
      </c>
      <c r="I3" s="72" t="s">
        <v>109</v>
      </c>
      <c r="J3" s="72" t="s">
        <v>110</v>
      </c>
      <c r="K3" s="72" t="s">
        <v>111</v>
      </c>
      <c r="L3" s="72" t="s">
        <v>112</v>
      </c>
      <c r="M3" s="72" t="s">
        <v>113</v>
      </c>
      <c r="N3" s="72" t="s">
        <v>114</v>
      </c>
      <c r="O3" s="72" t="s">
        <v>115</v>
      </c>
      <c r="P3" s="72" t="s">
        <v>116</v>
      </c>
      <c r="Q3" s="72" t="s">
        <v>117</v>
      </c>
    </row>
    <row r="4" spans="1:17" ht="15">
      <c r="A4" s="72" t="s">
        <v>118</v>
      </c>
      <c r="B4" s="72">
        <v>594</v>
      </c>
      <c r="C4" s="72">
        <v>6621</v>
      </c>
      <c r="D4" s="72">
        <v>0.1122506737</v>
      </c>
      <c r="E4" s="72">
        <v>0.1004477793</v>
      </c>
      <c r="F4" s="72">
        <v>0.1254404412</v>
      </c>
      <c r="G4" s="72">
        <v>0.1770007875</v>
      </c>
      <c r="H4" s="72">
        <v>0.0897145446</v>
      </c>
      <c r="I4" s="72">
        <v>0.0035120318</v>
      </c>
      <c r="J4" s="72">
        <v>-0.0765</v>
      </c>
      <c r="K4" s="72">
        <v>-0.1876</v>
      </c>
      <c r="L4" s="72">
        <v>0.0346</v>
      </c>
      <c r="M4" s="72">
        <v>0.9263300608</v>
      </c>
      <c r="N4" s="72">
        <v>0.8289286331</v>
      </c>
      <c r="O4" s="72">
        <v>1.0351764281</v>
      </c>
      <c r="P4" s="72" t="s">
        <v>61</v>
      </c>
      <c r="Q4" s="72" t="s">
        <v>61</v>
      </c>
    </row>
    <row r="5" spans="1:17" ht="15">
      <c r="A5" s="72" t="s">
        <v>119</v>
      </c>
      <c r="B5" s="72">
        <v>489</v>
      </c>
      <c r="C5" s="72">
        <v>5664</v>
      </c>
      <c r="D5" s="72">
        <v>0.1032901175</v>
      </c>
      <c r="E5" s="72">
        <v>0.0918473551</v>
      </c>
      <c r="F5" s="72">
        <v>0.1161584714</v>
      </c>
      <c r="G5" s="72">
        <v>0.007672927</v>
      </c>
      <c r="H5" s="72">
        <v>0.0863347458</v>
      </c>
      <c r="I5" s="72">
        <v>0.0037318548</v>
      </c>
      <c r="J5" s="72">
        <v>-0.1597</v>
      </c>
      <c r="K5" s="72">
        <v>-0.2771</v>
      </c>
      <c r="L5" s="72">
        <v>-0.0423</v>
      </c>
      <c r="M5" s="72">
        <v>0.8523845571</v>
      </c>
      <c r="N5" s="72">
        <v>0.7579550591</v>
      </c>
      <c r="O5" s="72">
        <v>0.9585785126</v>
      </c>
      <c r="P5" s="72" t="s">
        <v>125</v>
      </c>
      <c r="Q5" s="72" t="s">
        <v>61</v>
      </c>
    </row>
    <row r="6" spans="1:17" ht="15">
      <c r="A6" s="72" t="s">
        <v>120</v>
      </c>
      <c r="B6" s="72">
        <v>341</v>
      </c>
      <c r="C6" s="72">
        <v>2659</v>
      </c>
      <c r="D6" s="72">
        <v>0.1464901111</v>
      </c>
      <c r="E6" s="72">
        <v>0.1284976659</v>
      </c>
      <c r="F6" s="72">
        <v>0.1670018868</v>
      </c>
      <c r="G6" s="72">
        <v>0.0045515885</v>
      </c>
      <c r="H6" s="72">
        <v>0.1282437006</v>
      </c>
      <c r="I6" s="72">
        <v>0.0064842</v>
      </c>
      <c r="J6" s="72">
        <v>0.1897</v>
      </c>
      <c r="K6" s="72">
        <v>0.0587</v>
      </c>
      <c r="L6" s="72">
        <v>0.3207</v>
      </c>
      <c r="M6" s="72">
        <v>1.2088853369</v>
      </c>
      <c r="N6" s="72">
        <v>1.0604056678</v>
      </c>
      <c r="O6" s="72">
        <v>1.3781553627</v>
      </c>
      <c r="P6" s="72" t="s">
        <v>125</v>
      </c>
      <c r="Q6" s="72" t="s">
        <v>61</v>
      </c>
    </row>
    <row r="7" spans="1:17" ht="15">
      <c r="A7" s="72" t="s">
        <v>121</v>
      </c>
      <c r="B7" s="72">
        <v>1729</v>
      </c>
      <c r="C7" s="72">
        <v>21125</v>
      </c>
      <c r="D7" s="72">
        <v>0.1227615843</v>
      </c>
      <c r="E7" s="72">
        <v>0.1123525084</v>
      </c>
      <c r="F7" s="72">
        <v>0.1341350255</v>
      </c>
      <c r="G7" s="72">
        <v>0.7739308449</v>
      </c>
      <c r="H7" s="72">
        <v>0.0818461538</v>
      </c>
      <c r="I7" s="72">
        <v>0.001886073</v>
      </c>
      <c r="J7" s="72">
        <v>0.013</v>
      </c>
      <c r="K7" s="72">
        <v>-0.0756</v>
      </c>
      <c r="L7" s="72">
        <v>0.1016</v>
      </c>
      <c r="M7" s="72">
        <v>1.0130696064</v>
      </c>
      <c r="N7" s="72">
        <v>0.9271704345</v>
      </c>
      <c r="O7" s="72">
        <v>1.106927043</v>
      </c>
      <c r="P7" s="72" t="s">
        <v>61</v>
      </c>
      <c r="Q7" s="72" t="s">
        <v>61</v>
      </c>
    </row>
    <row r="8" spans="1:17" ht="15">
      <c r="A8" s="72" t="s">
        <v>122</v>
      </c>
      <c r="B8" s="72">
        <v>482</v>
      </c>
      <c r="C8" s="72">
        <v>5598</v>
      </c>
      <c r="D8" s="72">
        <v>0.116087747</v>
      </c>
      <c r="E8" s="72">
        <v>0.1031928114</v>
      </c>
      <c r="F8" s="72">
        <v>0.1305940291</v>
      </c>
      <c r="G8" s="72">
        <v>0.4750371832</v>
      </c>
      <c r="H8" s="72">
        <v>0.0861021793</v>
      </c>
      <c r="I8" s="72">
        <v>0.0037492072</v>
      </c>
      <c r="J8" s="72">
        <v>-0.0429</v>
      </c>
      <c r="K8" s="72">
        <v>-0.1607</v>
      </c>
      <c r="L8" s="72">
        <v>0.0748</v>
      </c>
      <c r="M8" s="72">
        <v>0.9579948714</v>
      </c>
      <c r="N8" s="72">
        <v>0.8515815544</v>
      </c>
      <c r="O8" s="72">
        <v>1.0777055572</v>
      </c>
      <c r="P8" s="72" t="s">
        <v>61</v>
      </c>
      <c r="Q8" s="72" t="s">
        <v>61</v>
      </c>
    </row>
    <row r="9" spans="1:17" ht="15">
      <c r="A9" s="72" t="s">
        <v>123</v>
      </c>
      <c r="B9" s="72">
        <v>383</v>
      </c>
      <c r="C9" s="72">
        <v>3844</v>
      </c>
      <c r="D9" s="72">
        <v>0.1506289985</v>
      </c>
      <c r="E9" s="72">
        <v>0.1327690743</v>
      </c>
      <c r="F9" s="72">
        <v>0.1708914167</v>
      </c>
      <c r="G9" s="72">
        <v>0.0007284973</v>
      </c>
      <c r="H9" s="72">
        <v>0.099635796</v>
      </c>
      <c r="I9" s="72">
        <v>0.0048308674</v>
      </c>
      <c r="J9" s="72">
        <v>0.2176</v>
      </c>
      <c r="K9" s="72">
        <v>0.0914</v>
      </c>
      <c r="L9" s="72">
        <v>0.3438</v>
      </c>
      <c r="M9" s="72">
        <v>1.2430408184</v>
      </c>
      <c r="N9" s="72">
        <v>1.0956547568</v>
      </c>
      <c r="O9" s="72">
        <v>1.4102530625</v>
      </c>
      <c r="P9" s="72" t="s">
        <v>125</v>
      </c>
      <c r="Q9" s="72" t="s">
        <v>61</v>
      </c>
    </row>
    <row r="10" spans="1:17" ht="15">
      <c r="A10" s="72" t="s">
        <v>124</v>
      </c>
      <c r="B10" s="72">
        <v>150</v>
      </c>
      <c r="C10" s="72">
        <v>2472</v>
      </c>
      <c r="D10" s="72">
        <v>0.1212626628</v>
      </c>
      <c r="E10" s="72">
        <v>0.1014955412</v>
      </c>
      <c r="F10" s="72">
        <v>0.1448795998</v>
      </c>
      <c r="G10" s="72">
        <v>0.993850359</v>
      </c>
      <c r="H10" s="72">
        <v>0.0606796117</v>
      </c>
      <c r="I10" s="72">
        <v>0.0048017997</v>
      </c>
      <c r="J10" s="72">
        <v>0.0007</v>
      </c>
      <c r="K10" s="72">
        <v>-0.1772</v>
      </c>
      <c r="L10" s="72">
        <v>0.1786</v>
      </c>
      <c r="M10" s="72">
        <v>1.0007000055</v>
      </c>
      <c r="N10" s="72">
        <v>0.8375751141</v>
      </c>
      <c r="O10" s="72">
        <v>1.1955948597</v>
      </c>
      <c r="P10" s="72" t="s">
        <v>61</v>
      </c>
      <c r="Q10" s="72" t="s">
        <v>61</v>
      </c>
    </row>
    <row r="11" spans="1:17" ht="15">
      <c r="A11" s="72" t="s">
        <v>15</v>
      </c>
      <c r="B11" s="72">
        <v>4168</v>
      </c>
      <c r="C11" s="72">
        <v>47983</v>
      </c>
      <c r="D11" s="72">
        <v>0.1211778377</v>
      </c>
      <c r="E11" s="72" t="s">
        <v>61</v>
      </c>
      <c r="F11" s="72" t="s">
        <v>61</v>
      </c>
      <c r="G11" s="72" t="s">
        <v>61</v>
      </c>
      <c r="H11" s="72">
        <v>0.0868640977</v>
      </c>
      <c r="I11" s="72">
        <v>0.0012857134</v>
      </c>
      <c r="J11" s="72" t="s">
        <v>61</v>
      </c>
      <c r="K11" s="72" t="s">
        <v>61</v>
      </c>
      <c r="L11" s="72" t="s">
        <v>61</v>
      </c>
      <c r="M11" s="72" t="s">
        <v>61</v>
      </c>
      <c r="N11" s="72" t="s">
        <v>61</v>
      </c>
      <c r="O11" s="72" t="s">
        <v>61</v>
      </c>
      <c r="P11" s="72" t="s">
        <v>61</v>
      </c>
      <c r="Q11" s="72" t="s">
        <v>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2009-04-27T20:49:44Z</cp:lastPrinted>
  <dcterms:created xsi:type="dcterms:W3CDTF">2006-01-23T20:42:54Z</dcterms:created>
  <dcterms:modified xsi:type="dcterms:W3CDTF">2010-05-05T20:40:58Z</dcterms:modified>
  <cp:category/>
  <cp:version/>
  <cp:contentType/>
  <cp:contentStatus/>
</cp:coreProperties>
</file>