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740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<sst xmlns="http://schemas.openxmlformats.org/spreadsheetml/2006/main" count="558" uniqueCount="164">
  <si>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</si>
  <si>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</si>
  <si>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</si>
  <si>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</si>
  <si>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</si>
  <si>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</si>
  <si>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</si>
  <si>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</si>
  <si>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</si>
  <si>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</si>
  <si>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</si>
  <si>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</si>
  <si>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</si>
  <si>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</si>
  <si>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</si>
  <si>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</si>
  <si>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</si>
  <si>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</si>
  <si>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</si>
  <si>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</si>
  <si>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</si>
  <si>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</si>
  <si>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</si>
  <si>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</si>
  <si>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</si>
  <si>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</si>
  <si>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</si>
  <si>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</si>
  <si>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</si>
  <si>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</si>
  <si>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</si>
  <si>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</si>
  <si>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</si>
  <si>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</si>
  <si>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</si>
  <si>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</si>
  <si>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</si>
  <si>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</si>
  <si>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</si>
  <si>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</si>
  <si>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</si>
  <si>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</si>
  <si>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</si>
  <si>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</si>
  <si>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</si>
  <si>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</si>
  <si>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</si>
  <si>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</si>
  <si>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</si>
  <si>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</si>
  <si>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</si>
  <si>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</si>
  <si>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</si>
  <si>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</si>
  <si>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</si>
  <si>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</si>
  <si>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</si>
  <si>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</si>
  <si>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</si>
  <si>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</si>
  <si>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</si>
  <si>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</si>
  <si>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</si>
  <si>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</si>
  <si>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</si>
  <si>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</si>
  <si>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</si>
  <si>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</si>
  <si>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</si>
  <si>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</si>
  <si>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</si>
  <si>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Metis_rate_rati</t>
  </si>
  <si>
    <t>Metis_Lci_ratio</t>
  </si>
  <si>
    <t>Metis_Uci_ratio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</si>
  <si>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</si>
  <si>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</si>
  <si>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</si>
  <si>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</si>
  <si>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</si>
  <si>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</si>
  <si>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</si>
  <si>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</si>
  <si>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</si>
  <si>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Other_rate_rati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</si>
  <si>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</si>
  <si>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</si>
  <si>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</si>
  <si>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</si>
  <si>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</si>
  <si>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</si>
  <si>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</si>
  <si>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</si>
  <si>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</si>
  <si>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</si>
  <si>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</si>
  <si>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</si>
  <si>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</si>
  <si>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</si>
  <si>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</si>
  <si>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</si>
  <si>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</si>
  <si>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</si>
  <si>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</si>
  <si>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</si>
  <si>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</si>
  <si>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</si>
  <si>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</si>
  <si>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</si>
  <si>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</si>
  <si>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</si>
  <si>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</si>
  <si>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</si>
  <si>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</si>
  <si>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</si>
  <si>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</si>
  <si>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</si>
  <si>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</si>
  <si>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</si>
  <si>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</si>
  <si>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</si>
  <si>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</si>
  <si>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</si>
  <si>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</si>
  <si>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</si>
  <si>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</si>
  <si>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</si>
  <si>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</si>
  <si>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</si>
  <si>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</si>
  <si>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</si>
  <si>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</si>
  <si>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</si>
  <si>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</si>
  <si>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</si>
  <si>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</si>
  <si>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</si>
  <si>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</si>
  <si>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</si>
  <si>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</si>
  <si>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</si>
  <si>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</si>
  <si>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</si>
  <si>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</si>
  <si>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</si>
  <si>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</si>
  <si>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</si>
  <si>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</si>
  <si>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</si>
  <si>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</si>
  <si>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</si>
  <si>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Percent</t>
  </si>
  <si>
    <t>(%)</t>
  </si>
  <si>
    <t>*differences tested  @ .05</t>
  </si>
  <si>
    <t>*comparisons to MB avg tested @ .01</t>
  </si>
  <si>
    <t>Crude and Adjusted Prevalence of Dialysis by RHA Age 19+, 2002/03 - 2006/07</t>
  </si>
  <si>
    <t>Crude and Adjusted Prevalence of Dialysis by Metis Region Age 19+, 2002/03 - 2006/07</t>
  </si>
  <si>
    <t>Crude Percent</t>
  </si>
  <si>
    <t>N=188</t>
  </si>
  <si>
    <t>N=2,750</t>
  </si>
  <si>
    <t>Dialysis Initiation, 2002/03-2006/07</t>
  </si>
  <si>
    <t>Dial. Init., 2002/03-2006/07</t>
  </si>
  <si>
    <t xml:space="preserve">Dialysis Initiation Rate </t>
  </si>
  <si>
    <t>Source: MCHP/MMF, 2010</t>
  </si>
  <si>
    <t xml:space="preserve">Appendix Table 2.17: Dialysis Initiation Rate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</si>
</sst>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49" fontId="0" fillId="0" borderId="0" xfId="0" applyNumberFormat="1" applyFont="1" applyFill="1" applyAlignment="1">
      <alignment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10" fillId="0" borderId="20" xfId="0" applyNumberFormat="1" applyFont="1" applyFill="1" applyBorder="1" applyAlignment="1" quotePrefix="1">
      <alignment horizontal="center"/>
    </xf>
    <xf numFmtId="2" fontId="10" fillId="33" borderId="18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2" fontId="10" fillId="0" borderId="24" xfId="0" applyNumberFormat="1" applyFont="1" applyFill="1" applyBorder="1" applyAlignment="1" quotePrefix="1">
      <alignment horizontal="center"/>
    </xf>
    <xf numFmtId="2" fontId="10" fillId="0" borderId="25" xfId="0" applyNumberFormat="1" applyFont="1" applyFill="1" applyBorder="1" applyAlignment="1" quotePrefix="1">
      <alignment horizontal="center"/>
    </xf>
    <xf numFmtId="2" fontId="10" fillId="33" borderId="25" xfId="0" applyNumberFormat="1" applyFont="1" applyFill="1" applyBorder="1" applyAlignment="1" quotePrefix="1">
      <alignment horizontal="center"/>
    </xf>
    <xf numFmtId="2" fontId="10" fillId="0" borderId="26" xfId="0" applyNumberFormat="1" applyFont="1" applyFill="1" applyBorder="1" applyAlignment="1" quotePrefix="1">
      <alignment horizontal="center"/>
    </xf>
    <xf numFmtId="1" fontId="9" fillId="0" borderId="18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2" fontId="10" fillId="0" borderId="14" xfId="0" applyNumberFormat="1" applyFont="1" applyFill="1" applyBorder="1" applyAlignment="1" quotePrefix="1">
      <alignment horizontal="center"/>
    </xf>
    <xf numFmtId="2" fontId="10" fillId="0" borderId="16" xfId="0" applyNumberFormat="1" applyFont="1" applyFill="1" applyBorder="1" applyAlignment="1" quotePrefix="1">
      <alignment horizontal="center"/>
    </xf>
    <xf numFmtId="2" fontId="10" fillId="33" borderId="16" xfId="0" applyNumberFormat="1" applyFont="1" applyFill="1" applyBorder="1" applyAlignment="1" quotePrefix="1">
      <alignment horizontal="center"/>
    </xf>
    <xf numFmtId="2" fontId="10" fillId="0" borderId="27" xfId="0" applyNumberFormat="1" applyFont="1" applyFill="1" applyBorder="1" applyAlignment="1" quotePrefix="1">
      <alignment horizontal="center"/>
    </xf>
    <xf numFmtId="2" fontId="10" fillId="0" borderId="28" xfId="0" applyNumberFormat="1" applyFont="1" applyFill="1" applyBorder="1" applyAlignment="1" quotePrefix="1">
      <alignment horizontal="center"/>
    </xf>
    <xf numFmtId="2" fontId="10" fillId="0" borderId="19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2" fontId="10" fillId="0" borderId="29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14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8725"/>
          <c:w val="0.931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(o,s)</c:v>
                </c:pt>
                <c:pt idx="1">
                  <c:v>Central (o,d)</c:v>
                </c:pt>
                <c:pt idx="2">
                  <c:v>Assiniboine (o,s)</c:v>
                </c:pt>
                <c:pt idx="3">
                  <c:v>Brandon (s)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(m,o)</c:v>
                </c:pt>
                <c:pt idx="12">
                  <c:v>Rural South (o)</c:v>
                </c:pt>
                <c:pt idx="13">
                  <c:v>Mid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0.004593495</c:v>
                </c:pt>
                <c:pt idx="1">
                  <c:v>0.004593495</c:v>
                </c:pt>
                <c:pt idx="2">
                  <c:v>0.004593495</c:v>
                </c:pt>
                <c:pt idx="3">
                  <c:v>0.004593495</c:v>
                </c:pt>
                <c:pt idx="4">
                  <c:v>0.004593495</c:v>
                </c:pt>
                <c:pt idx="5">
                  <c:v>0.004593495</c:v>
                </c:pt>
                <c:pt idx="6">
                  <c:v>0.004593495</c:v>
                </c:pt>
                <c:pt idx="7">
                  <c:v>0.004593495</c:v>
                </c:pt>
                <c:pt idx="8">
                  <c:v>0.004593495</c:v>
                </c:pt>
                <c:pt idx="9">
                  <c:v>0.004593495</c:v>
                </c:pt>
                <c:pt idx="10">
                  <c:v>0.004593495</c:v>
                </c:pt>
                <c:pt idx="12">
                  <c:v>0.004593495</c:v>
                </c:pt>
                <c:pt idx="13">
                  <c:v>0.004593495</c:v>
                </c:pt>
                <c:pt idx="14">
                  <c:v>0.004593495</c:v>
                </c:pt>
                <c:pt idx="15">
                  <c:v>0.004593495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(o,s)</c:v>
                </c:pt>
                <c:pt idx="1">
                  <c:v>Central (o,d)</c:v>
                </c:pt>
                <c:pt idx="2">
                  <c:v>Assiniboine (o,s)</c:v>
                </c:pt>
                <c:pt idx="3">
                  <c:v>Brandon (s)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(m,o)</c:v>
                </c:pt>
                <c:pt idx="12">
                  <c:v>Rural South (o)</c:v>
                </c:pt>
                <c:pt idx="13">
                  <c:v>Mid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</c:v>
                </c:pt>
                <c:pt idx="1">
                  <c:v>0.005877937</c:v>
                </c:pt>
                <c:pt idx="2">
                  <c:v>0</c:v>
                </c:pt>
                <c:pt idx="3">
                  <c:v>0</c:v>
                </c:pt>
                <c:pt idx="4">
                  <c:v>0.005300028</c:v>
                </c:pt>
                <c:pt idx="5">
                  <c:v>0.003575033</c:v>
                </c:pt>
                <c:pt idx="6">
                  <c:v>0.003265863</c:v>
                </c:pt>
                <c:pt idx="7">
                  <c:v>0.004278793</c:v>
                </c:pt>
                <c:pt idx="8">
                  <c:v>0</c:v>
                </c:pt>
                <c:pt idx="9">
                  <c:v>0.004741129</c:v>
                </c:pt>
                <c:pt idx="10">
                  <c:v>0.009281444</c:v>
                </c:pt>
                <c:pt idx="12">
                  <c:v>0.003294857</c:v>
                </c:pt>
                <c:pt idx="13">
                  <c:v>0.003671038</c:v>
                </c:pt>
                <c:pt idx="14">
                  <c:v>0.006614411</c:v>
                </c:pt>
                <c:pt idx="15">
                  <c:v>0.004593495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(o,s)</c:v>
                </c:pt>
                <c:pt idx="1">
                  <c:v>Central (o,d)</c:v>
                </c:pt>
                <c:pt idx="2">
                  <c:v>Assiniboine (o,s)</c:v>
                </c:pt>
                <c:pt idx="3">
                  <c:v>Brandon (s)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(m,o)</c:v>
                </c:pt>
                <c:pt idx="12">
                  <c:v>Rural South (o)</c:v>
                </c:pt>
                <c:pt idx="13">
                  <c:v>Mid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0.00197113</c:v>
                </c:pt>
                <c:pt idx="1">
                  <c:v>0.002743127</c:v>
                </c:pt>
                <c:pt idx="2">
                  <c:v>0.002461783</c:v>
                </c:pt>
                <c:pt idx="3">
                  <c:v>0.003236429</c:v>
                </c:pt>
                <c:pt idx="4">
                  <c:v>0.003494722</c:v>
                </c:pt>
                <c:pt idx="5">
                  <c:v>0.003123941</c:v>
                </c:pt>
                <c:pt idx="6">
                  <c:v>0.003722485</c:v>
                </c:pt>
                <c:pt idx="7">
                  <c:v>0.002602827</c:v>
                </c:pt>
                <c:pt idx="8">
                  <c:v>0</c:v>
                </c:pt>
                <c:pt idx="9">
                  <c:v>0.004515227</c:v>
                </c:pt>
                <c:pt idx="10">
                  <c:v>0.012158742</c:v>
                </c:pt>
                <c:pt idx="12">
                  <c:v>0.002457729</c:v>
                </c:pt>
                <c:pt idx="13">
                  <c:v>0.003049243</c:v>
                </c:pt>
                <c:pt idx="14">
                  <c:v>0.008642592</c:v>
                </c:pt>
                <c:pt idx="15">
                  <c:v>0.003391599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(o,s)</c:v>
                </c:pt>
                <c:pt idx="1">
                  <c:v>Central (o,d)</c:v>
                </c:pt>
                <c:pt idx="2">
                  <c:v>Assiniboine (o,s)</c:v>
                </c:pt>
                <c:pt idx="3">
                  <c:v>Brandon (s)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(m,o)</c:v>
                </c:pt>
                <c:pt idx="12">
                  <c:v>Rural South (o)</c:v>
                </c:pt>
                <c:pt idx="13">
                  <c:v>Mid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0.003391599</c:v>
                </c:pt>
                <c:pt idx="1">
                  <c:v>0.003391599</c:v>
                </c:pt>
                <c:pt idx="2">
                  <c:v>0.003391599</c:v>
                </c:pt>
                <c:pt idx="3">
                  <c:v>0.003391599</c:v>
                </c:pt>
                <c:pt idx="4">
                  <c:v>0.003391599</c:v>
                </c:pt>
                <c:pt idx="5">
                  <c:v>0.003391599</c:v>
                </c:pt>
                <c:pt idx="6">
                  <c:v>0.003391599</c:v>
                </c:pt>
                <c:pt idx="7">
                  <c:v>0.003391599</c:v>
                </c:pt>
                <c:pt idx="8">
                  <c:v>0.003391599</c:v>
                </c:pt>
                <c:pt idx="9">
                  <c:v>0.003391599</c:v>
                </c:pt>
                <c:pt idx="10">
                  <c:v>0.003391599</c:v>
                </c:pt>
                <c:pt idx="12">
                  <c:v>0.003391599</c:v>
                </c:pt>
                <c:pt idx="13">
                  <c:v>0.003391599</c:v>
                </c:pt>
                <c:pt idx="14">
                  <c:v>0.003391599</c:v>
                </c:pt>
                <c:pt idx="15">
                  <c:v>0.003391599</c:v>
                </c:pt>
              </c:numCache>
            </c:numRef>
          </c:val>
        </c:ser>
        <c:gapWidth val="0"/>
        <c:axId val="46619482"/>
        <c:axId val="16922155"/>
      </c:barChart>
      <c:catAx>
        <c:axId val="4661948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6922155"/>
        <c:crosses val="autoZero"/>
        <c:auto val="1"/>
        <c:lblOffset val="100"/>
        <c:tickLblSkip val="1"/>
        <c:noMultiLvlLbl val="0"/>
      </c:catAx>
      <c:valAx>
        <c:axId val="16922155"/>
        <c:scaling>
          <c:orientation val="minMax"/>
          <c:max val="0.0200000000000000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6619482"/>
        <c:crosses val="max"/>
        <c:crossBetween val="between"/>
        <c:dispUnits/>
        <c:majorUnit val="0.0020000000000000018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8125"/>
          <c:y val="0.0985"/>
          <c:w val="0.327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1525"/>
          <c:w val="0.93725"/>
          <c:h val="0.7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(s)</c:v>
                </c:pt>
                <c:pt idx="1">
                  <c:v>Assiniboine South (o,s)</c:v>
                </c:pt>
                <c:pt idx="2">
                  <c:v>St. Boniface</c:v>
                </c:pt>
                <c:pt idx="3">
                  <c:v>St. Vital (d)</c:v>
                </c:pt>
                <c:pt idx="4">
                  <c:v>Transcona (s)</c:v>
                </c:pt>
                <c:pt idx="5">
                  <c:v>River Heights (s)</c:v>
                </c:pt>
                <c:pt idx="6">
                  <c:v>River East (o)</c:v>
                </c:pt>
                <c:pt idx="7">
                  <c:v>Seven Oaks</c:v>
                </c:pt>
                <c:pt idx="8">
                  <c:v>St. James - Assiniboia (o,s)</c:v>
                </c:pt>
                <c:pt idx="9">
                  <c:v>Inkster (o)</c:v>
                </c:pt>
                <c:pt idx="10">
                  <c:v>Downtown (o)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0.004593495</c:v>
                </c:pt>
                <c:pt idx="1">
                  <c:v>0.004593495</c:v>
                </c:pt>
                <c:pt idx="2">
                  <c:v>0.004593495</c:v>
                </c:pt>
                <c:pt idx="3">
                  <c:v>0.004593495</c:v>
                </c:pt>
                <c:pt idx="4">
                  <c:v>0.004593495</c:v>
                </c:pt>
                <c:pt idx="5">
                  <c:v>0.004593495</c:v>
                </c:pt>
                <c:pt idx="6">
                  <c:v>0.004593495</c:v>
                </c:pt>
                <c:pt idx="7">
                  <c:v>0.004593495</c:v>
                </c:pt>
                <c:pt idx="8">
                  <c:v>0.004593495</c:v>
                </c:pt>
                <c:pt idx="9">
                  <c:v>0.004593495</c:v>
                </c:pt>
                <c:pt idx="10">
                  <c:v>0.004593495</c:v>
                </c:pt>
                <c:pt idx="11">
                  <c:v>0.004593495</c:v>
                </c:pt>
                <c:pt idx="13">
                  <c:v>0.004593495</c:v>
                </c:pt>
                <c:pt idx="14">
                  <c:v>0.004593495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(s)</c:v>
                </c:pt>
                <c:pt idx="1">
                  <c:v>Assiniboine South (o,s)</c:v>
                </c:pt>
                <c:pt idx="2">
                  <c:v>St. Boniface</c:v>
                </c:pt>
                <c:pt idx="3">
                  <c:v>St. Vital (d)</c:v>
                </c:pt>
                <c:pt idx="4">
                  <c:v>Transcona (s)</c:v>
                </c:pt>
                <c:pt idx="5">
                  <c:v>River Heights (s)</c:v>
                </c:pt>
                <c:pt idx="6">
                  <c:v>River East (o)</c:v>
                </c:pt>
                <c:pt idx="7">
                  <c:v>Seven Oaks</c:v>
                </c:pt>
                <c:pt idx="8">
                  <c:v>St. James - Assiniboia (o,s)</c:v>
                </c:pt>
                <c:pt idx="9">
                  <c:v>Inkster (o)</c:v>
                </c:pt>
                <c:pt idx="10">
                  <c:v>Downtown (o)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0.003286582</c:v>
                </c:pt>
                <c:pt idx="3">
                  <c:v>0.005444926</c:v>
                </c:pt>
                <c:pt idx="4">
                  <c:v>0</c:v>
                </c:pt>
                <c:pt idx="5">
                  <c:v>0</c:v>
                </c:pt>
                <c:pt idx="6">
                  <c:v>0.00450636</c:v>
                </c:pt>
                <c:pt idx="7">
                  <c:v>0.004947433</c:v>
                </c:pt>
                <c:pt idx="8">
                  <c:v>0</c:v>
                </c:pt>
                <c:pt idx="9">
                  <c:v>0.006460911</c:v>
                </c:pt>
                <c:pt idx="10">
                  <c:v>0.007233906</c:v>
                </c:pt>
                <c:pt idx="11">
                  <c:v>0.010463188</c:v>
                </c:pt>
                <c:pt idx="13">
                  <c:v>0.005300028</c:v>
                </c:pt>
                <c:pt idx="14">
                  <c:v>0.004593495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(s)</c:v>
                </c:pt>
                <c:pt idx="1">
                  <c:v>Assiniboine South (o,s)</c:v>
                </c:pt>
                <c:pt idx="2">
                  <c:v>St. Boniface</c:v>
                </c:pt>
                <c:pt idx="3">
                  <c:v>St. Vital (d)</c:v>
                </c:pt>
                <c:pt idx="4">
                  <c:v>Transcona (s)</c:v>
                </c:pt>
                <c:pt idx="5">
                  <c:v>River Heights (s)</c:v>
                </c:pt>
                <c:pt idx="6">
                  <c:v>River East (o)</c:v>
                </c:pt>
                <c:pt idx="7">
                  <c:v>Seven Oaks</c:v>
                </c:pt>
                <c:pt idx="8">
                  <c:v>St. James - Assiniboia (o,s)</c:v>
                </c:pt>
                <c:pt idx="9">
                  <c:v>Inkster (o)</c:v>
                </c:pt>
                <c:pt idx="10">
                  <c:v>Downtown (o)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0.002972799</c:v>
                </c:pt>
                <c:pt idx="1">
                  <c:v>0.002274244</c:v>
                </c:pt>
                <c:pt idx="2">
                  <c:v>0.002916701</c:v>
                </c:pt>
                <c:pt idx="3">
                  <c:v>0.002914228</c:v>
                </c:pt>
                <c:pt idx="4">
                  <c:v>0.002840504</c:v>
                </c:pt>
                <c:pt idx="5">
                  <c:v>0.002936092</c:v>
                </c:pt>
                <c:pt idx="6">
                  <c:v>0.00278266</c:v>
                </c:pt>
                <c:pt idx="7">
                  <c:v>0.003946793</c:v>
                </c:pt>
                <c:pt idx="8">
                  <c:v>0.002482349</c:v>
                </c:pt>
                <c:pt idx="9">
                  <c:v>0.005472954</c:v>
                </c:pt>
                <c:pt idx="10">
                  <c:v>0.006084473</c:v>
                </c:pt>
                <c:pt idx="11">
                  <c:v>0.005283599</c:v>
                </c:pt>
                <c:pt idx="13">
                  <c:v>0.003494722</c:v>
                </c:pt>
                <c:pt idx="14">
                  <c:v>0.003391599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(s)</c:v>
                </c:pt>
                <c:pt idx="1">
                  <c:v>Assiniboine South (o,s)</c:v>
                </c:pt>
                <c:pt idx="2">
                  <c:v>St. Boniface</c:v>
                </c:pt>
                <c:pt idx="3">
                  <c:v>St. Vital (d)</c:v>
                </c:pt>
                <c:pt idx="4">
                  <c:v>Transcona (s)</c:v>
                </c:pt>
                <c:pt idx="5">
                  <c:v>River Heights (s)</c:v>
                </c:pt>
                <c:pt idx="6">
                  <c:v>River East (o)</c:v>
                </c:pt>
                <c:pt idx="7">
                  <c:v>Seven Oaks</c:v>
                </c:pt>
                <c:pt idx="8">
                  <c:v>St. James - Assiniboia (o,s)</c:v>
                </c:pt>
                <c:pt idx="9">
                  <c:v>Inkster (o)</c:v>
                </c:pt>
                <c:pt idx="10">
                  <c:v>Downtown (o)</c:v>
                </c:pt>
                <c:pt idx="11">
                  <c:v>Point Douglas (m,o,d)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0.003391599</c:v>
                </c:pt>
                <c:pt idx="1">
                  <c:v>0.003391599</c:v>
                </c:pt>
                <c:pt idx="2">
                  <c:v>0.003391599</c:v>
                </c:pt>
                <c:pt idx="3">
                  <c:v>0.003391599</c:v>
                </c:pt>
                <c:pt idx="4">
                  <c:v>0.003391599</c:v>
                </c:pt>
                <c:pt idx="5">
                  <c:v>0.003391599</c:v>
                </c:pt>
                <c:pt idx="6">
                  <c:v>0.003391599</c:v>
                </c:pt>
                <c:pt idx="7">
                  <c:v>0.003391599</c:v>
                </c:pt>
                <c:pt idx="8">
                  <c:v>0.003391599</c:v>
                </c:pt>
                <c:pt idx="9">
                  <c:v>0.003391599</c:v>
                </c:pt>
                <c:pt idx="10">
                  <c:v>0.003391599</c:v>
                </c:pt>
                <c:pt idx="11">
                  <c:v>0.003391599</c:v>
                </c:pt>
                <c:pt idx="13">
                  <c:v>0.003391599</c:v>
                </c:pt>
                <c:pt idx="14">
                  <c:v>0.003391599</c:v>
                </c:pt>
              </c:numCache>
            </c:numRef>
          </c:val>
        </c:ser>
        <c:gapWidth val="0"/>
        <c:axId val="18081668"/>
        <c:axId val="28517285"/>
      </c:barChart>
      <c:catAx>
        <c:axId val="1808166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517285"/>
        <c:crosses val="autoZero"/>
        <c:auto val="1"/>
        <c:lblOffset val="100"/>
        <c:tickLblSkip val="1"/>
        <c:noMultiLvlLbl val="0"/>
      </c:catAx>
      <c:valAx>
        <c:axId val="28517285"/>
        <c:scaling>
          <c:orientation val="minMax"/>
          <c:max val="0.02000000000000001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8081668"/>
        <c:crosses val="max"/>
        <c:crossBetween val="between"/>
        <c:dispUnits/>
        <c:majorUnit val="0.0020000000000000018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8125"/>
          <c:y val="0.135"/>
          <c:w val="0.3372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8725"/>
          <c:w val="0.97925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0.004523883</c:v>
                </c:pt>
                <c:pt idx="1">
                  <c:v>0.004523883</c:v>
                </c:pt>
                <c:pt idx="2">
                  <c:v>0.004523883</c:v>
                </c:pt>
                <c:pt idx="3">
                  <c:v>0.004523883</c:v>
                </c:pt>
                <c:pt idx="4">
                  <c:v>0.004523883</c:v>
                </c:pt>
                <c:pt idx="5">
                  <c:v>0.004523883</c:v>
                </c:pt>
                <c:pt idx="6">
                  <c:v>0.004523883</c:v>
                </c:pt>
                <c:pt idx="8">
                  <c:v>0.004523883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0.002088025</c:v>
                </c:pt>
                <c:pt idx="1">
                  <c:v>0.003470263</c:v>
                </c:pt>
                <c:pt idx="2">
                  <c:v>0.003489774</c:v>
                </c:pt>
                <c:pt idx="3">
                  <c:v>0.005292189</c:v>
                </c:pt>
                <c:pt idx="4">
                  <c:v>0.004653877</c:v>
                </c:pt>
                <c:pt idx="5">
                  <c:v>0.004935104</c:v>
                </c:pt>
                <c:pt idx="6">
                  <c:v>0.008926733</c:v>
                </c:pt>
                <c:pt idx="8">
                  <c:v>0.004523883</c:v>
                </c:pt>
              </c:numCache>
            </c:numRef>
          </c:val>
        </c:ser>
        <c:axId val="55328974"/>
        <c:axId val="28198719"/>
      </c:barChart>
      <c:catAx>
        <c:axId val="55328974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198719"/>
        <c:crosses val="autoZero"/>
        <c:auto val="1"/>
        <c:lblOffset val="100"/>
        <c:tickLblSkip val="1"/>
        <c:noMultiLvlLbl val="0"/>
      </c:catAx>
      <c:valAx>
        <c:axId val="28198719"/>
        <c:scaling>
          <c:orientation val="minMax"/>
          <c:max val="0.0200000000000000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328974"/>
        <c:crosses val="max"/>
        <c:crossBetween val="between"/>
        <c:dispUnits/>
        <c:majorUnit val="0.0020000000000000018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2025"/>
          <c:y val="0.11125"/>
          <c:w val="0.235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11125"/>
          <c:w val="0.96525"/>
          <c:h val="0.83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(o)</c:v>
                </c:pt>
                <c:pt idx="1">
                  <c:v>Mid</c:v>
                </c:pt>
                <c:pt idx="2">
                  <c:v>North (o)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0.004593495</c:v>
                </c:pt>
                <c:pt idx="1">
                  <c:v>0.004593495</c:v>
                </c:pt>
                <c:pt idx="2">
                  <c:v>0.004593495</c:v>
                </c:pt>
                <c:pt idx="3">
                  <c:v>0.004593495</c:v>
                </c:pt>
                <c:pt idx="4">
                  <c:v>0.004593495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(o)</c:v>
                </c:pt>
                <c:pt idx="1">
                  <c:v>Mid</c:v>
                </c:pt>
                <c:pt idx="2">
                  <c:v>North (o)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0.003294857</c:v>
                </c:pt>
                <c:pt idx="1">
                  <c:v>0.003671038</c:v>
                </c:pt>
                <c:pt idx="2">
                  <c:v>0.006614411</c:v>
                </c:pt>
                <c:pt idx="3">
                  <c:v>0.005300028</c:v>
                </c:pt>
                <c:pt idx="4">
                  <c:v>0.004593495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(o)</c:v>
                </c:pt>
                <c:pt idx="1">
                  <c:v>Mid</c:v>
                </c:pt>
                <c:pt idx="2">
                  <c:v>North (o)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0.002457729</c:v>
                </c:pt>
                <c:pt idx="1">
                  <c:v>0.003049243</c:v>
                </c:pt>
                <c:pt idx="2">
                  <c:v>0.008642592</c:v>
                </c:pt>
                <c:pt idx="3">
                  <c:v>0.003494722</c:v>
                </c:pt>
                <c:pt idx="4">
                  <c:v>0.003391599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(o)</c:v>
                </c:pt>
                <c:pt idx="1">
                  <c:v>Mid</c:v>
                </c:pt>
                <c:pt idx="2">
                  <c:v>North (o)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0.003391599</c:v>
                </c:pt>
                <c:pt idx="1">
                  <c:v>0.003391599</c:v>
                </c:pt>
                <c:pt idx="2">
                  <c:v>0.003391599</c:v>
                </c:pt>
                <c:pt idx="3">
                  <c:v>0.003391599</c:v>
                </c:pt>
                <c:pt idx="4">
                  <c:v>0.003391599</c:v>
                </c:pt>
              </c:numCache>
            </c:numRef>
          </c:val>
        </c:ser>
        <c:axId val="52461880"/>
        <c:axId val="2394873"/>
      </c:barChart>
      <c:catAx>
        <c:axId val="5246188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394873"/>
        <c:crosses val="autoZero"/>
        <c:auto val="1"/>
        <c:lblOffset val="100"/>
        <c:tickLblSkip val="1"/>
        <c:noMultiLvlLbl val="0"/>
      </c:catAx>
      <c:valAx>
        <c:axId val="2394873"/>
        <c:scaling>
          <c:orientation val="minMax"/>
          <c:max val="0.0200000000000000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52461880"/>
        <c:crosses val="max"/>
        <c:crossBetween val="between"/>
        <c:dispUnits/>
        <c:majorUnit val="0.0020000000000000018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1525"/>
          <c:y val="0.14125"/>
          <c:w val="0.361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0.05425</cdr:x>
      <cdr:y>0.878</cdr:y>
    </cdr:from>
    <cdr:to>
      <cdr:x>0.989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304800" y="3981450"/>
          <a:ext cx="53435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0.76275</cdr:x>
      <cdr:y>0.96775</cdr:y>
    </cdr:from>
    <cdr:to>
      <cdr:x>0.99625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352925" y="4391025"/>
          <a:ext cx="13335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0.99625</cdr:x>
      <cdr:y>0.079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86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5.8.1: Dialysis Initiation Rate by RHA,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19+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0.11025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7054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5.8.3: Dialysis Initiation Rate 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19+ years</a:t>
          </a:r>
        </a:p>
      </cdr:txBody>
    </cdr:sp>
  </cdr:relSizeAnchor>
  <cdr:relSizeAnchor xmlns:cdr="http://schemas.openxmlformats.org/drawingml/2006/chartDrawing">
    <cdr:from>
      <cdr:x>0.061</cdr:x>
      <cdr:y>0.90775</cdr:y>
    </cdr:from>
    <cdr:to>
      <cdr:x>0.98025</cdr:x>
      <cdr:y>1</cdr:y>
    </cdr:to>
    <cdr:sp>
      <cdr:nvSpPr>
        <cdr:cNvPr id="2" name="Text Box 9"/>
        <cdr:cNvSpPr txBox="1">
          <a:spLocks noChangeArrowheads="1"/>
        </cdr:cNvSpPr>
      </cdr:nvSpPr>
      <cdr:spPr>
        <a:xfrm>
          <a:off x="342900" y="4953000"/>
          <a:ext cx="52578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0.93975</cdr:x>
      <cdr:y>0.66</cdr:y>
    </cdr:from>
    <cdr:to>
      <cdr:x>0.998</cdr:x>
      <cdr:y>0.69525</cdr:y>
    </cdr:to>
    <cdr:sp fLocksText="0">
      <cdr:nvSpPr>
        <cdr:cNvPr id="3" name="Text Box 10"/>
        <cdr:cNvSpPr txBox="1">
          <a:spLocks noChangeArrowheads="1"/>
        </cdr:cNvSpPr>
      </cdr:nvSpPr>
      <cdr:spPr>
        <a:xfrm>
          <a:off x="5362575" y="36004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0.76475</cdr:x>
      <cdr:y>0.973</cdr:y>
    </cdr:from>
    <cdr:to>
      <cdr:x>0.99825</cdr:x>
      <cdr:y>1</cdr:y>
    </cdr:to>
    <cdr:sp>
      <cdr:nvSpPr>
        <cdr:cNvPr id="4" name="mchp"/>
        <cdr:cNvSpPr txBox="1">
          <a:spLocks noChangeArrowheads="1"/>
        </cdr:cNvSpPr>
      </cdr:nvSpPr>
      <cdr:spPr>
        <a:xfrm>
          <a:off x="4362450" y="5305425"/>
          <a:ext cx="13335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0.88325</cdr:y>
    </cdr:from>
    <cdr:to>
      <cdr:x>0.998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4010025"/>
          <a:ext cx="52292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0.99725</cdr:x>
      <cdr:y>0.07925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86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5.8.2: Dialysis Initiation Rate by Metis Region,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Metis residents aged 19+ years</a:t>
          </a:r>
        </a:p>
      </cdr:txBody>
    </cdr:sp>
  </cdr:relSizeAnchor>
  <cdr:relSizeAnchor xmlns:cdr="http://schemas.openxmlformats.org/drawingml/2006/chartDrawing">
    <cdr:from>
      <cdr:x>0.7645</cdr:x>
      <cdr:y>0.968</cdr:y>
    </cdr:from>
    <cdr:to>
      <cdr:x>0.99825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362450" y="4391025"/>
          <a:ext cx="13335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0.01925</cdr:y>
    </cdr:from>
    <cdr:to>
      <cdr:x>1</cdr:x>
      <cdr:y>0.09875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85725"/>
          <a:ext cx="57150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Dialysis Initiation Rate by Aggregate RHA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19+ years</a:t>
          </a:r>
        </a:p>
      </cdr:txBody>
    </cdr:sp>
  </cdr:relSizeAnchor>
  <cdr:relSizeAnchor xmlns:cdr="http://schemas.openxmlformats.org/drawingml/2006/chartDrawing">
    <cdr:from>
      <cdr:x>0.7655</cdr:x>
      <cdr:y>0.968</cdr:y>
    </cdr:from>
    <cdr:to>
      <cdr:x>0.99975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371975" y="4391025"/>
          <a:ext cx="13430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12.421875" style="22" customWidth="1"/>
    <col min="2" max="3" width="17.140625" style="22" customWidth="1"/>
    <col min="4" max="4" width="0.9921875" style="22" customWidth="1"/>
    <col min="5" max="5" width="18.140625" style="22" customWidth="1"/>
    <col min="6" max="7" width="17.140625" style="22" customWidth="1"/>
    <col min="8" max="8" width="0.9921875" style="22" customWidth="1"/>
    <col min="9" max="9" width="14.57421875" style="22" customWidth="1"/>
    <col min="10" max="10" width="17.140625" style="22" customWidth="1"/>
    <col min="11" max="16384" width="9.140625" style="22" customWidth="1"/>
  </cols>
  <sheetData>
    <row r="1" spans="1:3" ht="15.75" thickBot="1">
      <c r="A1" s="14" t="s">
        <v>163</v>
      </c>
      <c r="B1" s="14"/>
      <c r="C1" s="14"/>
    </row>
    <row r="2" spans="1:10" ht="13.5" customHeight="1" thickBot="1">
      <c r="A2" s="75" t="s">
        <v>148</v>
      </c>
      <c r="B2" s="73" t="s">
        <v>159</v>
      </c>
      <c r="C2" s="74"/>
      <c r="E2" s="78" t="s">
        <v>149</v>
      </c>
      <c r="F2" s="73" t="s">
        <v>159</v>
      </c>
      <c r="G2" s="74"/>
      <c r="I2" s="75" t="s">
        <v>147</v>
      </c>
      <c r="J2" s="71" t="s">
        <v>160</v>
      </c>
    </row>
    <row r="3" spans="1:10" ht="13.5" thickBot="1">
      <c r="A3" s="76"/>
      <c r="B3" s="15" t="s">
        <v>61</v>
      </c>
      <c r="C3" s="18" t="s">
        <v>61</v>
      </c>
      <c r="E3" s="79"/>
      <c r="F3" s="15" t="s">
        <v>61</v>
      </c>
      <c r="G3" s="18" t="s">
        <v>61</v>
      </c>
      <c r="I3" s="76"/>
      <c r="J3" s="72"/>
    </row>
    <row r="4" spans="1:10" ht="12.75">
      <c r="A4" s="76"/>
      <c r="B4" s="15" t="s">
        <v>150</v>
      </c>
      <c r="C4" s="31" t="s">
        <v>150</v>
      </c>
      <c r="E4" s="79"/>
      <c r="F4" s="15" t="s">
        <v>150</v>
      </c>
      <c r="G4" s="31" t="s">
        <v>150</v>
      </c>
      <c r="I4" s="76"/>
      <c r="J4" s="31" t="s">
        <v>156</v>
      </c>
    </row>
    <row r="5" spans="1:10" ht="12.75">
      <c r="A5" s="76"/>
      <c r="B5" s="16" t="s">
        <v>151</v>
      </c>
      <c r="C5" s="32" t="s">
        <v>151</v>
      </c>
      <c r="E5" s="79"/>
      <c r="F5" s="16" t="s">
        <v>151</v>
      </c>
      <c r="G5" s="32" t="s">
        <v>151</v>
      </c>
      <c r="I5" s="76"/>
      <c r="J5" s="59" t="s">
        <v>151</v>
      </c>
    </row>
    <row r="6" spans="1:10" ht="13.5" thickBot="1">
      <c r="A6" s="77"/>
      <c r="B6" s="53" t="s">
        <v>139</v>
      </c>
      <c r="C6" s="54" t="s">
        <v>140</v>
      </c>
      <c r="E6" s="80"/>
      <c r="F6" s="53" t="s">
        <v>139</v>
      </c>
      <c r="G6" s="54" t="s">
        <v>140</v>
      </c>
      <c r="I6" s="81"/>
      <c r="J6" s="60" t="s">
        <v>141</v>
      </c>
    </row>
    <row r="7" spans="1:10" ht="12.75">
      <c r="A7" s="23" t="s">
        <v>31</v>
      </c>
      <c r="B7" s="55"/>
      <c r="C7" s="40">
        <f>'m vs o orig data'!R4*100</f>
        <v>0.1817731</v>
      </c>
      <c r="E7" s="24" t="s">
        <v>45</v>
      </c>
      <c r="F7" s="42"/>
      <c r="G7" s="40">
        <f>'m vs o orig data'!R19*100</f>
        <v>0.2829511</v>
      </c>
      <c r="I7" s="25" t="s">
        <v>142</v>
      </c>
      <c r="J7" s="61">
        <f>'m region orig data'!F4*100</f>
        <v>0.196345</v>
      </c>
    </row>
    <row r="8" spans="1:10" ht="12.75">
      <c r="A8" s="25" t="s">
        <v>32</v>
      </c>
      <c r="B8" s="56">
        <f>'m vs o orig data'!F5*100</f>
        <v>0.538358</v>
      </c>
      <c r="C8" s="40">
        <f>'m vs o orig data'!R5*100</f>
        <v>0.2743857</v>
      </c>
      <c r="E8" s="26" t="s">
        <v>46</v>
      </c>
      <c r="F8" s="42"/>
      <c r="G8" s="40">
        <f>'m vs o orig data'!R20*100</f>
        <v>0.24176380000000003</v>
      </c>
      <c r="I8" s="25" t="s">
        <v>35</v>
      </c>
      <c r="J8" s="62">
        <f>'m region orig data'!F5*100</f>
        <v>0.33545200000000003</v>
      </c>
    </row>
    <row r="9" spans="1:10" ht="12.75">
      <c r="A9" s="25" t="s">
        <v>33</v>
      </c>
      <c r="B9" s="56"/>
      <c r="C9" s="40">
        <f>'m vs o orig data'!R6*100</f>
        <v>0.2912506</v>
      </c>
      <c r="E9" s="26" t="s">
        <v>50</v>
      </c>
      <c r="F9" s="42">
        <f>'m vs o orig data'!F21*100</f>
        <v>0.30200079999999996</v>
      </c>
      <c r="G9" s="40">
        <f>'m vs o orig data'!R21*100</f>
        <v>0.2861028</v>
      </c>
      <c r="I9" s="25" t="s">
        <v>143</v>
      </c>
      <c r="J9" s="62">
        <f>'m region orig data'!F6*100</f>
        <v>0.3384731</v>
      </c>
    </row>
    <row r="10" spans="1:10" ht="12.75">
      <c r="A10" s="25" t="s">
        <v>28</v>
      </c>
      <c r="B10" s="56"/>
      <c r="C10" s="40">
        <f>'m vs o orig data'!R7*100</f>
        <v>0.3203278</v>
      </c>
      <c r="E10" s="26" t="s">
        <v>48</v>
      </c>
      <c r="F10" s="42">
        <f>'m vs o orig data'!F22*100</f>
        <v>0.49979179999999995</v>
      </c>
      <c r="G10" s="40">
        <f>'m vs o orig data'!R22*100</f>
        <v>0.2880995</v>
      </c>
      <c r="I10" s="25" t="s">
        <v>41</v>
      </c>
      <c r="J10" s="62">
        <f>'m region orig data'!F7*100</f>
        <v>0.43550300000000003</v>
      </c>
    </row>
    <row r="11" spans="1:10" ht="12.75">
      <c r="A11" s="25" t="s">
        <v>41</v>
      </c>
      <c r="B11" s="56">
        <f>'m vs o orig data'!F8*100</f>
        <v>0.43550300000000003</v>
      </c>
      <c r="C11" s="40">
        <f>'m vs o orig data'!R8*100</f>
        <v>0.3403357</v>
      </c>
      <c r="E11" s="26" t="s">
        <v>51</v>
      </c>
      <c r="F11" s="42"/>
      <c r="G11" s="40">
        <f>'m vs o orig data'!R23*100</f>
        <v>0.25904499999999997</v>
      </c>
      <c r="I11" s="25" t="s">
        <v>144</v>
      </c>
      <c r="J11" s="62">
        <f>'m region orig data'!F8*100</f>
        <v>0.41086100000000003</v>
      </c>
    </row>
    <row r="12" spans="1:10" ht="12.75">
      <c r="A12" s="25" t="s">
        <v>35</v>
      </c>
      <c r="B12" s="56">
        <f>'m vs o orig data'!F9*100</f>
        <v>0.3413524</v>
      </c>
      <c r="C12" s="40">
        <f>'m vs o orig data'!R9*100</f>
        <v>0.33504849999999997</v>
      </c>
      <c r="E12" s="26" t="s">
        <v>47</v>
      </c>
      <c r="F12" s="42"/>
      <c r="G12" s="40">
        <f>'m vs o orig data'!R24*100</f>
        <v>0.2965692</v>
      </c>
      <c r="I12" s="25" t="s">
        <v>145</v>
      </c>
      <c r="J12" s="62">
        <f>'m region orig data'!F9*100</f>
        <v>0.4162331</v>
      </c>
    </row>
    <row r="13" spans="1:10" ht="12.75">
      <c r="A13" s="25" t="s">
        <v>36</v>
      </c>
      <c r="B13" s="56">
        <f>'m vs o orig data'!F10*100</f>
        <v>0.3025065</v>
      </c>
      <c r="C13" s="40">
        <f>'m vs o orig data'!R10*100</f>
        <v>0.38998900000000003</v>
      </c>
      <c r="E13" s="26" t="s">
        <v>49</v>
      </c>
      <c r="F13" s="42">
        <f>'m vs o orig data'!F25*100</f>
        <v>0.3489184</v>
      </c>
      <c r="G13" s="40">
        <f>'m vs o orig data'!R25*100</f>
        <v>0.2822927</v>
      </c>
      <c r="I13" s="25" t="s">
        <v>146</v>
      </c>
      <c r="J13" s="62">
        <f>'m region orig data'!F10*100</f>
        <v>0.6472492</v>
      </c>
    </row>
    <row r="14" spans="1:10" ht="12.75">
      <c r="A14" s="25" t="s">
        <v>34</v>
      </c>
      <c r="B14" s="56">
        <f>'m vs o orig data'!F11*100</f>
        <v>0.3997868</v>
      </c>
      <c r="C14" s="40">
        <f>'m vs o orig data'!R11*100</f>
        <v>0.3122308</v>
      </c>
      <c r="E14" s="26" t="s">
        <v>52</v>
      </c>
      <c r="F14" s="42">
        <f>'m vs o orig data'!F26*100</f>
        <v>0.3942181</v>
      </c>
      <c r="G14" s="40">
        <f>'m vs o orig data'!R26*100</f>
        <v>0.4037438</v>
      </c>
      <c r="I14" s="27"/>
      <c r="J14" s="63"/>
    </row>
    <row r="15" spans="1:10" ht="13.5" thickBot="1">
      <c r="A15" s="25" t="s">
        <v>37</v>
      </c>
      <c r="B15" s="56"/>
      <c r="C15" s="40"/>
      <c r="E15" s="26" t="s">
        <v>53</v>
      </c>
      <c r="F15" s="42"/>
      <c r="G15" s="40">
        <f>'m vs o orig data'!R27*100</f>
        <v>0.2728604</v>
      </c>
      <c r="I15" s="29" t="s">
        <v>42</v>
      </c>
      <c r="J15" s="64">
        <f>'m region orig data'!F11*100</f>
        <v>0.39180539999999997</v>
      </c>
    </row>
    <row r="16" spans="1:10" ht="12.75">
      <c r="A16" s="25" t="s">
        <v>38</v>
      </c>
      <c r="B16" s="56">
        <f>'m vs o orig data'!F13*100</f>
        <v>0.3800836</v>
      </c>
      <c r="C16" s="40">
        <f>'m vs o orig data'!R13*100</f>
        <v>0.39574040000000005</v>
      </c>
      <c r="E16" s="26" t="s">
        <v>54</v>
      </c>
      <c r="F16" s="42">
        <f>'m vs o orig data'!F28*100</f>
        <v>0.5173688</v>
      </c>
      <c r="G16" s="40">
        <f>'m vs o orig data'!R28*100</f>
        <v>0.4725625</v>
      </c>
      <c r="I16" s="17" t="s">
        <v>43</v>
      </c>
      <c r="J16" s="30"/>
    </row>
    <row r="17" spans="1:10" ht="12.75">
      <c r="A17" s="25" t="s">
        <v>39</v>
      </c>
      <c r="B17" s="56">
        <f>'m vs o orig data'!F14*100</f>
        <v>0.6448839</v>
      </c>
      <c r="C17" s="40">
        <f>'m vs o orig data'!R14*100</f>
        <v>0.8150918</v>
      </c>
      <c r="E17" s="26" t="s">
        <v>55</v>
      </c>
      <c r="F17" s="42">
        <f>'m vs o orig data'!F29*100</f>
        <v>0.5316578</v>
      </c>
      <c r="G17" s="40">
        <f>'m vs o orig data'!R29*100</f>
        <v>0.5404583000000001</v>
      </c>
      <c r="I17" s="69" t="s">
        <v>162</v>
      </c>
      <c r="J17" s="21"/>
    </row>
    <row r="18" spans="1:7" ht="12.75">
      <c r="A18" s="27"/>
      <c r="B18" s="57"/>
      <c r="C18" s="43"/>
      <c r="E18" s="26" t="s">
        <v>56</v>
      </c>
      <c r="F18" s="42">
        <f>'m vs o orig data'!F30*100</f>
        <v>0.7778738000000001</v>
      </c>
      <c r="G18" s="40">
        <f>'m vs o orig data'!R30*100</f>
        <v>0.5035685</v>
      </c>
    </row>
    <row r="19" spans="1:7" ht="12.75">
      <c r="A19" s="25" t="s">
        <v>137</v>
      </c>
      <c r="B19" s="56">
        <f>'m vs o orig data'!F15*100</f>
        <v>0.3079576</v>
      </c>
      <c r="C19" s="40">
        <f>'m vs o orig data'!R15*100</f>
        <v>0.2579828</v>
      </c>
      <c r="E19" s="28"/>
      <c r="F19" s="39"/>
      <c r="G19" s="43"/>
    </row>
    <row r="20" spans="1:7" ht="13.5" thickBot="1">
      <c r="A20" s="25" t="s">
        <v>44</v>
      </c>
      <c r="B20" s="56">
        <f>'m vs o orig data'!F16*100</f>
        <v>0.3519398</v>
      </c>
      <c r="C20" s="40">
        <f>'m vs o orig data'!R16*100</f>
        <v>0.3428561</v>
      </c>
      <c r="E20" s="29" t="s">
        <v>41</v>
      </c>
      <c r="F20" s="58">
        <f>'m vs o orig data'!F8*100</f>
        <v>0.43550300000000003</v>
      </c>
      <c r="G20" s="44">
        <f>'m vs o orig data'!R8*100</f>
        <v>0.3403357</v>
      </c>
    </row>
    <row r="21" spans="1:6" ht="12.75">
      <c r="A21" s="25" t="s">
        <v>40</v>
      </c>
      <c r="B21" s="56">
        <f>'m vs o orig data'!F17*100</f>
        <v>0.5099039</v>
      </c>
      <c r="C21" s="40">
        <f>'m vs o orig data'!R17*100</f>
        <v>0.6563979</v>
      </c>
      <c r="E21" s="17" t="s">
        <v>43</v>
      </c>
      <c r="F21" s="30"/>
    </row>
    <row r="22" spans="1:7" ht="12.75">
      <c r="A22" s="27"/>
      <c r="B22" s="57"/>
      <c r="C22" s="43"/>
      <c r="E22" s="70" t="s">
        <v>162</v>
      </c>
      <c r="F22" s="70"/>
      <c r="G22" s="70"/>
    </row>
    <row r="23" spans="1:3" ht="13.5" thickBot="1">
      <c r="A23" s="29" t="s">
        <v>42</v>
      </c>
      <c r="B23" s="65">
        <f>'m vs o orig data'!F18*100</f>
        <v>0.39180539999999997</v>
      </c>
      <c r="C23" s="66">
        <f>'m vs o orig data'!R18*100</f>
        <v>0.3391599</v>
      </c>
    </row>
    <row r="24" spans="1:3" ht="13.5" thickBot="1">
      <c r="A24" s="49"/>
      <c r="B24" s="68" t="s">
        <v>157</v>
      </c>
      <c r="C24" s="67" t="s">
        <v>158</v>
      </c>
    </row>
    <row r="25" spans="1:6" ht="12.75">
      <c r="A25" s="17" t="s">
        <v>43</v>
      </c>
      <c r="B25" s="30"/>
      <c r="E25" s="46"/>
      <c r="F25" s="45"/>
    </row>
    <row r="26" spans="1:6" ht="12.75">
      <c r="A26" s="69" t="s">
        <v>162</v>
      </c>
      <c r="B26" s="21"/>
      <c r="C26" s="21"/>
      <c r="E26" s="46"/>
      <c r="F26" s="47"/>
    </row>
    <row r="27" spans="5:6" ht="12.75">
      <c r="E27" s="46"/>
      <c r="F27" s="47"/>
    </row>
    <row r="28" spans="5:6" ht="12.75">
      <c r="E28" s="46"/>
      <c r="F28" s="48"/>
    </row>
    <row r="29" spans="5:6" ht="12.75">
      <c r="E29" s="46"/>
      <c r="F29" s="45"/>
    </row>
    <row r="30" spans="5:6" ht="12.75">
      <c r="E30" s="49"/>
      <c r="F30" s="50"/>
    </row>
    <row r="31" spans="5:6" ht="12.75">
      <c r="E31" s="49"/>
      <c r="F31" s="50"/>
    </row>
    <row r="32" spans="5:6" ht="12.75">
      <c r="E32" s="49"/>
      <c r="F32" s="50"/>
    </row>
    <row r="34" spans="5:6" ht="12.75">
      <c r="E34" s="49"/>
      <c r="F34" s="50"/>
    </row>
    <row r="35" spans="5:6" ht="12.75">
      <c r="E35" s="49"/>
      <c r="F35" s="50"/>
    </row>
    <row r="36" spans="5:6" ht="12.75">
      <c r="E36" s="49"/>
      <c r="F36" s="50"/>
    </row>
    <row r="37" spans="5:6" ht="12.75">
      <c r="E37" s="51"/>
      <c r="F37" s="50"/>
    </row>
    <row r="38" spans="5:6" ht="12.75">
      <c r="E38" s="49"/>
      <c r="F38" s="50"/>
    </row>
  </sheetData>
  <sheetProtection/>
  <mergeCells count="7">
    <mergeCell ref="E22:G22"/>
    <mergeCell ref="J2:J3"/>
    <mergeCell ref="B2:C2"/>
    <mergeCell ref="F2:G2"/>
    <mergeCell ref="A2:A6"/>
    <mergeCell ref="E2:E6"/>
    <mergeCell ref="I2:I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V24" sqref="V24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2" width="9.140625" style="2" customWidth="1"/>
    <col min="13" max="13" width="2.8515625" style="10" customWidth="1"/>
    <col min="14" max="14" width="9.140625" style="2" customWidth="1"/>
    <col min="15" max="15" width="2.8515625" style="10" customWidth="1"/>
    <col min="16" max="16" width="9.28125" style="2" bestFit="1" customWidth="1"/>
    <col min="17" max="16384" width="9.140625" style="2" customWidth="1"/>
  </cols>
  <sheetData>
    <row r="1" spans="1:15" ht="12.75">
      <c r="A1" s="35" t="s">
        <v>152</v>
      </c>
      <c r="B1" s="5" t="s">
        <v>57</v>
      </c>
      <c r="C1" s="82" t="s">
        <v>29</v>
      </c>
      <c r="D1" s="82"/>
      <c r="E1" s="82"/>
      <c r="F1" s="83" t="s">
        <v>130</v>
      </c>
      <c r="G1" s="83"/>
      <c r="H1" s="84" t="s">
        <v>161</v>
      </c>
      <c r="I1" s="84"/>
      <c r="J1" s="84"/>
      <c r="K1" s="84"/>
      <c r="L1" s="84"/>
      <c r="M1" s="7"/>
      <c r="O1" s="7"/>
    </row>
    <row r="2" spans="1:15" ht="12.75">
      <c r="A2" s="35" t="s">
        <v>153</v>
      </c>
      <c r="B2" s="52"/>
      <c r="C2" s="13"/>
      <c r="D2" s="13"/>
      <c r="E2" s="13"/>
      <c r="F2" s="37"/>
      <c r="G2" s="37"/>
      <c r="H2" s="5"/>
      <c r="I2" s="5" t="s">
        <v>138</v>
      </c>
      <c r="J2" s="5" t="s">
        <v>138</v>
      </c>
      <c r="K2" s="5"/>
      <c r="L2" s="5"/>
      <c r="M2" s="7"/>
      <c r="O2" s="7"/>
    </row>
    <row r="3" spans="1:23" ht="12.75">
      <c r="A3" s="5" t="s">
        <v>0</v>
      </c>
      <c r="B3" s="5"/>
      <c r="C3" s="13" t="s">
        <v>119</v>
      </c>
      <c r="D3" s="13" t="s">
        <v>96</v>
      </c>
      <c r="E3" s="13" t="s">
        <v>95</v>
      </c>
      <c r="F3" s="37" t="s">
        <v>128</v>
      </c>
      <c r="G3" s="37" t="s">
        <v>129</v>
      </c>
      <c r="H3" s="6" t="s">
        <v>131</v>
      </c>
      <c r="I3" s="3" t="s">
        <v>139</v>
      </c>
      <c r="J3" s="41" t="s">
        <v>140</v>
      </c>
      <c r="K3" s="6" t="s">
        <v>132</v>
      </c>
      <c r="L3" s="6" t="s">
        <v>133</v>
      </c>
      <c r="N3" s="6" t="s">
        <v>134</v>
      </c>
      <c r="P3" s="6" t="s">
        <v>135</v>
      </c>
      <c r="Q3" s="6"/>
      <c r="R3" s="6"/>
      <c r="S3" s="6"/>
      <c r="T3" s="6"/>
      <c r="U3" s="6"/>
      <c r="V3" s="6"/>
      <c r="W3" s="6"/>
    </row>
    <row r="4" spans="1:23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(o,s)</v>
      </c>
      <c r="B4" t="s">
        <v>31</v>
      </c>
      <c r="C4" t="str">
        <f>'m vs o orig data'!AD4</f>
        <v> </v>
      </c>
      <c r="D4" t="str">
        <f>'m vs o orig data'!AE4</f>
        <v>o</v>
      </c>
      <c r="E4" t="str">
        <f ca="1">IF(CELL("contents",F4)="s","s",IF(CELL("contents",G4)="s","s",IF(CELL("contents",'m vs o orig data'!AF4)="d","d","")))</f>
        <v>s</v>
      </c>
      <c r="F4" t="str">
        <f>'m vs o orig data'!AG4</f>
        <v>s</v>
      </c>
      <c r="G4" t="str">
        <f>'m vs o orig data'!AH4</f>
        <v> </v>
      </c>
      <c r="H4" s="19">
        <f aca="true" t="shared" si="0" ref="H4:H14">I$19</f>
        <v>0.004593495</v>
      </c>
      <c r="I4" s="3" t="str">
        <f>'m vs o orig data'!B4</f>
        <v> </v>
      </c>
      <c r="J4" s="3">
        <f>'m vs o orig data'!N4</f>
        <v>0.00197113</v>
      </c>
      <c r="K4" s="19">
        <f aca="true" t="shared" si="1" ref="K4:K14">J$19</f>
        <v>0.003391599</v>
      </c>
      <c r="L4" s="12" t="str">
        <f>'m vs o orig data'!E4</f>
        <v> </v>
      </c>
      <c r="M4" s="8"/>
      <c r="N4" s="12">
        <f>'m vs o orig data'!Q4</f>
        <v>1.32113E-05</v>
      </c>
      <c r="O4" s="8"/>
      <c r="P4" s="12" t="str">
        <f>'m vs o orig data'!Z4</f>
        <v> </v>
      </c>
      <c r="Q4" s="3"/>
      <c r="R4" s="3"/>
      <c r="S4" s="3"/>
      <c r="T4" s="3"/>
      <c r="U4" s="3"/>
      <c r="V4" s="3"/>
      <c r="W4" s="3"/>
    </row>
    <row r="5" spans="1:23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(o,d)</v>
      </c>
      <c r="B5" t="s">
        <v>32</v>
      </c>
      <c r="C5" t="str">
        <f>'m vs o orig data'!AD5</f>
        <v> </v>
      </c>
      <c r="D5" t="str">
        <f>'m vs o orig data'!AE5</f>
        <v>o</v>
      </c>
      <c r="E5" t="str">
        <f ca="1">IF(CELL("contents",F5)="s","s",IF(CELL("contents",G5)="s","s",IF(CELL("contents",'m vs o orig data'!AF5)="d","d","")))</f>
        <v>d</v>
      </c>
      <c r="F5" t="str">
        <f>'m vs o orig data'!AG5</f>
        <v> </v>
      </c>
      <c r="G5" t="str">
        <f>'m vs o orig data'!AH5</f>
        <v> </v>
      </c>
      <c r="H5" s="19">
        <f t="shared" si="0"/>
        <v>0.004593495</v>
      </c>
      <c r="I5" s="3">
        <f>'m vs o orig data'!B5</f>
        <v>0.005877937</v>
      </c>
      <c r="J5" s="3">
        <f>'m vs o orig data'!N5</f>
        <v>0.002743127</v>
      </c>
      <c r="K5" s="19">
        <f t="shared" si="1"/>
        <v>0.003391599</v>
      </c>
      <c r="L5" s="12">
        <f>'m vs o orig data'!E5</f>
        <v>0.343748102</v>
      </c>
      <c r="M5" s="9"/>
      <c r="N5" s="12">
        <f>'m vs o orig data'!Q5</f>
        <v>0.005564438</v>
      </c>
      <c r="O5" s="9"/>
      <c r="P5" s="12">
        <f>'m vs o orig data'!Z5</f>
        <v>0.003473828</v>
      </c>
      <c r="Q5" s="1"/>
      <c r="R5" s="1"/>
      <c r="S5" s="1"/>
      <c r="T5" s="1"/>
      <c r="U5" s="1"/>
      <c r="V5" s="1"/>
      <c r="W5" s="1"/>
    </row>
    <row r="6" spans="1:23" ht="12.75">
      <c r="A6" s="2" t="str">
        <f ca="1" t="shared" si="2"/>
        <v>Assiniboine (o,s)</v>
      </c>
      <c r="B6" t="s">
        <v>33</v>
      </c>
      <c r="C6" t="str">
        <f>'m vs o orig data'!AD6</f>
        <v> </v>
      </c>
      <c r="D6" t="str">
        <f>'m vs o orig data'!AE6</f>
        <v>o</v>
      </c>
      <c r="E6" t="str">
        <f ca="1">IF(CELL("contents",F6)="s","s",IF(CELL("contents",G6)="s","s",IF(CELL("contents",'m vs o orig data'!AF6)="d","d","")))</f>
        <v>s</v>
      </c>
      <c r="F6" t="str">
        <f>'m vs o orig data'!AG6</f>
        <v>s</v>
      </c>
      <c r="G6" t="str">
        <f>'m vs o orig data'!AH6</f>
        <v> </v>
      </c>
      <c r="H6" s="19">
        <f t="shared" si="0"/>
        <v>0.004593495</v>
      </c>
      <c r="I6" s="3" t="str">
        <f>'m vs o orig data'!B6</f>
        <v> </v>
      </c>
      <c r="J6" s="3">
        <f>'m vs o orig data'!N6</f>
        <v>0.002461783</v>
      </c>
      <c r="K6" s="19">
        <f t="shared" si="1"/>
        <v>0.003391599</v>
      </c>
      <c r="L6" s="12" t="str">
        <f>'m vs o orig data'!E6</f>
        <v> </v>
      </c>
      <c r="M6" s="9"/>
      <c r="N6" s="12">
        <f>'m vs o orig data'!Q6</f>
        <v>0.000154965</v>
      </c>
      <c r="O6" s="9"/>
      <c r="P6" s="12" t="str">
        <f>'m vs o orig data'!Z6</f>
        <v> </v>
      </c>
      <c r="Q6" s="1"/>
      <c r="R6" s="1"/>
      <c r="S6" s="1"/>
      <c r="T6" s="1"/>
      <c r="U6" s="1"/>
      <c r="V6" s="1"/>
      <c r="W6" s="1"/>
    </row>
    <row r="7" spans="1:23" ht="12.75">
      <c r="A7" s="2" t="str">
        <f ca="1" t="shared" si="2"/>
        <v>Brandon (s)</v>
      </c>
      <c r="B7" t="s">
        <v>28</v>
      </c>
      <c r="C7" t="str">
        <f>'m vs o orig data'!AD7</f>
        <v> </v>
      </c>
      <c r="D7" t="str">
        <f>'m vs o orig data'!AE7</f>
        <v> </v>
      </c>
      <c r="E7" t="str">
        <f ca="1">IF(CELL("contents",F7)="s","s",IF(CELL("contents",G7)="s","s",IF(CELL("contents",'m vs o orig data'!AF7)="d","d","")))</f>
        <v>s</v>
      </c>
      <c r="F7" t="str">
        <f>'m vs o orig data'!AG7</f>
        <v>s</v>
      </c>
      <c r="G7" t="str">
        <f>'m vs o orig data'!AH7</f>
        <v> </v>
      </c>
      <c r="H7" s="19">
        <f t="shared" si="0"/>
        <v>0.004593495</v>
      </c>
      <c r="I7" s="3" t="str">
        <f>'m vs o orig data'!B7</f>
        <v> </v>
      </c>
      <c r="J7" s="3">
        <f>'m vs o orig data'!N7</f>
        <v>0.003236429</v>
      </c>
      <c r="K7" s="19">
        <f t="shared" si="1"/>
        <v>0.003391599</v>
      </c>
      <c r="L7" s="12" t="str">
        <f>'m vs o orig data'!E7</f>
        <v> </v>
      </c>
      <c r="M7" s="9"/>
      <c r="N7" s="12">
        <f>'m vs o orig data'!Q7</f>
        <v>0.628588463</v>
      </c>
      <c r="O7" s="9"/>
      <c r="P7" s="12" t="str">
        <f>'m vs o orig data'!Z7</f>
        <v> </v>
      </c>
      <c r="Q7" s="1"/>
      <c r="R7" s="1"/>
      <c r="S7" s="1"/>
      <c r="T7" s="1"/>
      <c r="U7" s="1"/>
      <c r="V7" s="1"/>
      <c r="W7" s="1"/>
    </row>
    <row r="8" spans="1:23" ht="12.75">
      <c r="A8" s="2" t="str">
        <f ca="1" t="shared" si="2"/>
        <v>Winnipeg (d)</v>
      </c>
      <c r="B8" t="s">
        <v>41</v>
      </c>
      <c r="C8" t="str">
        <f>'m vs o orig data'!AD8</f>
        <v> </v>
      </c>
      <c r="D8" t="str">
        <f>'m vs o orig data'!AE8</f>
        <v> </v>
      </c>
      <c r="E8" t="str">
        <f ca="1">IF(CELL("contents",F8)="s","s",IF(CELL("contents",G8)="s","s",IF(CELL("contents",'m vs o orig data'!AF8)="d","d","")))</f>
        <v>d</v>
      </c>
      <c r="F8" t="str">
        <f>'m vs o orig data'!AG8</f>
        <v> </v>
      </c>
      <c r="G8" t="str">
        <f>'m vs o orig data'!AH8</f>
        <v> </v>
      </c>
      <c r="H8" s="19">
        <f t="shared" si="0"/>
        <v>0.004593495</v>
      </c>
      <c r="I8" s="3">
        <f>'m vs o orig data'!B8</f>
        <v>0.005300028</v>
      </c>
      <c r="J8" s="3">
        <f>'m vs o orig data'!N8</f>
        <v>0.003494722</v>
      </c>
      <c r="K8" s="19">
        <f t="shared" si="1"/>
        <v>0.003391599</v>
      </c>
      <c r="L8" s="12">
        <f>'m vs o orig data'!E8</f>
        <v>0.271083943</v>
      </c>
      <c r="M8" s="9"/>
      <c r="N8" s="12">
        <f>'m vs o orig data'!Q8</f>
        <v>0.647645076</v>
      </c>
      <c r="O8" s="9"/>
      <c r="P8" s="12">
        <f>'m vs o orig data'!Z8</f>
        <v>0.000778529</v>
      </c>
      <c r="Q8" s="1"/>
      <c r="R8" s="1"/>
      <c r="S8" s="1"/>
      <c r="T8" s="1"/>
      <c r="U8" s="1"/>
      <c r="V8" s="1"/>
      <c r="W8" s="1"/>
    </row>
    <row r="9" spans="1:23" ht="12.75">
      <c r="A9" s="2" t="str">
        <f ca="1" t="shared" si="2"/>
        <v>Interlake</v>
      </c>
      <c r="B9" t="s">
        <v>35</v>
      </c>
      <c r="C9" t="str">
        <f>'m vs o orig data'!AD9</f>
        <v> </v>
      </c>
      <c r="D9" t="str">
        <f>'m vs o orig data'!AE9</f>
        <v> </v>
      </c>
      <c r="E9">
        <f ca="1">IF(CELL("contents",F9)="s","s",IF(CELL("contents",G9)="s","s",IF(CELL("contents",'m vs o orig data'!AF9)="d","d","")))</f>
      </c>
      <c r="F9" t="str">
        <f>'m vs o orig data'!AG9</f>
        <v> </v>
      </c>
      <c r="G9" t="str">
        <f>'m vs o orig data'!AH9</f>
        <v> </v>
      </c>
      <c r="H9" s="19">
        <f t="shared" si="0"/>
        <v>0.004593495</v>
      </c>
      <c r="I9" s="3">
        <f>'m vs o orig data'!B9</f>
        <v>0.003575033</v>
      </c>
      <c r="J9" s="3">
        <f>'m vs o orig data'!N9</f>
        <v>0.003123941</v>
      </c>
      <c r="K9" s="19">
        <f t="shared" si="1"/>
        <v>0.003391599</v>
      </c>
      <c r="L9" s="12">
        <f>'m vs o orig data'!E9</f>
        <v>0.275959103</v>
      </c>
      <c r="M9" s="9"/>
      <c r="N9" s="12">
        <f>'m vs o orig data'!Q9</f>
        <v>0.301024092</v>
      </c>
      <c r="O9" s="9"/>
      <c r="P9" s="12">
        <f>'m vs o orig data'!Z9</f>
        <v>0.560092364</v>
      </c>
      <c r="Q9" s="1"/>
      <c r="R9" s="1"/>
      <c r="S9" s="1"/>
      <c r="T9" s="1"/>
      <c r="U9" s="1"/>
      <c r="V9" s="1"/>
      <c r="W9" s="1"/>
    </row>
    <row r="10" spans="1:16" ht="12.75">
      <c r="A10" s="2" t="str">
        <f ca="1" t="shared" si="2"/>
        <v>North Eastman</v>
      </c>
      <c r="B10" t="s">
        <v>36</v>
      </c>
      <c r="C10" t="str">
        <f>'m vs o orig data'!AD10</f>
        <v> </v>
      </c>
      <c r="D10" t="str">
        <f>'m vs o orig data'!AE10</f>
        <v> </v>
      </c>
      <c r="E10">
        <f ca="1">IF(CELL("contents",F10)="s","s",IF(CELL("contents",G10)="s","s",IF(CELL("contents",'m vs o orig data'!AF10)="d","d","")))</f>
      </c>
      <c r="F10" t="str">
        <f>'m vs o orig data'!AG10</f>
        <v> </v>
      </c>
      <c r="G10" t="str">
        <f>'m vs o orig data'!AH10</f>
        <v> </v>
      </c>
      <c r="H10" s="19">
        <f t="shared" si="0"/>
        <v>0.004593495</v>
      </c>
      <c r="I10" s="3">
        <f>'m vs o orig data'!B10</f>
        <v>0.003265863</v>
      </c>
      <c r="J10" s="3">
        <f>'m vs o orig data'!N10</f>
        <v>0.003722485</v>
      </c>
      <c r="K10" s="19">
        <f t="shared" si="1"/>
        <v>0.003391599</v>
      </c>
      <c r="L10" s="12">
        <f>'m vs o orig data'!E10</f>
        <v>0.375533653</v>
      </c>
      <c r="N10" s="12">
        <f>'m vs o orig data'!Q10</f>
        <v>0.353742838</v>
      </c>
      <c r="P10" s="12">
        <f>'m vs o orig data'!Z10</f>
        <v>0.737599166</v>
      </c>
    </row>
    <row r="11" spans="1:23" ht="12.75">
      <c r="A11" s="2" t="str">
        <f ca="1" t="shared" si="2"/>
        <v>Parkland</v>
      </c>
      <c r="B11" t="s">
        <v>34</v>
      </c>
      <c r="C11" t="str">
        <f>'m vs o orig data'!AD11</f>
        <v> </v>
      </c>
      <c r="D11" t="str">
        <f>'m vs o orig data'!AE11</f>
        <v> </v>
      </c>
      <c r="E11">
        <f ca="1">IF(CELL("contents",F11)="s","s",IF(CELL("contents",G11)="s","s",IF(CELL("contents",'m vs o orig data'!AF11)="d","d","")))</f>
      </c>
      <c r="F11" t="str">
        <f>'m vs o orig data'!AG11</f>
        <v> </v>
      </c>
      <c r="G11" t="str">
        <f>'m vs o orig data'!AH11</f>
        <v> </v>
      </c>
      <c r="H11" s="19">
        <f t="shared" si="0"/>
        <v>0.004593495</v>
      </c>
      <c r="I11" s="3">
        <f>'m vs o orig data'!B11</f>
        <v>0.004278793</v>
      </c>
      <c r="J11" s="3">
        <f>'m vs o orig data'!N11</f>
        <v>0.002602827</v>
      </c>
      <c r="K11" s="19">
        <f t="shared" si="1"/>
        <v>0.003391599</v>
      </c>
      <c r="L11" s="12">
        <f>'m vs o orig data'!E11</f>
        <v>0.791385512</v>
      </c>
      <c r="M11" s="9"/>
      <c r="N11" s="12">
        <f>'m vs o orig data'!Q11</f>
        <v>0.015106448</v>
      </c>
      <c r="O11" s="9"/>
      <c r="P11" s="12">
        <f>'m vs o orig data'!Z11</f>
        <v>0.075460366</v>
      </c>
      <c r="Q11" s="1"/>
      <c r="R11" s="1"/>
      <c r="S11" s="1"/>
      <c r="T11" s="1"/>
      <c r="U11" s="1"/>
      <c r="V11" s="1"/>
      <c r="W11" s="1"/>
    </row>
    <row r="12" spans="1:23" ht="12.75">
      <c r="A12" s="2" t="str">
        <f ca="1" t="shared" si="2"/>
        <v>Churchill (s)</v>
      </c>
      <c r="B12" t="s">
        <v>37</v>
      </c>
      <c r="C12" t="str">
        <f>'m vs o orig data'!AD12</f>
        <v> </v>
      </c>
      <c r="D12" t="str">
        <f>'m vs o orig data'!AE12</f>
        <v> </v>
      </c>
      <c r="E12" t="str">
        <f ca="1">IF(CELL("contents",F12)="s","s",IF(CELL("contents",G12)="s","s",IF(CELL("contents",'m vs o orig data'!AF12)="d","d","")))</f>
        <v>s</v>
      </c>
      <c r="F12" t="str">
        <f>'m vs o orig data'!AG12</f>
        <v>s</v>
      </c>
      <c r="G12" t="str">
        <f>'m vs o orig data'!AH12</f>
        <v>s</v>
      </c>
      <c r="H12" s="19">
        <f t="shared" si="0"/>
        <v>0.004593495</v>
      </c>
      <c r="I12" s="3" t="str">
        <f>'m vs o orig data'!B12</f>
        <v> </v>
      </c>
      <c r="J12" s="3" t="str">
        <f>'m vs o orig data'!N12</f>
        <v> </v>
      </c>
      <c r="K12" s="19">
        <f t="shared" si="1"/>
        <v>0.003391599</v>
      </c>
      <c r="L12" s="12" t="str">
        <f>'m vs o orig data'!E12</f>
        <v> </v>
      </c>
      <c r="M12" s="9"/>
      <c r="N12" s="12" t="str">
        <f>'m vs o orig data'!Q12</f>
        <v> </v>
      </c>
      <c r="O12" s="9"/>
      <c r="P12" s="12" t="str">
        <f>'m vs o orig data'!Z12</f>
        <v> </v>
      </c>
      <c r="Q12" s="1"/>
      <c r="R12" s="1"/>
      <c r="S12" s="1"/>
      <c r="T12" s="1"/>
      <c r="U12" s="1"/>
      <c r="V12" s="1"/>
      <c r="W12" s="1"/>
    </row>
    <row r="13" spans="1:23" ht="12.75">
      <c r="A13" s="2" t="str">
        <f ca="1" t="shared" si="2"/>
        <v>Nor-Man</v>
      </c>
      <c r="B13" t="s">
        <v>38</v>
      </c>
      <c r="C13" t="str">
        <f>'m vs o orig data'!AD13</f>
        <v> </v>
      </c>
      <c r="D13" t="str">
        <f>'m vs o orig data'!AE13</f>
        <v> </v>
      </c>
      <c r="E13">
        <f ca="1">IF(CELL("contents",F13)="s","s",IF(CELL("contents",G13)="s","s",IF(CELL("contents",'m vs o orig data'!AF13)="d","d","")))</f>
      </c>
      <c r="F13" t="str">
        <f>'m vs o orig data'!AG13</f>
        <v> </v>
      </c>
      <c r="G13" t="str">
        <f>'m vs o orig data'!AH13</f>
        <v> </v>
      </c>
      <c r="H13" s="19">
        <f t="shared" si="0"/>
        <v>0.004593495</v>
      </c>
      <c r="I13" s="3">
        <f>'m vs o orig data'!B13</f>
        <v>0.004741129</v>
      </c>
      <c r="J13" s="3">
        <f>'m vs o orig data'!N13</f>
        <v>0.004515227</v>
      </c>
      <c r="K13" s="19">
        <f t="shared" si="1"/>
        <v>0.003391599</v>
      </c>
      <c r="L13" s="12">
        <f>'m vs o orig data'!E13</f>
        <v>0.922348989</v>
      </c>
      <c r="M13" s="9"/>
      <c r="N13" s="12">
        <f>'m vs o orig data'!Q13</f>
        <v>0.035663862</v>
      </c>
      <c r="O13" s="9"/>
      <c r="P13" s="12">
        <f>'m vs o orig data'!Z13</f>
        <v>0.887074756</v>
      </c>
      <c r="Q13" s="1"/>
      <c r="R13" s="1"/>
      <c r="S13" s="1"/>
      <c r="T13" s="1"/>
      <c r="U13" s="1"/>
      <c r="V13" s="1"/>
      <c r="W13" s="1"/>
    </row>
    <row r="14" spans="1:23" ht="12.75">
      <c r="A14" s="2" t="str">
        <f ca="1" t="shared" si="2"/>
        <v>Burntwood (m,o)</v>
      </c>
      <c r="B14" t="s">
        <v>39</v>
      </c>
      <c r="C14" t="str">
        <f>'m vs o orig data'!AD14</f>
        <v>m</v>
      </c>
      <c r="D14" t="str">
        <f>'m vs o orig data'!AE14</f>
        <v>o</v>
      </c>
      <c r="E14">
        <f ca="1">IF(CELL("contents",F14)="s","s",IF(CELL("contents",G14)="s","s",IF(CELL("contents",'m vs o orig data'!AF14)="d","d","")))</f>
      </c>
      <c r="F14" t="str">
        <f>'m vs o orig data'!AG14</f>
        <v> </v>
      </c>
      <c r="G14" t="str">
        <f>'m vs o orig data'!AH14</f>
        <v> </v>
      </c>
      <c r="H14" s="19">
        <f t="shared" si="0"/>
        <v>0.004593495</v>
      </c>
      <c r="I14" s="3">
        <f>'m vs o orig data'!B14</f>
        <v>0.009281444</v>
      </c>
      <c r="J14" s="3">
        <f>'m vs o orig data'!N14</f>
        <v>0.012158742</v>
      </c>
      <c r="K14" s="19">
        <f t="shared" si="1"/>
        <v>0.003391599</v>
      </c>
      <c r="L14" s="12">
        <f>'m vs o orig data'!E14</f>
        <v>0.008758266</v>
      </c>
      <c r="M14" s="9"/>
      <c r="N14" s="12">
        <f>'m vs o orig data'!Q14</f>
        <v>1.35E-65</v>
      </c>
      <c r="O14" s="9"/>
      <c r="P14" s="12">
        <f>'m vs o orig data'!Z14</f>
        <v>0.313655755</v>
      </c>
      <c r="Q14" s="1"/>
      <c r="R14" s="1"/>
      <c r="S14" s="1"/>
      <c r="T14" s="1"/>
      <c r="U14" s="1"/>
      <c r="V14" s="1"/>
      <c r="W14" s="1"/>
    </row>
    <row r="15" spans="1:23" ht="12.75">
      <c r="B15"/>
      <c r="C15"/>
      <c r="D15"/>
      <c r="E15"/>
      <c r="F15"/>
      <c r="G15"/>
      <c r="H15" s="19"/>
      <c r="I15" s="3"/>
      <c r="J15" s="3"/>
      <c r="K15" s="19"/>
      <c r="L15" s="12"/>
      <c r="M15" s="9"/>
      <c r="N15" s="12"/>
      <c r="O15" s="9"/>
      <c r="P15" s="12"/>
      <c r="Q15" s="1"/>
      <c r="R15" s="1"/>
      <c r="S15" s="1"/>
      <c r="T15" s="1"/>
      <c r="U15" s="1"/>
      <c r="V15" s="1"/>
      <c r="W15" s="1"/>
    </row>
    <row r="16" spans="1:23" ht="12.75">
      <c r="A16" s="2" t="str">
        <f ca="1" t="shared" si="2"/>
        <v>Rural South (o)</v>
      </c>
      <c r="B16" t="s">
        <v>137</v>
      </c>
      <c r="C16" t="str">
        <f>'m vs o orig data'!AD15</f>
        <v> </v>
      </c>
      <c r="D16" t="str">
        <f>'m vs o orig data'!AE15</f>
        <v>o</v>
      </c>
      <c r="E16">
        <f ca="1">IF(CELL("contents",F16)="s","s",IF(CELL("contents",G16)="s","s",IF(CELL("contents",'m vs o orig data'!AF15)="d","d","")))</f>
      </c>
      <c r="F16" t="str">
        <f>'m vs o orig data'!AG15</f>
        <v> </v>
      </c>
      <c r="G16" t="str">
        <f>'m vs o orig data'!AH15</f>
        <v> </v>
      </c>
      <c r="H16" s="19">
        <f>I$19</f>
        <v>0.004593495</v>
      </c>
      <c r="I16" s="3">
        <f>'m vs o orig data'!B15</f>
        <v>0.003294857</v>
      </c>
      <c r="J16" s="3">
        <f>'m vs o orig data'!N15</f>
        <v>0.002457729</v>
      </c>
      <c r="K16" s="19">
        <f>J$19</f>
        <v>0.003391599</v>
      </c>
      <c r="L16" s="12">
        <f>'m vs o orig data'!E15</f>
        <v>0.152357594</v>
      </c>
      <c r="M16" s="9"/>
      <c r="N16" s="12">
        <f>'m vs o orig data'!Q15</f>
        <v>5.60429E-05</v>
      </c>
      <c r="O16" s="9"/>
      <c r="P16" s="12">
        <f>'m vs o orig data'!Z15</f>
        <v>0.174372302</v>
      </c>
      <c r="Q16" s="1"/>
      <c r="R16" s="1"/>
      <c r="S16" s="1"/>
      <c r="T16" s="1"/>
      <c r="U16" s="1"/>
      <c r="V16" s="1"/>
      <c r="W16" s="1"/>
    </row>
    <row r="17" spans="1:16" ht="12.75">
      <c r="A17" s="2" t="str">
        <f ca="1" t="shared" si="2"/>
        <v>Mid</v>
      </c>
      <c r="B17" t="s">
        <v>44</v>
      </c>
      <c r="C17" t="str">
        <f>'m vs o orig data'!AD16</f>
        <v> </v>
      </c>
      <c r="D17" t="str">
        <f>'m vs o orig data'!AE16</f>
        <v> </v>
      </c>
      <c r="E17">
        <f ca="1">IF(CELL("contents",F17)="s","s",IF(CELL("contents",G17)="s","s",IF(CELL("contents",'m vs o orig data'!AF16)="d","d","")))</f>
      </c>
      <c r="F17" t="str">
        <f>'m vs o orig data'!AG16</f>
        <v> </v>
      </c>
      <c r="G17" t="str">
        <f>'m vs o orig data'!AH16</f>
        <v> </v>
      </c>
      <c r="H17" s="19">
        <f>I$19</f>
        <v>0.004593495</v>
      </c>
      <c r="I17" s="3">
        <f>'m vs o orig data'!B16</f>
        <v>0.003671038</v>
      </c>
      <c r="J17" s="3">
        <f>'m vs o orig data'!N16</f>
        <v>0.003049243</v>
      </c>
      <c r="K17" s="19">
        <f>J$19</f>
        <v>0.003391599</v>
      </c>
      <c r="L17" s="12">
        <f>'m vs o orig data'!E16</f>
        <v>0.245618817</v>
      </c>
      <c r="N17" s="12">
        <f>'m vs o orig data'!Q16</f>
        <v>0.196381994</v>
      </c>
      <c r="P17" s="12">
        <f>'m vs o orig data'!Z16</f>
        <v>0.285582966</v>
      </c>
    </row>
    <row r="18" spans="1:16" ht="12.75">
      <c r="A18" s="2" t="str">
        <f ca="1" t="shared" si="2"/>
        <v>North (o)</v>
      </c>
      <c r="B18" t="s">
        <v>40</v>
      </c>
      <c r="C18" t="str">
        <f>'m vs o orig data'!AD17</f>
        <v> </v>
      </c>
      <c r="D18" t="str">
        <f>'m vs o orig data'!AE17</f>
        <v>o</v>
      </c>
      <c r="E18">
        <f ca="1">IF(CELL("contents",F18)="s","s",IF(CELL("contents",G18)="s","s",IF(CELL("contents",'m vs o orig data'!AF17)="d","d","")))</f>
      </c>
      <c r="F18" t="str">
        <f>'m vs o orig data'!AG17</f>
        <v> </v>
      </c>
      <c r="G18" t="str">
        <f>'m vs o orig data'!AH17</f>
        <v> </v>
      </c>
      <c r="H18" s="19">
        <f>I$19</f>
        <v>0.004593495</v>
      </c>
      <c r="I18" s="3">
        <f>'m vs o orig data'!B17</f>
        <v>0.006614411</v>
      </c>
      <c r="J18" s="3">
        <f>'m vs o orig data'!N17</f>
        <v>0.008642592</v>
      </c>
      <c r="K18" s="19">
        <f>J$19</f>
        <v>0.003391599</v>
      </c>
      <c r="L18" s="12">
        <f>'m vs o orig data'!E17</f>
        <v>0.084367666</v>
      </c>
      <c r="N18" s="12">
        <f>'m vs o orig data'!Q17</f>
        <v>1.72E-25</v>
      </c>
      <c r="P18" s="12">
        <f>'m vs o orig data'!Z17</f>
        <v>0.215534787</v>
      </c>
    </row>
    <row r="19" spans="1:16" ht="12.75">
      <c r="A19" s="2" t="str">
        <f ca="1" t="shared" si="2"/>
        <v>Manitoba (d)</v>
      </c>
      <c r="B19" t="s">
        <v>42</v>
      </c>
      <c r="C19" t="str">
        <f>'m vs o orig data'!AD18</f>
        <v> </v>
      </c>
      <c r="D19" t="str">
        <f>'m vs o orig data'!AE18</f>
        <v> </v>
      </c>
      <c r="E19" t="str">
        <f ca="1">IF(CELL("contents",F19)="s","s",IF(CELL("contents",G19)="s","s",IF(CELL("contents",'m vs o orig data'!AF18)="d","d","")))</f>
        <v>d</v>
      </c>
      <c r="F19" t="str">
        <f>'m vs o orig data'!AG18</f>
        <v> </v>
      </c>
      <c r="G19" t="str">
        <f>'m vs o orig data'!AH18</f>
        <v> </v>
      </c>
      <c r="H19" s="19">
        <f>I$19</f>
        <v>0.004593495</v>
      </c>
      <c r="I19" s="3">
        <f>'m vs o orig data'!B18</f>
        <v>0.004593495</v>
      </c>
      <c r="J19" s="3">
        <f>'m vs o orig data'!N18</f>
        <v>0.003391599</v>
      </c>
      <c r="K19" s="19">
        <f>J$19</f>
        <v>0.003391599</v>
      </c>
      <c r="L19" s="12" t="str">
        <f>'m vs o orig data'!E18</f>
        <v> </v>
      </c>
      <c r="N19" s="12" t="str">
        <f>'m vs o orig data'!Q18</f>
        <v> </v>
      </c>
      <c r="P19" s="12">
        <f>'m vs o orig data'!Z18</f>
        <v>5.846E-05</v>
      </c>
    </row>
    <row r="20" spans="1:16" ht="12.75">
      <c r="A20" s="2" t="str">
        <f ca="1" t="shared" si="2"/>
        <v>Fort Garry (s)</v>
      </c>
      <c r="B20" t="s">
        <v>45</v>
      </c>
      <c r="C20" t="str">
        <f>'m vs o orig data'!AD19</f>
        <v> </v>
      </c>
      <c r="D20" t="str">
        <f>'m vs o orig data'!AE19</f>
        <v> </v>
      </c>
      <c r="E20" t="str">
        <f ca="1">IF(CELL("contents",F20)="s","s",IF(CELL("contents",G20)="s","s",IF(CELL("contents",'m vs o orig data'!AF19)="d","d","")))</f>
        <v>s</v>
      </c>
      <c r="F20" t="str">
        <f>'m vs o orig data'!AG19</f>
        <v>s</v>
      </c>
      <c r="G20" t="str">
        <f>'m vs o orig data'!AH19</f>
        <v> </v>
      </c>
      <c r="H20" s="19">
        <f aca="true" t="shared" si="3" ref="H20:H31">I$19</f>
        <v>0.004593495</v>
      </c>
      <c r="I20" s="3" t="str">
        <f>'m vs o orig data'!B19</f>
        <v> </v>
      </c>
      <c r="J20" s="3">
        <f>'m vs o orig data'!N19</f>
        <v>0.002972799</v>
      </c>
      <c r="K20" s="19">
        <f aca="true" t="shared" si="4" ref="K20:K31">J$19</f>
        <v>0.003391599</v>
      </c>
      <c r="L20" s="12" t="str">
        <f>'m vs o orig data'!E19</f>
        <v> </v>
      </c>
      <c r="N20" s="12">
        <f>'m vs o orig data'!Q19</f>
        <v>0.136319457</v>
      </c>
      <c r="P20" s="12" t="str">
        <f>'m vs o orig data'!Z19</f>
        <v> </v>
      </c>
    </row>
    <row r="21" spans="1:16" ht="12.75">
      <c r="A21" s="2" t="str">
        <f ca="1" t="shared" si="2"/>
        <v>Assiniboine South (o,s)</v>
      </c>
      <c r="B21" t="s">
        <v>46</v>
      </c>
      <c r="C21" t="str">
        <f>'m vs o orig data'!AD20</f>
        <v> </v>
      </c>
      <c r="D21" t="str">
        <f>'m vs o orig data'!AE20</f>
        <v>o</v>
      </c>
      <c r="E21" t="str">
        <f ca="1">IF(CELL("contents",F21)="s","s",IF(CELL("contents",G21)="s","s",IF(CELL("contents",'m vs o orig data'!AF20)="d","d","")))</f>
        <v>s</v>
      </c>
      <c r="F21" t="str">
        <f>'m vs o orig data'!AG20</f>
        <v>s</v>
      </c>
      <c r="G21" t="str">
        <f>'m vs o orig data'!AH20</f>
        <v> </v>
      </c>
      <c r="H21" s="19">
        <f t="shared" si="3"/>
        <v>0.004593495</v>
      </c>
      <c r="I21" s="3" t="str">
        <f>'m vs o orig data'!B20</f>
        <v> </v>
      </c>
      <c r="J21" s="3">
        <f>'m vs o orig data'!N20</f>
        <v>0.002274244</v>
      </c>
      <c r="K21" s="19">
        <f t="shared" si="4"/>
        <v>0.003391599</v>
      </c>
      <c r="L21" s="12" t="str">
        <f>'m vs o orig data'!E20</f>
        <v> </v>
      </c>
      <c r="N21" s="12">
        <f>'m vs o orig data'!Q20</f>
        <v>0.001228762</v>
      </c>
      <c r="P21" s="12" t="str">
        <f>'m vs o orig data'!Z20</f>
        <v> </v>
      </c>
    </row>
    <row r="22" spans="1:16" ht="12.75">
      <c r="A22" s="2" t="str">
        <f ca="1" t="shared" si="2"/>
        <v>St. Boniface</v>
      </c>
      <c r="B22" t="s">
        <v>50</v>
      </c>
      <c r="C22" t="str">
        <f>'m vs o orig data'!AD21</f>
        <v> </v>
      </c>
      <c r="D22" t="str">
        <f>'m vs o orig data'!AE21</f>
        <v> </v>
      </c>
      <c r="E22">
        <f ca="1">IF(CELL("contents",F22)="s","s",IF(CELL("contents",G22)="s","s",IF(CELL("contents",'m vs o orig data'!AF21)="d","d","")))</f>
      </c>
      <c r="F22" t="str">
        <f>'m vs o orig data'!AG21</f>
        <v> </v>
      </c>
      <c r="G22" t="str">
        <f>'m vs o orig data'!AH21</f>
        <v> </v>
      </c>
      <c r="H22" s="19">
        <f t="shared" si="3"/>
        <v>0.004593495</v>
      </c>
      <c r="I22" s="3">
        <f>'m vs o orig data'!B21</f>
        <v>0.003286582</v>
      </c>
      <c r="J22" s="3">
        <f>'m vs o orig data'!N21</f>
        <v>0.002916701</v>
      </c>
      <c r="K22" s="19">
        <f t="shared" si="4"/>
        <v>0.003391599</v>
      </c>
      <c r="L22" s="12">
        <f>'m vs o orig data'!E21</f>
        <v>0.353719206</v>
      </c>
      <c r="N22" s="12">
        <f>'m vs o orig data'!Q21</f>
        <v>0.136527092</v>
      </c>
      <c r="P22" s="12">
        <f>'m vs o orig data'!Z21</f>
        <v>0.745128779</v>
      </c>
    </row>
    <row r="23" spans="1:16" ht="12.75">
      <c r="A23" s="2" t="str">
        <f ca="1" t="shared" si="2"/>
        <v>St. Vital (d)</v>
      </c>
      <c r="B23" t="s">
        <v>48</v>
      </c>
      <c r="C23" t="str">
        <f>'m vs o orig data'!AD22</f>
        <v> </v>
      </c>
      <c r="D23" t="str">
        <f>'m vs o orig data'!AE22</f>
        <v> </v>
      </c>
      <c r="E23" t="str">
        <f ca="1">IF(CELL("contents",F23)="s","s",IF(CELL("contents",G23)="s","s",IF(CELL("contents",'m vs o orig data'!AF22)="d","d","")))</f>
        <v>d</v>
      </c>
      <c r="F23" t="str">
        <f>'m vs o orig data'!AG22</f>
        <v> </v>
      </c>
      <c r="G23" t="str">
        <f>'m vs o orig data'!AH22</f>
        <v> </v>
      </c>
      <c r="H23" s="19">
        <f t="shared" si="3"/>
        <v>0.004593495</v>
      </c>
      <c r="I23" s="3">
        <f>'m vs o orig data'!B22</f>
        <v>0.005444926</v>
      </c>
      <c r="J23" s="3">
        <f>'m vs o orig data'!N22</f>
        <v>0.002914228</v>
      </c>
      <c r="K23" s="19">
        <f t="shared" si="4"/>
        <v>0.003391599</v>
      </c>
      <c r="L23" s="12">
        <f>'m vs o orig data'!E22</f>
        <v>0.567936601</v>
      </c>
      <c r="N23" s="12">
        <f>'m vs o orig data'!Q22</f>
        <v>0.0946615</v>
      </c>
      <c r="P23" s="12">
        <f>'m vs o orig data'!Z22</f>
        <v>0.038480797</v>
      </c>
    </row>
    <row r="24" spans="1:16" ht="12.75">
      <c r="A24" s="2" t="str">
        <f ca="1" t="shared" si="2"/>
        <v>Transcona (s)</v>
      </c>
      <c r="B24" t="s">
        <v>51</v>
      </c>
      <c r="C24" t="str">
        <f>'m vs o orig data'!AD23</f>
        <v> </v>
      </c>
      <c r="D24" t="str">
        <f>'m vs o orig data'!AE23</f>
        <v> </v>
      </c>
      <c r="E24" t="str">
        <f ca="1">IF(CELL("contents",F24)="s","s",IF(CELL("contents",G24)="s","s",IF(CELL("contents",'m vs o orig data'!AF23)="d","d","")))</f>
        <v>s</v>
      </c>
      <c r="F24" t="str">
        <f>'m vs o orig data'!AG23</f>
        <v>s</v>
      </c>
      <c r="G24" t="str">
        <f>'m vs o orig data'!AH23</f>
        <v> </v>
      </c>
      <c r="H24" s="19">
        <f t="shared" si="3"/>
        <v>0.004593495</v>
      </c>
      <c r="I24" s="3" t="str">
        <f>'m vs o orig data'!B23</f>
        <v> </v>
      </c>
      <c r="J24" s="3">
        <f>'m vs o orig data'!N23</f>
        <v>0.002840504</v>
      </c>
      <c r="K24" s="19">
        <f t="shared" si="4"/>
        <v>0.003391599</v>
      </c>
      <c r="L24" s="12" t="str">
        <f>'m vs o orig data'!E23</f>
        <v> </v>
      </c>
      <c r="N24" s="12">
        <f>'m vs o orig data'!Q23</f>
        <v>0.174300756</v>
      </c>
      <c r="P24" s="12" t="str">
        <f>'m vs o orig data'!Z23</f>
        <v> </v>
      </c>
    </row>
    <row r="25" spans="1:19" ht="12.75">
      <c r="A25" s="2" t="str">
        <f ca="1" t="shared" si="2"/>
        <v>River Heights (s)</v>
      </c>
      <c r="B25" t="s">
        <v>47</v>
      </c>
      <c r="C25" t="str">
        <f>'m vs o orig data'!AD24</f>
        <v> </v>
      </c>
      <c r="D25" t="str">
        <f>'m vs o orig data'!AE24</f>
        <v> </v>
      </c>
      <c r="E25" t="str">
        <f ca="1">IF(CELL("contents",F25)="s","s",IF(CELL("contents",G25)="s","s",IF(CELL("contents",'m vs o orig data'!AF24)="d","d","")))</f>
        <v>s</v>
      </c>
      <c r="F25" t="str">
        <f>'m vs o orig data'!AG24</f>
        <v>s</v>
      </c>
      <c r="G25" t="str">
        <f>'m vs o orig data'!AH24</f>
        <v> </v>
      </c>
      <c r="H25" s="19">
        <f t="shared" si="3"/>
        <v>0.004593495</v>
      </c>
      <c r="I25" s="3" t="str">
        <f>'m vs o orig data'!B24</f>
        <v> </v>
      </c>
      <c r="J25" s="3">
        <f>'m vs o orig data'!N24</f>
        <v>0.002936092</v>
      </c>
      <c r="K25" s="19">
        <f t="shared" si="4"/>
        <v>0.003391599</v>
      </c>
      <c r="L25" s="12" t="str">
        <f>'m vs o orig data'!E24</f>
        <v> </v>
      </c>
      <c r="N25" s="12">
        <f>'m vs o orig data'!Q24</f>
        <v>0.10562146</v>
      </c>
      <c r="P25" s="12" t="str">
        <f>'m vs o orig data'!Z24</f>
        <v> </v>
      </c>
      <c r="Q25" s="1"/>
      <c r="R25" s="1"/>
      <c r="S25" s="1"/>
    </row>
    <row r="26" spans="1:19" ht="12.75">
      <c r="A26" s="2" t="str">
        <f ca="1" t="shared" si="2"/>
        <v>River East (o)</v>
      </c>
      <c r="B26" t="s">
        <v>49</v>
      </c>
      <c r="C26" t="str">
        <f>'m vs o orig data'!AD25</f>
        <v> </v>
      </c>
      <c r="D26" t="str">
        <f>'m vs o orig data'!AE25</f>
        <v>o</v>
      </c>
      <c r="E26">
        <f ca="1">IF(CELL("contents",F26)="s","s",IF(CELL("contents",G26)="s","s",IF(CELL("contents",'m vs o orig data'!AF25)="d","d","")))</f>
      </c>
      <c r="F26" t="str">
        <f>'m vs o orig data'!AG25</f>
        <v> </v>
      </c>
      <c r="G26" t="str">
        <f>'m vs o orig data'!AH25</f>
        <v> </v>
      </c>
      <c r="H26" s="19">
        <f t="shared" si="3"/>
        <v>0.004593495</v>
      </c>
      <c r="I26" s="3">
        <f>'m vs o orig data'!B25</f>
        <v>0.00450636</v>
      </c>
      <c r="J26" s="3">
        <f>'m vs o orig data'!N25</f>
        <v>0.00278266</v>
      </c>
      <c r="K26" s="19">
        <f t="shared" si="4"/>
        <v>0.003391599</v>
      </c>
      <c r="L26" s="12">
        <f>'m vs o orig data'!E25</f>
        <v>0.952941799</v>
      </c>
      <c r="N26" s="12">
        <f>'m vs o orig data'!Q25</f>
        <v>0.007723625</v>
      </c>
      <c r="P26" s="12">
        <f>'m vs o orig data'!Z25</f>
        <v>0.137153565</v>
      </c>
      <c r="Q26" s="1"/>
      <c r="R26" s="1"/>
      <c r="S26" s="1"/>
    </row>
    <row r="27" spans="1:19" ht="12.75">
      <c r="A27" s="2" t="str">
        <f ca="1" t="shared" si="2"/>
        <v>Seven Oaks</v>
      </c>
      <c r="B27" t="s">
        <v>52</v>
      </c>
      <c r="C27" t="str">
        <f>'m vs o orig data'!AD26</f>
        <v> </v>
      </c>
      <c r="D27" t="str">
        <f>'m vs o orig data'!AE26</f>
        <v> </v>
      </c>
      <c r="E27">
        <f ca="1">IF(CELL("contents",F27)="s","s",IF(CELL("contents",G27)="s","s",IF(CELL("contents",'m vs o orig data'!AF26)="d","d","")))</f>
      </c>
      <c r="F27" t="str">
        <f>'m vs o orig data'!AG26</f>
        <v> </v>
      </c>
      <c r="G27" t="str">
        <f>'m vs o orig data'!AH26</f>
        <v> </v>
      </c>
      <c r="H27" s="19">
        <f t="shared" si="3"/>
        <v>0.004593495</v>
      </c>
      <c r="I27" s="3">
        <f>'m vs o orig data'!B26</f>
        <v>0.004947433</v>
      </c>
      <c r="J27" s="3">
        <f>'m vs o orig data'!N26</f>
        <v>0.003946793</v>
      </c>
      <c r="K27" s="19">
        <f t="shared" si="4"/>
        <v>0.003391599</v>
      </c>
      <c r="L27" s="12">
        <f>'m vs o orig data'!E26</f>
        <v>0.857949456</v>
      </c>
      <c r="N27" s="12">
        <f>'m vs o orig data'!Q26</f>
        <v>0.051206438</v>
      </c>
      <c r="P27" s="12">
        <f>'m vs o orig data'!Z26</f>
        <v>0.586263677</v>
      </c>
      <c r="Q27" s="1"/>
      <c r="R27" s="1"/>
      <c r="S27" s="1"/>
    </row>
    <row r="28" spans="1:19" ht="12.75">
      <c r="A28" s="2" t="str">
        <f ca="1" t="shared" si="2"/>
        <v>St. James - Assiniboia (o,s)</v>
      </c>
      <c r="B28" t="s">
        <v>53</v>
      </c>
      <c r="C28" t="str">
        <f>'m vs o orig data'!AD27</f>
        <v> </v>
      </c>
      <c r="D28" t="str">
        <f>'m vs o orig data'!AE27</f>
        <v>o</v>
      </c>
      <c r="E28" t="str">
        <f ca="1">IF(CELL("contents",F28)="s","s",IF(CELL("contents",G28)="s","s",IF(CELL("contents",'m vs o orig data'!AF27)="d","d","")))</f>
        <v>s</v>
      </c>
      <c r="F28" t="str">
        <f>'m vs o orig data'!AG27</f>
        <v>s</v>
      </c>
      <c r="G28" t="str">
        <f>'m vs o orig data'!AH27</f>
        <v> </v>
      </c>
      <c r="H28" s="19">
        <f t="shared" si="3"/>
        <v>0.004593495</v>
      </c>
      <c r="I28" s="3" t="str">
        <f>'m vs o orig data'!B27</f>
        <v> </v>
      </c>
      <c r="J28" s="3">
        <f>'m vs o orig data'!N27</f>
        <v>0.002482349</v>
      </c>
      <c r="K28" s="19">
        <f t="shared" si="4"/>
        <v>0.003391599</v>
      </c>
      <c r="L28" s="12" t="str">
        <f>'m vs o orig data'!E27</f>
        <v> </v>
      </c>
      <c r="M28" s="9"/>
      <c r="N28" s="12">
        <f>'m vs o orig data'!Q27</f>
        <v>0.000709366</v>
      </c>
      <c r="P28" s="12" t="str">
        <f>'m vs o orig data'!Z27</f>
        <v> </v>
      </c>
      <c r="Q28" s="1"/>
      <c r="R28" s="1"/>
      <c r="S28" s="1"/>
    </row>
    <row r="29" spans="1:19" ht="12.75">
      <c r="A29" s="2" t="str">
        <f ca="1" t="shared" si="2"/>
        <v>Inkster (o)</v>
      </c>
      <c r="B29" t="s">
        <v>54</v>
      </c>
      <c r="C29" t="str">
        <f>'m vs o orig data'!AD28</f>
        <v> </v>
      </c>
      <c r="D29" t="str">
        <f>'m vs o orig data'!AE28</f>
        <v>o</v>
      </c>
      <c r="E29">
        <f ca="1">IF(CELL("contents",F29)="s","s",IF(CELL("contents",G29)="s","s",IF(CELL("contents",'m vs o orig data'!AF28)="d","d","")))</f>
      </c>
      <c r="F29" t="str">
        <f>'m vs o orig data'!AG28</f>
        <v> </v>
      </c>
      <c r="G29" t="str">
        <f>'m vs o orig data'!AH28</f>
        <v> </v>
      </c>
      <c r="H29" s="19">
        <f t="shared" si="3"/>
        <v>0.004593495</v>
      </c>
      <c r="I29" s="3">
        <f>'m vs o orig data'!B28</f>
        <v>0.006460911</v>
      </c>
      <c r="J29" s="3">
        <f>'m vs o orig data'!N28</f>
        <v>0.005472954</v>
      </c>
      <c r="K29" s="19">
        <f t="shared" si="4"/>
        <v>0.003391599</v>
      </c>
      <c r="L29" s="12">
        <f>'m vs o orig data'!E28</f>
        <v>0.37551498</v>
      </c>
      <c r="M29" s="9"/>
      <c r="N29" s="12">
        <f>'m vs o orig data'!Q28</f>
        <v>3.27E-06</v>
      </c>
      <c r="P29" s="12">
        <f>'m vs o orig data'!Z28</f>
        <v>0.671440695</v>
      </c>
      <c r="Q29" s="1"/>
      <c r="R29" s="1"/>
      <c r="S29" s="1"/>
    </row>
    <row r="30" spans="1:19" ht="12.75">
      <c r="A30" s="2" t="str">
        <f ca="1" t="shared" si="2"/>
        <v>Downtown (o)</v>
      </c>
      <c r="B30" t="s">
        <v>55</v>
      </c>
      <c r="C30" t="str">
        <f>'m vs o orig data'!AD29</f>
        <v> </v>
      </c>
      <c r="D30" t="str">
        <f>'m vs o orig data'!AE29</f>
        <v>o</v>
      </c>
      <c r="E30">
        <f ca="1">IF(CELL("contents",F30)="s","s",IF(CELL("contents",G30)="s","s",IF(CELL("contents",'m vs o orig data'!AF29)="d","d","")))</f>
      </c>
      <c r="F30" t="str">
        <f>'m vs o orig data'!AG29</f>
        <v> </v>
      </c>
      <c r="G30" t="str">
        <f>'m vs o orig data'!AH29</f>
        <v> </v>
      </c>
      <c r="H30" s="19">
        <f t="shared" si="3"/>
        <v>0.004593495</v>
      </c>
      <c r="I30" s="3">
        <f>'m vs o orig data'!B29</f>
        <v>0.007233906</v>
      </c>
      <c r="J30" s="3">
        <f>'m vs o orig data'!N29</f>
        <v>0.006084473</v>
      </c>
      <c r="K30" s="19">
        <f t="shared" si="4"/>
        <v>0.003391599</v>
      </c>
      <c r="L30" s="12">
        <f>'m vs o orig data'!E29</f>
        <v>0.143208751</v>
      </c>
      <c r="M30" s="9"/>
      <c r="N30" s="12">
        <f>'m vs o orig data'!Q29</f>
        <v>7.09E-21</v>
      </c>
      <c r="P30" s="12">
        <f>'m vs o orig data'!Z29</f>
        <v>0.573409902</v>
      </c>
      <c r="Q30" s="1"/>
      <c r="R30" s="1"/>
      <c r="S30" s="1"/>
    </row>
    <row r="31" spans="1:19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(m,o,d)</v>
      </c>
      <c r="B31" t="s">
        <v>56</v>
      </c>
      <c r="C31" t="str">
        <f>'m vs o orig data'!AD30</f>
        <v>m</v>
      </c>
      <c r="D31" t="str">
        <f>'m vs o orig data'!AE30</f>
        <v>o</v>
      </c>
      <c r="E31" t="str">
        <f ca="1">IF(CELL("contents",F31)="s","s",IF(CELL("contents",G31)="s","s",IF(CELL("contents",'m vs o orig data'!AF30)="d","d","")))</f>
        <v>d</v>
      </c>
      <c r="F31" t="str">
        <f>'m vs o orig data'!AG30</f>
        <v> </v>
      </c>
      <c r="G31" t="str">
        <f>'m vs o orig data'!AH30</f>
        <v> </v>
      </c>
      <c r="H31" s="19">
        <f t="shared" si="3"/>
        <v>0.004593495</v>
      </c>
      <c r="I31" s="3">
        <f>'m vs o orig data'!B30</f>
        <v>0.010463188</v>
      </c>
      <c r="J31" s="3">
        <f>'m vs o orig data'!N30</f>
        <v>0.005283599</v>
      </c>
      <c r="K31" s="19">
        <f t="shared" si="4"/>
        <v>0.003391599</v>
      </c>
      <c r="L31" s="12">
        <f>'m vs o orig data'!E30</f>
        <v>0.000848642</v>
      </c>
      <c r="M31" s="9"/>
      <c r="N31" s="12">
        <f>'m vs o orig data'!Q30</f>
        <v>3.42E-07</v>
      </c>
      <c r="P31" s="12">
        <f>'m vs o orig data'!Z30</f>
        <v>0.006394558</v>
      </c>
      <c r="Q31" s="1"/>
      <c r="R31" s="1"/>
      <c r="S31" s="1"/>
    </row>
    <row r="32" spans="1:19" ht="12.75">
      <c r="B32"/>
      <c r="C32"/>
      <c r="D32"/>
      <c r="E32"/>
      <c r="F32"/>
      <c r="G32"/>
      <c r="H32" s="19"/>
      <c r="I32" s="3"/>
      <c r="J32" s="3"/>
      <c r="K32" s="19"/>
      <c r="L32" s="12"/>
      <c r="M32" s="9"/>
      <c r="N32" s="12"/>
      <c r="P32" s="12"/>
      <c r="Q32" s="1"/>
      <c r="R32" s="1"/>
      <c r="S32" s="1"/>
    </row>
    <row r="33" spans="2:8" ht="12.75">
      <c r="B33"/>
      <c r="C33"/>
      <c r="D33"/>
      <c r="E33"/>
      <c r="F33"/>
      <c r="G33"/>
      <c r="H33" s="20"/>
    </row>
    <row r="34" spans="2:8" ht="12.75">
      <c r="B34"/>
      <c r="C34"/>
      <c r="D34"/>
      <c r="E34"/>
      <c r="F34"/>
      <c r="G34"/>
      <c r="H34" s="20"/>
    </row>
    <row r="35" spans="2:8" ht="12.75">
      <c r="B35"/>
      <c r="C35"/>
      <c r="D35"/>
      <c r="E35"/>
      <c r="F35"/>
      <c r="G35"/>
      <c r="H35" s="20"/>
    </row>
    <row r="36" spans="2:8" ht="12.75">
      <c r="B36"/>
      <c r="C36"/>
      <c r="D36"/>
      <c r="E36"/>
      <c r="F36"/>
      <c r="G36"/>
      <c r="H36" s="20"/>
    </row>
    <row r="37" spans="2:8" ht="12.75">
      <c r="B37"/>
      <c r="C37"/>
      <c r="D37"/>
      <c r="E37"/>
      <c r="F37"/>
      <c r="G37"/>
      <c r="H37" s="20"/>
    </row>
    <row r="38" spans="2:8" ht="12.75">
      <c r="B38"/>
      <c r="C38"/>
      <c r="D38"/>
      <c r="E38"/>
      <c r="F38"/>
      <c r="G38"/>
      <c r="H38" s="20"/>
    </row>
    <row r="39" spans="2:8" ht="12.75">
      <c r="B39"/>
      <c r="C39"/>
      <c r="D39"/>
      <c r="E39"/>
      <c r="F39"/>
      <c r="G39"/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</sheetData>
  <sheetProtection/>
  <mergeCells count="3">
    <mergeCell ref="C1:E1"/>
    <mergeCell ref="F1:G1"/>
    <mergeCell ref="H1:L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37" sqref="J37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7" ht="12.75">
      <c r="A1" s="35" t="s">
        <v>136</v>
      </c>
      <c r="B1" s="5" t="s">
        <v>58</v>
      </c>
      <c r="C1" s="13" t="s">
        <v>29</v>
      </c>
      <c r="D1" s="13" t="s">
        <v>30</v>
      </c>
      <c r="E1" s="85" t="s">
        <v>161</v>
      </c>
      <c r="F1" s="85"/>
      <c r="G1" s="85"/>
    </row>
    <row r="2" spans="1:7" ht="12.75">
      <c r="A2" s="35"/>
      <c r="B2" s="5"/>
      <c r="C2" s="13"/>
      <c r="D2" s="13"/>
      <c r="E2" s="3"/>
      <c r="F2" s="3" t="s">
        <v>138</v>
      </c>
      <c r="G2" s="3"/>
    </row>
    <row r="3" spans="1:7" ht="12.75">
      <c r="A3" s="34" t="s">
        <v>0</v>
      </c>
      <c r="B3" s="5"/>
      <c r="C3" s="13" t="s">
        <v>119</v>
      </c>
      <c r="D3" s="13" t="s">
        <v>60</v>
      </c>
      <c r="E3" s="6" t="s">
        <v>127</v>
      </c>
      <c r="F3" s="3" t="s">
        <v>139</v>
      </c>
      <c r="G3" s="6" t="s">
        <v>101</v>
      </c>
    </row>
    <row r="4" spans="1:7" ht="12.75">
      <c r="A4" s="33" t="str">
        <f ca="1">CONCATENATE(B4)&amp;(IF((CELL("contents",D4)="s")," (s)",(IF((CELL("contents",C4)="m")," (m)",""))))</f>
        <v>Southeast Region (m)</v>
      </c>
      <c r="B4" t="s">
        <v>120</v>
      </c>
      <c r="C4" t="str">
        <f>'m region orig data'!N4</f>
        <v>m</v>
      </c>
      <c r="D4" t="str">
        <f>'m region orig data'!O4</f>
        <v> </v>
      </c>
      <c r="E4" s="19">
        <f>F$12</f>
        <v>0.004523883</v>
      </c>
      <c r="F4" s="36">
        <f>'m region orig data'!B4</f>
        <v>0.002088025</v>
      </c>
      <c r="G4" s="12">
        <f>'m region orig data'!E4</f>
        <v>0.008473511</v>
      </c>
    </row>
    <row r="5" spans="1:7" ht="12.75">
      <c r="A5" s="33" t="str">
        <f ca="1">CONCATENATE(B5)&amp;(IF((CELL("contents",D5)="s")," (s)",(IF((CELL("contents",C5)="m")," (m)",""))))</f>
        <v>Interlake Region</v>
      </c>
      <c r="B5" t="s">
        <v>121</v>
      </c>
      <c r="C5" t="str">
        <f>'m region orig data'!N5</f>
        <v> </v>
      </c>
      <c r="D5" t="str">
        <f>'m region orig data'!O5</f>
        <v> </v>
      </c>
      <c r="E5" s="19">
        <f aca="true" t="shared" si="0" ref="E5:E12">F$12</f>
        <v>0.004523883</v>
      </c>
      <c r="F5" s="36">
        <f>'m region orig data'!B5</f>
        <v>0.003470263</v>
      </c>
      <c r="G5" s="12">
        <f>'m region orig data'!E5</f>
        <v>0.286533344</v>
      </c>
    </row>
    <row r="6" spans="1:7" ht="12.75">
      <c r="A6" s="33" t="str">
        <f aca="true" ca="1" t="shared" si="1" ref="A6:A12">CONCATENATE(B6)&amp;(IF((CELL("contents",D6)="s")," (s)",(IF((CELL("contents",C6)="m")," (m)",""))))</f>
        <v>Northwest Region</v>
      </c>
      <c r="B6" t="s">
        <v>122</v>
      </c>
      <c r="C6" t="str">
        <f>'m region orig data'!N6</f>
        <v> </v>
      </c>
      <c r="D6" t="str">
        <f>'m region orig data'!O6</f>
        <v> </v>
      </c>
      <c r="E6" s="19">
        <f t="shared" si="0"/>
        <v>0.004523883</v>
      </c>
      <c r="F6" s="36">
        <f>'m region orig data'!B6</f>
        <v>0.003489774</v>
      </c>
      <c r="G6" s="12">
        <f>'m region orig data'!E6</f>
        <v>0.45429643</v>
      </c>
    </row>
    <row r="7" spans="1:7" ht="12.75">
      <c r="A7" s="33" t="str">
        <f ca="1" t="shared" si="1"/>
        <v>Winnipeg Region</v>
      </c>
      <c r="B7" t="s">
        <v>123</v>
      </c>
      <c r="C7" t="str">
        <f>'m region orig data'!N7</f>
        <v> </v>
      </c>
      <c r="D7" t="str">
        <f>'m region orig data'!O7</f>
        <v> </v>
      </c>
      <c r="E7" s="19">
        <f t="shared" si="0"/>
        <v>0.004523883</v>
      </c>
      <c r="F7" s="36">
        <f>'m region orig data'!B7</f>
        <v>0.005292189</v>
      </c>
      <c r="G7" s="12">
        <f>'m region orig data'!E7</f>
        <v>0.267057401</v>
      </c>
    </row>
    <row r="8" spans="1:7" ht="12.75">
      <c r="A8" s="33" t="str">
        <f ca="1" t="shared" si="1"/>
        <v>Southwest Region</v>
      </c>
      <c r="B8" t="s">
        <v>124</v>
      </c>
      <c r="C8" t="str">
        <f>'m region orig data'!N8</f>
        <v> </v>
      </c>
      <c r="D8" t="str">
        <f>'m region orig data'!O8</f>
        <v> </v>
      </c>
      <c r="E8" s="19">
        <f t="shared" si="0"/>
        <v>0.004523883</v>
      </c>
      <c r="F8" s="36">
        <f>'m region orig data'!B8</f>
        <v>0.004653877</v>
      </c>
      <c r="G8" s="12">
        <f>'m region orig data'!E8</f>
        <v>0.901697384</v>
      </c>
    </row>
    <row r="9" spans="1:7" ht="12.75">
      <c r="A9" s="33" t="str">
        <f ca="1" t="shared" si="1"/>
        <v>The Pas Region</v>
      </c>
      <c r="B9" t="s">
        <v>125</v>
      </c>
      <c r="C9" t="str">
        <f>'m region orig data'!N9</f>
        <v> </v>
      </c>
      <c r="D9" t="str">
        <f>'m region orig data'!O9</f>
        <v> </v>
      </c>
      <c r="E9" s="19">
        <f t="shared" si="0"/>
        <v>0.004523883</v>
      </c>
      <c r="F9" s="36">
        <f>'m region orig data'!B9</f>
        <v>0.004935104</v>
      </c>
      <c r="G9" s="12">
        <f>'m region orig data'!E9</f>
        <v>0.745329465</v>
      </c>
    </row>
    <row r="10" spans="1:7" ht="12.75">
      <c r="A10" s="33" t="str">
        <f ca="1" t="shared" si="1"/>
        <v>Thompson Region</v>
      </c>
      <c r="B10" t="s">
        <v>126</v>
      </c>
      <c r="C10" t="str">
        <f>'m region orig data'!N10</f>
        <v> </v>
      </c>
      <c r="D10" t="str">
        <f>'m region orig data'!O10</f>
        <v> </v>
      </c>
      <c r="E10" s="19">
        <f t="shared" si="0"/>
        <v>0.004523883</v>
      </c>
      <c r="F10" s="36">
        <f>'m region orig data'!B10</f>
        <v>0.008926733</v>
      </c>
      <c r="G10" s="12">
        <f>'m region orig data'!E10</f>
        <v>0.011171966</v>
      </c>
    </row>
    <row r="11" spans="1:7" ht="12.75">
      <c r="A11" s="33"/>
      <c r="E11" s="19"/>
      <c r="F11" s="36"/>
      <c r="G11" s="12"/>
    </row>
    <row r="12" spans="1:7" ht="12.75">
      <c r="A12" s="33" t="str">
        <f ca="1" t="shared" si="1"/>
        <v>Manitoba</v>
      </c>
      <c r="B12" t="s">
        <v>42</v>
      </c>
      <c r="C12" t="str">
        <f>'m region orig data'!N11</f>
        <v> </v>
      </c>
      <c r="D12" t="str">
        <f>'m region orig data'!O11</f>
        <v> </v>
      </c>
      <c r="E12" s="19">
        <f t="shared" si="0"/>
        <v>0.004523883</v>
      </c>
      <c r="F12" s="36">
        <f>'m region orig data'!B11</f>
        <v>0.004523883</v>
      </c>
      <c r="G12" s="12" t="str">
        <f>'m region orig data'!E11</f>
        <v> </v>
      </c>
    </row>
    <row r="13" spans="5:7" ht="12.75">
      <c r="E13" s="19"/>
      <c r="F13" s="11"/>
      <c r="G13" s="12"/>
    </row>
    <row r="16" ht="12.75">
      <c r="B16" s="38"/>
    </row>
  </sheetData>
  <sheetProtection/>
  <mergeCells count="1"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154</v>
      </c>
    </row>
    <row r="3" spans="1:34" ht="12.75">
      <c r="A3" t="s">
        <v>0</v>
      </c>
      <c r="B3" t="s">
        <v>62</v>
      </c>
      <c r="C3" t="s">
        <v>63</v>
      </c>
      <c r="D3" t="s">
        <v>64</v>
      </c>
      <c r="E3" t="s">
        <v>65</v>
      </c>
      <c r="F3" t="s">
        <v>66</v>
      </c>
      <c r="G3" t="s">
        <v>67</v>
      </c>
      <c r="H3" t="s">
        <v>68</v>
      </c>
      <c r="I3" t="s">
        <v>69</v>
      </c>
      <c r="J3" t="s">
        <v>70</v>
      </c>
      <c r="K3" t="s">
        <v>71</v>
      </c>
      <c r="L3" t="s">
        <v>72</v>
      </c>
      <c r="M3" t="s">
        <v>73</v>
      </c>
      <c r="N3" t="s">
        <v>74</v>
      </c>
      <c r="O3" t="s">
        <v>75</v>
      </c>
      <c r="P3" t="s">
        <v>76</v>
      </c>
      <c r="Q3" t="s">
        <v>77</v>
      </c>
      <c r="R3" t="s">
        <v>78</v>
      </c>
      <c r="S3" t="s">
        <v>79</v>
      </c>
      <c r="T3" t="s">
        <v>80</v>
      </c>
      <c r="U3" t="s">
        <v>81</v>
      </c>
      <c r="V3" t="s">
        <v>82</v>
      </c>
      <c r="W3" t="s">
        <v>83</v>
      </c>
      <c r="X3" t="s">
        <v>84</v>
      </c>
      <c r="Y3" t="s">
        <v>85</v>
      </c>
      <c r="Z3" t="s">
        <v>86</v>
      </c>
      <c r="AA3" t="s">
        <v>87</v>
      </c>
      <c r="AB3" t="s">
        <v>88</v>
      </c>
      <c r="AC3" t="s">
        <v>89</v>
      </c>
      <c r="AD3" t="s">
        <v>90</v>
      </c>
      <c r="AE3" t="s">
        <v>91</v>
      </c>
      <c r="AF3" t="s">
        <v>92</v>
      </c>
      <c r="AG3" t="s">
        <v>93</v>
      </c>
      <c r="AH3" t="s">
        <v>94</v>
      </c>
    </row>
    <row r="4" spans="1:34" ht="12.75">
      <c r="A4" t="s">
        <v>3</v>
      </c>
      <c r="B4" t="s">
        <v>59</v>
      </c>
      <c r="C4" t="s">
        <v>59</v>
      </c>
      <c r="D4" t="s">
        <v>59</v>
      </c>
      <c r="E4" t="s">
        <v>59</v>
      </c>
      <c r="F4" t="s">
        <v>59</v>
      </c>
      <c r="G4" t="s">
        <v>59</v>
      </c>
      <c r="H4" t="s">
        <v>59</v>
      </c>
      <c r="I4" t="s">
        <v>59</v>
      </c>
      <c r="J4" t="s">
        <v>59</v>
      </c>
      <c r="K4" t="s">
        <v>59</v>
      </c>
      <c r="L4" t="s">
        <v>59</v>
      </c>
      <c r="M4" t="s">
        <v>59</v>
      </c>
      <c r="N4">
        <v>0.00197113</v>
      </c>
      <c r="O4">
        <v>0.001544124</v>
      </c>
      <c r="P4">
        <v>0.002516221</v>
      </c>
      <c r="Q4" s="4">
        <v>1.32113E-05</v>
      </c>
      <c r="R4">
        <v>0.001817731</v>
      </c>
      <c r="S4">
        <v>0.000223544</v>
      </c>
      <c r="T4">
        <v>-0.5427</v>
      </c>
      <c r="U4">
        <v>-0.7868</v>
      </c>
      <c r="V4">
        <v>-0.2985</v>
      </c>
      <c r="W4">
        <v>0.581180275</v>
      </c>
      <c r="X4">
        <v>0.455278904</v>
      </c>
      <c r="Y4">
        <v>0.74189801</v>
      </c>
      <c r="Z4" t="s">
        <v>59</v>
      </c>
      <c r="AA4" t="s">
        <v>59</v>
      </c>
      <c r="AB4" t="s">
        <v>59</v>
      </c>
      <c r="AC4" t="s">
        <v>59</v>
      </c>
      <c r="AD4" t="s">
        <v>59</v>
      </c>
      <c r="AE4" t="s">
        <v>96</v>
      </c>
      <c r="AF4" t="s">
        <v>59</v>
      </c>
      <c r="AG4" t="s">
        <v>60</v>
      </c>
      <c r="AH4" t="s">
        <v>59</v>
      </c>
    </row>
    <row r="5" spans="1:34" ht="12.75">
      <c r="A5" t="s">
        <v>1</v>
      </c>
      <c r="B5">
        <v>0.005877937</v>
      </c>
      <c r="C5">
        <v>0.003528195</v>
      </c>
      <c r="D5">
        <v>0.009792585</v>
      </c>
      <c r="E5">
        <v>0.343748102</v>
      </c>
      <c r="F5">
        <v>0.00538358</v>
      </c>
      <c r="G5">
        <v>0.001342267</v>
      </c>
      <c r="H5">
        <v>0.2466</v>
      </c>
      <c r="I5">
        <v>-0.2639</v>
      </c>
      <c r="J5">
        <v>0.757</v>
      </c>
      <c r="K5">
        <v>1.279621894</v>
      </c>
      <c r="L5">
        <v>0.768084978</v>
      </c>
      <c r="M5">
        <v>2.131837281</v>
      </c>
      <c r="N5">
        <v>0.002743127</v>
      </c>
      <c r="O5">
        <v>0.002360989</v>
      </c>
      <c r="P5">
        <v>0.003187116</v>
      </c>
      <c r="Q5">
        <v>0.005564438</v>
      </c>
      <c r="R5">
        <v>0.002743857</v>
      </c>
      <c r="S5">
        <v>0.000203109</v>
      </c>
      <c r="T5">
        <v>-0.2122</v>
      </c>
      <c r="U5">
        <v>-0.3622</v>
      </c>
      <c r="V5">
        <v>-0.0622</v>
      </c>
      <c r="W5">
        <v>0.808800513</v>
      </c>
      <c r="X5">
        <v>0.696128501</v>
      </c>
      <c r="Y5">
        <v>0.939709076</v>
      </c>
      <c r="Z5">
        <v>0.003473828</v>
      </c>
      <c r="AA5">
        <v>-0.7621</v>
      </c>
      <c r="AB5">
        <v>-1.2732</v>
      </c>
      <c r="AC5">
        <v>-0.251</v>
      </c>
      <c r="AD5" t="s">
        <v>59</v>
      </c>
      <c r="AE5" t="s">
        <v>96</v>
      </c>
      <c r="AF5" t="s">
        <v>95</v>
      </c>
      <c r="AG5" t="s">
        <v>59</v>
      </c>
      <c r="AH5" t="s">
        <v>59</v>
      </c>
    </row>
    <row r="6" spans="1:34" ht="12.75">
      <c r="A6" t="s">
        <v>10</v>
      </c>
      <c r="B6" t="s">
        <v>59</v>
      </c>
      <c r="C6" t="s">
        <v>59</v>
      </c>
      <c r="D6" t="s">
        <v>59</v>
      </c>
      <c r="E6" t="s">
        <v>59</v>
      </c>
      <c r="F6" t="s">
        <v>59</v>
      </c>
      <c r="G6" t="s">
        <v>59</v>
      </c>
      <c r="H6" t="s">
        <v>59</v>
      </c>
      <c r="I6" t="s">
        <v>59</v>
      </c>
      <c r="J6" t="s">
        <v>59</v>
      </c>
      <c r="K6" t="s">
        <v>59</v>
      </c>
      <c r="L6" t="s">
        <v>59</v>
      </c>
      <c r="M6" t="s">
        <v>59</v>
      </c>
      <c r="N6">
        <v>0.002461783</v>
      </c>
      <c r="O6">
        <v>0.002085228</v>
      </c>
      <c r="P6">
        <v>0.002906337</v>
      </c>
      <c r="Q6">
        <v>0.000154965</v>
      </c>
      <c r="R6">
        <v>0.002912506</v>
      </c>
      <c r="S6">
        <v>0.000239869</v>
      </c>
      <c r="T6">
        <v>-0.3204</v>
      </c>
      <c r="U6">
        <v>-0.4864</v>
      </c>
      <c r="V6">
        <v>-0.1544</v>
      </c>
      <c r="W6">
        <v>0.725847274</v>
      </c>
      <c r="X6">
        <v>0.614821422</v>
      </c>
      <c r="Y6">
        <v>0.856922428</v>
      </c>
      <c r="Z6" t="s">
        <v>59</v>
      </c>
      <c r="AA6" t="s">
        <v>59</v>
      </c>
      <c r="AB6" t="s">
        <v>59</v>
      </c>
      <c r="AC6" t="s">
        <v>59</v>
      </c>
      <c r="AD6" t="s">
        <v>59</v>
      </c>
      <c r="AE6" t="s">
        <v>96</v>
      </c>
      <c r="AF6" t="s">
        <v>59</v>
      </c>
      <c r="AG6" t="s">
        <v>60</v>
      </c>
      <c r="AH6" t="s">
        <v>59</v>
      </c>
    </row>
    <row r="7" spans="1:34" ht="12.75">
      <c r="A7" t="s">
        <v>9</v>
      </c>
      <c r="B7" t="s">
        <v>59</v>
      </c>
      <c r="C7" t="s">
        <v>59</v>
      </c>
      <c r="D7" t="s">
        <v>59</v>
      </c>
      <c r="E7" t="s">
        <v>59</v>
      </c>
      <c r="F7" t="s">
        <v>59</v>
      </c>
      <c r="G7" t="s">
        <v>59</v>
      </c>
      <c r="H7" t="s">
        <v>59</v>
      </c>
      <c r="I7" t="s">
        <v>59</v>
      </c>
      <c r="J7" t="s">
        <v>59</v>
      </c>
      <c r="K7" t="s">
        <v>59</v>
      </c>
      <c r="L7" t="s">
        <v>59</v>
      </c>
      <c r="M7" t="s">
        <v>59</v>
      </c>
      <c r="N7">
        <v>0.003236429</v>
      </c>
      <c r="O7">
        <v>0.002677051</v>
      </c>
      <c r="P7">
        <v>0.00391269</v>
      </c>
      <c r="Q7">
        <v>0.628588463</v>
      </c>
      <c r="R7">
        <v>0.003203278</v>
      </c>
      <c r="S7">
        <v>0.000303554</v>
      </c>
      <c r="T7">
        <v>-0.0468</v>
      </c>
      <c r="U7">
        <v>-0.2366</v>
      </c>
      <c r="V7">
        <v>0.1429</v>
      </c>
      <c r="W7">
        <v>0.954248615</v>
      </c>
      <c r="X7">
        <v>0.789318139</v>
      </c>
      <c r="Y7">
        <v>1.153641825</v>
      </c>
      <c r="Z7" t="s">
        <v>59</v>
      </c>
      <c r="AA7" t="s">
        <v>59</v>
      </c>
      <c r="AB7" t="s">
        <v>59</v>
      </c>
      <c r="AC7" t="s">
        <v>59</v>
      </c>
      <c r="AD7" t="s">
        <v>59</v>
      </c>
      <c r="AE7" t="s">
        <v>59</v>
      </c>
      <c r="AF7" t="s">
        <v>59</v>
      </c>
      <c r="AG7" t="s">
        <v>60</v>
      </c>
      <c r="AH7" t="s">
        <v>59</v>
      </c>
    </row>
    <row r="8" spans="1:34" ht="12.75">
      <c r="A8" t="s">
        <v>11</v>
      </c>
      <c r="B8">
        <v>0.005300028</v>
      </c>
      <c r="C8">
        <v>0.004008512</v>
      </c>
      <c r="D8">
        <v>0.007007661</v>
      </c>
      <c r="E8">
        <v>0.271083943</v>
      </c>
      <c r="F8">
        <v>0.00435503</v>
      </c>
      <c r="G8">
        <v>0.000453054</v>
      </c>
      <c r="H8">
        <v>0.1568</v>
      </c>
      <c r="I8">
        <v>-0.1225</v>
      </c>
      <c r="J8">
        <v>0.4361</v>
      </c>
      <c r="K8">
        <v>1.169796259</v>
      </c>
      <c r="L8">
        <v>0.884739148</v>
      </c>
      <c r="M8">
        <v>1.54669689</v>
      </c>
      <c r="N8">
        <v>0.003494722</v>
      </c>
      <c r="O8">
        <v>0.003073464</v>
      </c>
      <c r="P8">
        <v>0.003973719</v>
      </c>
      <c r="Q8">
        <v>0.647645076</v>
      </c>
      <c r="R8">
        <v>0.003403357</v>
      </c>
      <c r="S8">
        <v>8.4025E-05</v>
      </c>
      <c r="T8">
        <v>0.03</v>
      </c>
      <c r="U8">
        <v>-0.0985</v>
      </c>
      <c r="V8">
        <v>0.1584</v>
      </c>
      <c r="W8">
        <v>1.030405508</v>
      </c>
      <c r="X8">
        <v>0.906199124</v>
      </c>
      <c r="Y8">
        <v>1.171635992</v>
      </c>
      <c r="Z8">
        <v>0.000778529</v>
      </c>
      <c r="AA8">
        <v>-0.4165</v>
      </c>
      <c r="AB8">
        <v>-0.6594</v>
      </c>
      <c r="AC8">
        <v>-0.1736</v>
      </c>
      <c r="AD8" t="s">
        <v>59</v>
      </c>
      <c r="AE8" t="s">
        <v>59</v>
      </c>
      <c r="AF8" t="s">
        <v>95</v>
      </c>
      <c r="AG8" t="s">
        <v>59</v>
      </c>
      <c r="AH8" t="s">
        <v>59</v>
      </c>
    </row>
    <row r="9" spans="1:34" ht="12.75">
      <c r="A9" t="s">
        <v>4</v>
      </c>
      <c r="B9">
        <v>0.003575033</v>
      </c>
      <c r="C9">
        <v>0.002277348</v>
      </c>
      <c r="D9">
        <v>0.00561217</v>
      </c>
      <c r="E9">
        <v>0.275959103</v>
      </c>
      <c r="F9">
        <v>0.003413524</v>
      </c>
      <c r="G9">
        <v>0.00074362</v>
      </c>
      <c r="H9">
        <v>-0.2507</v>
      </c>
      <c r="I9">
        <v>-0.7016</v>
      </c>
      <c r="J9">
        <v>0.2003</v>
      </c>
      <c r="K9">
        <v>0.778281616</v>
      </c>
      <c r="L9">
        <v>0.495776586</v>
      </c>
      <c r="M9">
        <v>1.221764583</v>
      </c>
      <c r="N9">
        <v>0.003123941</v>
      </c>
      <c r="O9">
        <v>0.002673286</v>
      </c>
      <c r="P9">
        <v>0.003650566</v>
      </c>
      <c r="Q9">
        <v>0.301024092</v>
      </c>
      <c r="R9">
        <v>0.003350485</v>
      </c>
      <c r="S9">
        <v>0.000258062</v>
      </c>
      <c r="T9">
        <v>-0.0822</v>
      </c>
      <c r="U9">
        <v>-0.238</v>
      </c>
      <c r="V9">
        <v>0.0736</v>
      </c>
      <c r="W9">
        <v>0.921082125</v>
      </c>
      <c r="X9">
        <v>0.788208267</v>
      </c>
      <c r="Y9">
        <v>1.07635547</v>
      </c>
      <c r="Z9">
        <v>0.560092364</v>
      </c>
      <c r="AA9">
        <v>-0.1349</v>
      </c>
      <c r="AB9">
        <v>-0.5886</v>
      </c>
      <c r="AC9">
        <v>0.3188</v>
      </c>
      <c r="AD9" t="s">
        <v>59</v>
      </c>
      <c r="AE9" t="s">
        <v>59</v>
      </c>
      <c r="AF9" t="s">
        <v>59</v>
      </c>
      <c r="AG9" t="s">
        <v>59</v>
      </c>
      <c r="AH9" t="s">
        <v>59</v>
      </c>
    </row>
    <row r="10" spans="1:34" ht="12.75">
      <c r="A10" t="s">
        <v>2</v>
      </c>
      <c r="B10">
        <v>0.003265863</v>
      </c>
      <c r="C10">
        <v>0.001535805</v>
      </c>
      <c r="D10">
        <v>0.006944802</v>
      </c>
      <c r="E10">
        <v>0.375533653</v>
      </c>
      <c r="F10">
        <v>0.003025065</v>
      </c>
      <c r="G10">
        <v>0.001141636</v>
      </c>
      <c r="H10">
        <v>-0.3411</v>
      </c>
      <c r="I10">
        <v>-1.0956</v>
      </c>
      <c r="J10">
        <v>0.4134</v>
      </c>
      <c r="K10">
        <v>0.71097565</v>
      </c>
      <c r="L10">
        <v>0.334343497</v>
      </c>
      <c r="M10">
        <v>1.511877395</v>
      </c>
      <c r="N10">
        <v>0.003722485</v>
      </c>
      <c r="O10">
        <v>0.003057647</v>
      </c>
      <c r="P10">
        <v>0.004531882</v>
      </c>
      <c r="Q10">
        <v>0.353742838</v>
      </c>
      <c r="R10">
        <v>0.00389989</v>
      </c>
      <c r="S10">
        <v>0.000383518</v>
      </c>
      <c r="T10">
        <v>0.0931</v>
      </c>
      <c r="U10">
        <v>-0.1037</v>
      </c>
      <c r="V10">
        <v>0.2898</v>
      </c>
      <c r="W10">
        <v>1.097560514</v>
      </c>
      <c r="X10">
        <v>0.901535482</v>
      </c>
      <c r="Y10">
        <v>1.336208177</v>
      </c>
      <c r="Z10">
        <v>0.737599166</v>
      </c>
      <c r="AA10">
        <v>0.1309</v>
      </c>
      <c r="AB10">
        <v>-0.6347</v>
      </c>
      <c r="AC10">
        <v>0.8964</v>
      </c>
      <c r="AD10" t="s">
        <v>59</v>
      </c>
      <c r="AE10" t="s">
        <v>59</v>
      </c>
      <c r="AF10" t="s">
        <v>59</v>
      </c>
      <c r="AG10" t="s">
        <v>59</v>
      </c>
      <c r="AH10" t="s">
        <v>59</v>
      </c>
    </row>
    <row r="11" spans="1:34" ht="12.75">
      <c r="A11" t="s">
        <v>6</v>
      </c>
      <c r="B11">
        <v>0.004278793</v>
      </c>
      <c r="C11">
        <v>0.002528936</v>
      </c>
      <c r="D11">
        <v>0.007239435</v>
      </c>
      <c r="E11">
        <v>0.791385512</v>
      </c>
      <c r="F11">
        <v>0.003997868</v>
      </c>
      <c r="G11">
        <v>0.00103018</v>
      </c>
      <c r="H11">
        <v>-0.071</v>
      </c>
      <c r="I11">
        <v>-0.5968</v>
      </c>
      <c r="J11">
        <v>0.4549</v>
      </c>
      <c r="K11">
        <v>0.931489448</v>
      </c>
      <c r="L11">
        <v>0.550547149</v>
      </c>
      <c r="M11">
        <v>1.576018681</v>
      </c>
      <c r="N11">
        <v>0.002602827</v>
      </c>
      <c r="O11">
        <v>0.002102402</v>
      </c>
      <c r="P11">
        <v>0.003222366</v>
      </c>
      <c r="Q11">
        <v>0.015106448</v>
      </c>
      <c r="R11">
        <v>0.003122308</v>
      </c>
      <c r="S11">
        <v>0.000334224</v>
      </c>
      <c r="T11">
        <v>-0.2647</v>
      </c>
      <c r="U11">
        <v>-0.4782</v>
      </c>
      <c r="V11">
        <v>-0.0512</v>
      </c>
      <c r="W11">
        <v>0.767433635</v>
      </c>
      <c r="X11">
        <v>0.619885219</v>
      </c>
      <c r="Y11">
        <v>0.950102319</v>
      </c>
      <c r="Z11">
        <v>0.075460366</v>
      </c>
      <c r="AA11">
        <v>-0.4971</v>
      </c>
      <c r="AB11">
        <v>-1.0451</v>
      </c>
      <c r="AC11">
        <v>0.051</v>
      </c>
      <c r="AD11" t="s">
        <v>59</v>
      </c>
      <c r="AE11" t="s">
        <v>59</v>
      </c>
      <c r="AF11" t="s">
        <v>59</v>
      </c>
      <c r="AG11" t="s">
        <v>59</v>
      </c>
      <c r="AH11" t="s">
        <v>59</v>
      </c>
    </row>
    <row r="12" spans="1:34" ht="12.75">
      <c r="A12" t="s">
        <v>8</v>
      </c>
      <c r="B12" t="s">
        <v>59</v>
      </c>
      <c r="C12" t="s">
        <v>59</v>
      </c>
      <c r="D12" t="s">
        <v>59</v>
      </c>
      <c r="E12" t="s">
        <v>59</v>
      </c>
      <c r="F12" t="s">
        <v>59</v>
      </c>
      <c r="G12" t="s">
        <v>59</v>
      </c>
      <c r="H12" t="s">
        <v>59</v>
      </c>
      <c r="I12" t="s">
        <v>59</v>
      </c>
      <c r="J12" t="s">
        <v>59</v>
      </c>
      <c r="K12" t="s">
        <v>59</v>
      </c>
      <c r="L12" t="s">
        <v>59</v>
      </c>
      <c r="M12" t="s">
        <v>59</v>
      </c>
      <c r="N12" t="s">
        <v>59</v>
      </c>
      <c r="O12" t="s">
        <v>59</v>
      </c>
      <c r="P12" t="s">
        <v>59</v>
      </c>
      <c r="Q12" t="s">
        <v>59</v>
      </c>
      <c r="R12" t="s">
        <v>59</v>
      </c>
      <c r="S12" t="s">
        <v>59</v>
      </c>
      <c r="T12" t="s">
        <v>59</v>
      </c>
      <c r="U12" t="s">
        <v>59</v>
      </c>
      <c r="V12" t="s">
        <v>59</v>
      </c>
      <c r="W12" t="s">
        <v>59</v>
      </c>
      <c r="X12" t="s">
        <v>59</v>
      </c>
      <c r="Y12" t="s">
        <v>59</v>
      </c>
      <c r="Z12" t="s">
        <v>59</v>
      </c>
      <c r="AA12" t="s">
        <v>59</v>
      </c>
      <c r="AB12" t="s">
        <v>59</v>
      </c>
      <c r="AC12" t="s">
        <v>59</v>
      </c>
      <c r="AD12" t="s">
        <v>59</v>
      </c>
      <c r="AE12" t="s">
        <v>59</v>
      </c>
      <c r="AF12" t="s">
        <v>59</v>
      </c>
      <c r="AG12" t="s">
        <v>60</v>
      </c>
      <c r="AH12" t="s">
        <v>60</v>
      </c>
    </row>
    <row r="13" spans="1:34" ht="12.75">
      <c r="A13" t="s">
        <v>5</v>
      </c>
      <c r="B13">
        <v>0.004741129</v>
      </c>
      <c r="C13">
        <v>0.002509796</v>
      </c>
      <c r="D13">
        <v>0.008956226</v>
      </c>
      <c r="E13">
        <v>0.922348989</v>
      </c>
      <c r="F13">
        <v>0.003800836</v>
      </c>
      <c r="G13">
        <v>0.001199644</v>
      </c>
      <c r="H13">
        <v>0.0316</v>
      </c>
      <c r="I13">
        <v>-0.6044</v>
      </c>
      <c r="J13">
        <v>0.6677</v>
      </c>
      <c r="K13">
        <v>1.032139641</v>
      </c>
      <c r="L13">
        <v>0.546380473</v>
      </c>
      <c r="M13">
        <v>1.94976265</v>
      </c>
      <c r="N13">
        <v>0.004515227</v>
      </c>
      <c r="O13">
        <v>0.003457263</v>
      </c>
      <c r="P13">
        <v>0.005896941</v>
      </c>
      <c r="Q13">
        <v>0.035663862</v>
      </c>
      <c r="R13">
        <v>0.003957404</v>
      </c>
      <c r="S13">
        <v>0.000532559</v>
      </c>
      <c r="T13">
        <v>0.2862</v>
      </c>
      <c r="U13">
        <v>0.0192</v>
      </c>
      <c r="V13">
        <v>0.5531</v>
      </c>
      <c r="W13">
        <v>1.331297472</v>
      </c>
      <c r="X13">
        <v>1.01936086</v>
      </c>
      <c r="Y13">
        <v>1.738690417</v>
      </c>
      <c r="Z13">
        <v>0.887074756</v>
      </c>
      <c r="AA13">
        <v>-0.0488</v>
      </c>
      <c r="AB13">
        <v>-0.7226</v>
      </c>
      <c r="AC13">
        <v>0.625</v>
      </c>
      <c r="AD13" t="s">
        <v>59</v>
      </c>
      <c r="AE13" t="s">
        <v>59</v>
      </c>
      <c r="AF13" t="s">
        <v>59</v>
      </c>
      <c r="AG13" t="s">
        <v>59</v>
      </c>
      <c r="AH13" t="s">
        <v>59</v>
      </c>
    </row>
    <row r="14" spans="1:34" ht="12.75">
      <c r="A14" t="s">
        <v>7</v>
      </c>
      <c r="B14">
        <v>0.009281444</v>
      </c>
      <c r="C14">
        <v>0.005485498</v>
      </c>
      <c r="D14">
        <v>0.015704172</v>
      </c>
      <c r="E14">
        <v>0.008758266</v>
      </c>
      <c r="F14">
        <v>0.006448839</v>
      </c>
      <c r="G14">
        <v>0.001659706</v>
      </c>
      <c r="H14">
        <v>0.7034</v>
      </c>
      <c r="I14">
        <v>0.1775</v>
      </c>
      <c r="J14">
        <v>1.2293</v>
      </c>
      <c r="K14">
        <v>2.02056244</v>
      </c>
      <c r="L14">
        <v>1.194188246</v>
      </c>
      <c r="M14">
        <v>3.418784758</v>
      </c>
      <c r="N14">
        <v>0.012158742</v>
      </c>
      <c r="O14">
        <v>0.010504032</v>
      </c>
      <c r="P14">
        <v>0.014074121</v>
      </c>
      <c r="Q14" s="4">
        <v>1.35E-65</v>
      </c>
      <c r="R14">
        <v>0.008150918</v>
      </c>
      <c r="S14">
        <v>0.000582812</v>
      </c>
      <c r="T14">
        <v>1.2767</v>
      </c>
      <c r="U14">
        <v>1.1305</v>
      </c>
      <c r="V14">
        <v>1.423</v>
      </c>
      <c r="W14">
        <v>3.584958745</v>
      </c>
      <c r="X14">
        <v>3.097073585</v>
      </c>
      <c r="Y14">
        <v>4.149700952</v>
      </c>
      <c r="Z14">
        <v>0.313655755</v>
      </c>
      <c r="AA14">
        <v>0.27</v>
      </c>
      <c r="AB14">
        <v>-0.2552</v>
      </c>
      <c r="AC14">
        <v>0.7953</v>
      </c>
      <c r="AD14" t="s">
        <v>119</v>
      </c>
      <c r="AE14" t="s">
        <v>96</v>
      </c>
      <c r="AF14" t="s">
        <v>59</v>
      </c>
      <c r="AG14" t="s">
        <v>59</v>
      </c>
      <c r="AH14" t="s">
        <v>59</v>
      </c>
    </row>
    <row r="15" spans="1:34" ht="12.75">
      <c r="A15" t="s">
        <v>14</v>
      </c>
      <c r="B15">
        <v>0.003294857</v>
      </c>
      <c r="C15">
        <v>0.002130124</v>
      </c>
      <c r="D15">
        <v>0.005096453</v>
      </c>
      <c r="E15">
        <v>0.152357594</v>
      </c>
      <c r="F15">
        <v>0.003079576</v>
      </c>
      <c r="G15">
        <v>0.000614966</v>
      </c>
      <c r="H15">
        <v>-0.3185</v>
      </c>
      <c r="I15">
        <v>-0.7547</v>
      </c>
      <c r="J15">
        <v>0.1177</v>
      </c>
      <c r="K15">
        <v>0.727224689</v>
      </c>
      <c r="L15">
        <v>0.470150693</v>
      </c>
      <c r="M15">
        <v>1.124864338</v>
      </c>
      <c r="N15">
        <v>0.002457729</v>
      </c>
      <c r="O15">
        <v>0.002101309</v>
      </c>
      <c r="P15">
        <v>0.002874604</v>
      </c>
      <c r="Q15" s="4">
        <v>5.60429E-05</v>
      </c>
      <c r="R15">
        <v>0.002579828</v>
      </c>
      <c r="S15">
        <v>0.000129638</v>
      </c>
      <c r="T15">
        <v>-0.3221</v>
      </c>
      <c r="U15">
        <v>-0.4787</v>
      </c>
      <c r="V15">
        <v>-0.1654</v>
      </c>
      <c r="W15">
        <v>0.724651938</v>
      </c>
      <c r="X15">
        <v>0.61956297</v>
      </c>
      <c r="Y15">
        <v>0.847565877</v>
      </c>
      <c r="Z15">
        <v>0.174372302</v>
      </c>
      <c r="AA15">
        <v>-0.2931</v>
      </c>
      <c r="AB15">
        <v>-0.7161</v>
      </c>
      <c r="AC15">
        <v>0.1298</v>
      </c>
      <c r="AD15" t="s">
        <v>59</v>
      </c>
      <c r="AE15" t="s">
        <v>96</v>
      </c>
      <c r="AF15" t="s">
        <v>59</v>
      </c>
      <c r="AG15" t="s">
        <v>59</v>
      </c>
      <c r="AH15" t="s">
        <v>59</v>
      </c>
    </row>
    <row r="16" spans="1:34" ht="12.75">
      <c r="A16" t="s">
        <v>12</v>
      </c>
      <c r="B16">
        <v>0.003671038</v>
      </c>
      <c r="C16">
        <v>0.002573554</v>
      </c>
      <c r="D16">
        <v>0.005236541</v>
      </c>
      <c r="E16">
        <v>0.245618817</v>
      </c>
      <c r="F16">
        <v>0.003519398</v>
      </c>
      <c r="G16">
        <v>0.000535758</v>
      </c>
      <c r="H16">
        <v>-0.2104</v>
      </c>
      <c r="I16">
        <v>-0.5656</v>
      </c>
      <c r="J16">
        <v>0.1448</v>
      </c>
      <c r="K16">
        <v>0.810253713</v>
      </c>
      <c r="L16">
        <v>0.568022376</v>
      </c>
      <c r="M16">
        <v>1.155783833</v>
      </c>
      <c r="N16">
        <v>0.003049243</v>
      </c>
      <c r="O16">
        <v>0.00259468</v>
      </c>
      <c r="P16">
        <v>0.003583441</v>
      </c>
      <c r="Q16">
        <v>0.196381994</v>
      </c>
      <c r="R16">
        <v>0.003428561</v>
      </c>
      <c r="S16">
        <v>0.000180894</v>
      </c>
      <c r="T16">
        <v>-0.1064</v>
      </c>
      <c r="U16">
        <v>-0.2678</v>
      </c>
      <c r="V16">
        <v>0.055</v>
      </c>
      <c r="W16">
        <v>0.899057637</v>
      </c>
      <c r="X16">
        <v>0.765031524</v>
      </c>
      <c r="Y16">
        <v>1.056563826</v>
      </c>
      <c r="Z16">
        <v>0.285582966</v>
      </c>
      <c r="AA16">
        <v>-0.1856</v>
      </c>
      <c r="AB16">
        <v>-0.5262</v>
      </c>
      <c r="AC16">
        <v>0.155</v>
      </c>
      <c r="AD16" t="s">
        <v>59</v>
      </c>
      <c r="AE16" t="s">
        <v>59</v>
      </c>
      <c r="AF16" t="s">
        <v>59</v>
      </c>
      <c r="AG16" t="s">
        <v>59</v>
      </c>
      <c r="AH16" t="s">
        <v>59</v>
      </c>
    </row>
    <row r="17" spans="1:34" ht="12.75">
      <c r="A17" t="s">
        <v>13</v>
      </c>
      <c r="B17">
        <v>0.006614411</v>
      </c>
      <c r="C17">
        <v>0.004304089</v>
      </c>
      <c r="D17">
        <v>0.010164852</v>
      </c>
      <c r="E17">
        <v>0.084367666</v>
      </c>
      <c r="F17">
        <v>0.005099039</v>
      </c>
      <c r="G17">
        <v>0.000997451</v>
      </c>
      <c r="H17">
        <v>0.3784</v>
      </c>
      <c r="I17">
        <v>-0.0513</v>
      </c>
      <c r="J17">
        <v>0.8081</v>
      </c>
      <c r="K17">
        <v>1.459900498</v>
      </c>
      <c r="L17">
        <v>0.949977603</v>
      </c>
      <c r="M17">
        <v>2.243536541</v>
      </c>
      <c r="N17">
        <v>0.008642592</v>
      </c>
      <c r="O17">
        <v>0.007250013</v>
      </c>
      <c r="P17">
        <v>0.010302655</v>
      </c>
      <c r="Q17" s="4">
        <v>1.72E-25</v>
      </c>
      <c r="R17">
        <v>0.006563979</v>
      </c>
      <c r="S17">
        <v>0.000412953</v>
      </c>
      <c r="T17">
        <v>0.9354</v>
      </c>
      <c r="U17">
        <v>0.7597</v>
      </c>
      <c r="V17">
        <v>1.1111</v>
      </c>
      <c r="W17">
        <v>2.54823513</v>
      </c>
      <c r="X17">
        <v>2.137638779</v>
      </c>
      <c r="Y17">
        <v>3.037698578</v>
      </c>
      <c r="Z17">
        <v>0.215534787</v>
      </c>
      <c r="AA17">
        <v>0.2675</v>
      </c>
      <c r="AB17">
        <v>-0.1558</v>
      </c>
      <c r="AC17">
        <v>0.6907</v>
      </c>
      <c r="AD17" t="s">
        <v>59</v>
      </c>
      <c r="AE17" t="s">
        <v>96</v>
      </c>
      <c r="AF17" t="s">
        <v>59</v>
      </c>
      <c r="AG17" t="s">
        <v>59</v>
      </c>
      <c r="AH17" t="s">
        <v>59</v>
      </c>
    </row>
    <row r="18" spans="1:34" ht="12.75">
      <c r="A18" t="s">
        <v>15</v>
      </c>
      <c r="B18">
        <v>0.004593495</v>
      </c>
      <c r="C18" t="s">
        <v>59</v>
      </c>
      <c r="D18" t="s">
        <v>59</v>
      </c>
      <c r="E18" t="s">
        <v>59</v>
      </c>
      <c r="F18">
        <v>0.003918054</v>
      </c>
      <c r="G18">
        <v>0.000285193</v>
      </c>
      <c r="H18" t="s">
        <v>59</v>
      </c>
      <c r="I18" t="s">
        <v>59</v>
      </c>
      <c r="J18" t="s">
        <v>59</v>
      </c>
      <c r="K18" t="s">
        <v>59</v>
      </c>
      <c r="L18" t="s">
        <v>59</v>
      </c>
      <c r="M18" t="s">
        <v>59</v>
      </c>
      <c r="N18">
        <v>0.003391599</v>
      </c>
      <c r="O18" t="s">
        <v>59</v>
      </c>
      <c r="P18" t="s">
        <v>59</v>
      </c>
      <c r="Q18" t="s">
        <v>59</v>
      </c>
      <c r="R18">
        <v>0.003391599</v>
      </c>
      <c r="S18" s="4">
        <v>6.45655E-05</v>
      </c>
      <c r="T18" t="s">
        <v>59</v>
      </c>
      <c r="U18" t="s">
        <v>59</v>
      </c>
      <c r="V18" t="s">
        <v>59</v>
      </c>
      <c r="W18" t="s">
        <v>59</v>
      </c>
      <c r="X18" t="s">
        <v>59</v>
      </c>
      <c r="Y18" t="s">
        <v>59</v>
      </c>
      <c r="Z18">
        <v>5.846E-05</v>
      </c>
      <c r="AA18">
        <v>-0.3033</v>
      </c>
      <c r="AB18">
        <v>-0.4513</v>
      </c>
      <c r="AC18">
        <v>-0.1554</v>
      </c>
      <c r="AD18" t="s">
        <v>59</v>
      </c>
      <c r="AE18" t="s">
        <v>59</v>
      </c>
      <c r="AF18" t="s">
        <v>95</v>
      </c>
      <c r="AG18" t="s">
        <v>59</v>
      </c>
      <c r="AH18" t="s">
        <v>59</v>
      </c>
    </row>
    <row r="19" spans="1:34" ht="12.75">
      <c r="A19" t="s">
        <v>18</v>
      </c>
      <c r="B19" t="s">
        <v>59</v>
      </c>
      <c r="C19" t="s">
        <v>59</v>
      </c>
      <c r="D19" t="s">
        <v>59</v>
      </c>
      <c r="E19" t="s">
        <v>59</v>
      </c>
      <c r="F19" t="s">
        <v>59</v>
      </c>
      <c r="G19" t="s">
        <v>59</v>
      </c>
      <c r="H19" t="s">
        <v>59</v>
      </c>
      <c r="I19" t="s">
        <v>59</v>
      </c>
      <c r="J19" t="s">
        <v>59</v>
      </c>
      <c r="K19" t="s">
        <v>59</v>
      </c>
      <c r="L19" t="s">
        <v>59</v>
      </c>
      <c r="M19" t="s">
        <v>59</v>
      </c>
      <c r="N19">
        <v>0.002972799</v>
      </c>
      <c r="O19">
        <v>0.002499507</v>
      </c>
      <c r="P19">
        <v>0.00353571</v>
      </c>
      <c r="Q19">
        <v>0.136319457</v>
      </c>
      <c r="R19">
        <v>0.002829511</v>
      </c>
      <c r="S19">
        <v>0.000244087</v>
      </c>
      <c r="T19">
        <v>-0.1318</v>
      </c>
      <c r="U19">
        <v>-0.3052</v>
      </c>
      <c r="V19">
        <v>0.0416</v>
      </c>
      <c r="W19">
        <v>0.876518411</v>
      </c>
      <c r="X19">
        <v>0.736970202</v>
      </c>
      <c r="Y19">
        <v>1.042490623</v>
      </c>
      <c r="Z19" t="s">
        <v>59</v>
      </c>
      <c r="AA19" t="s">
        <v>59</v>
      </c>
      <c r="AB19" t="s">
        <v>59</v>
      </c>
      <c r="AC19" t="s">
        <v>59</v>
      </c>
      <c r="AD19" t="s">
        <v>59</v>
      </c>
      <c r="AE19" t="s">
        <v>59</v>
      </c>
      <c r="AF19" t="s">
        <v>59</v>
      </c>
      <c r="AG19" t="s">
        <v>60</v>
      </c>
      <c r="AH19" t="s">
        <v>59</v>
      </c>
    </row>
    <row r="20" spans="1:34" ht="12.75">
      <c r="A20" t="s">
        <v>17</v>
      </c>
      <c r="B20" t="s">
        <v>59</v>
      </c>
      <c r="C20" t="s">
        <v>59</v>
      </c>
      <c r="D20" t="s">
        <v>59</v>
      </c>
      <c r="E20" t="s">
        <v>59</v>
      </c>
      <c r="F20" t="s">
        <v>59</v>
      </c>
      <c r="G20" t="s">
        <v>59</v>
      </c>
      <c r="H20" t="s">
        <v>59</v>
      </c>
      <c r="I20" t="s">
        <v>59</v>
      </c>
      <c r="J20" t="s">
        <v>59</v>
      </c>
      <c r="K20" t="s">
        <v>59</v>
      </c>
      <c r="L20" t="s">
        <v>59</v>
      </c>
      <c r="M20" t="s">
        <v>59</v>
      </c>
      <c r="N20">
        <v>0.002274244</v>
      </c>
      <c r="O20">
        <v>0.001784783</v>
      </c>
      <c r="P20">
        <v>0.002897936</v>
      </c>
      <c r="Q20">
        <v>0.001228762</v>
      </c>
      <c r="R20">
        <v>0.002417638</v>
      </c>
      <c r="S20">
        <v>0.000295004</v>
      </c>
      <c r="T20">
        <v>-0.3997</v>
      </c>
      <c r="U20">
        <v>-0.642</v>
      </c>
      <c r="V20">
        <v>-0.1573</v>
      </c>
      <c r="W20">
        <v>0.670552133</v>
      </c>
      <c r="X20">
        <v>0.526236353</v>
      </c>
      <c r="Y20">
        <v>0.854445272</v>
      </c>
      <c r="Z20" t="s">
        <v>59</v>
      </c>
      <c r="AA20" t="s">
        <v>59</v>
      </c>
      <c r="AB20" t="s">
        <v>59</v>
      </c>
      <c r="AC20" t="s">
        <v>59</v>
      </c>
      <c r="AD20" t="s">
        <v>59</v>
      </c>
      <c r="AE20" t="s">
        <v>96</v>
      </c>
      <c r="AF20" t="s">
        <v>59</v>
      </c>
      <c r="AG20" t="s">
        <v>60</v>
      </c>
      <c r="AH20" t="s">
        <v>59</v>
      </c>
    </row>
    <row r="21" spans="1:34" ht="12.75">
      <c r="A21" t="s">
        <v>20</v>
      </c>
      <c r="B21">
        <v>0.003286582</v>
      </c>
      <c r="C21">
        <v>0.001619791</v>
      </c>
      <c r="D21">
        <v>0.006668528</v>
      </c>
      <c r="E21">
        <v>0.353719206</v>
      </c>
      <c r="F21">
        <v>0.003020008</v>
      </c>
      <c r="G21">
        <v>0.00106612</v>
      </c>
      <c r="H21">
        <v>-0.3348</v>
      </c>
      <c r="I21">
        <v>-1.0423</v>
      </c>
      <c r="J21">
        <v>0.3728</v>
      </c>
      <c r="K21">
        <v>0.715486154</v>
      </c>
      <c r="L21">
        <v>0.352627175</v>
      </c>
      <c r="M21">
        <v>1.451732802</v>
      </c>
      <c r="N21">
        <v>0.002916701</v>
      </c>
      <c r="O21">
        <v>0.002391384</v>
      </c>
      <c r="P21">
        <v>0.003557415</v>
      </c>
      <c r="Q21">
        <v>0.136527092</v>
      </c>
      <c r="R21">
        <v>0.002861028</v>
      </c>
      <c r="S21">
        <v>0.000284275</v>
      </c>
      <c r="T21">
        <v>-0.1508</v>
      </c>
      <c r="U21">
        <v>-0.3494</v>
      </c>
      <c r="V21">
        <v>0.0477</v>
      </c>
      <c r="W21">
        <v>0.859978138</v>
      </c>
      <c r="X21">
        <v>0.705090315</v>
      </c>
      <c r="Y21">
        <v>1.048890308</v>
      </c>
      <c r="Z21">
        <v>0.745128779</v>
      </c>
      <c r="AA21">
        <v>-0.1194</v>
      </c>
      <c r="AB21">
        <v>-0.8393</v>
      </c>
      <c r="AC21">
        <v>0.6005</v>
      </c>
      <c r="AD21" t="s">
        <v>59</v>
      </c>
      <c r="AE21" t="s">
        <v>59</v>
      </c>
      <c r="AF21" t="s">
        <v>59</v>
      </c>
      <c r="AG21" t="s">
        <v>59</v>
      </c>
      <c r="AH21" t="s">
        <v>59</v>
      </c>
    </row>
    <row r="22" spans="1:34" ht="12.75">
      <c r="A22" t="s">
        <v>19</v>
      </c>
      <c r="B22">
        <v>0.005444926</v>
      </c>
      <c r="C22">
        <v>0.003037714</v>
      </c>
      <c r="D22">
        <v>0.009759714</v>
      </c>
      <c r="E22">
        <v>0.567936601</v>
      </c>
      <c r="F22">
        <v>0.004997918</v>
      </c>
      <c r="G22">
        <v>0.001439165</v>
      </c>
      <c r="H22">
        <v>0.17</v>
      </c>
      <c r="I22">
        <v>-0.4135</v>
      </c>
      <c r="J22">
        <v>0.7536</v>
      </c>
      <c r="K22">
        <v>1.185355639</v>
      </c>
      <c r="L22">
        <v>0.661307658</v>
      </c>
      <c r="M22">
        <v>2.124681266</v>
      </c>
      <c r="N22">
        <v>0.002914228</v>
      </c>
      <c r="O22">
        <v>0.002439293</v>
      </c>
      <c r="P22">
        <v>0.003481634</v>
      </c>
      <c r="Q22">
        <v>0.0946615</v>
      </c>
      <c r="R22">
        <v>0.002880995</v>
      </c>
      <c r="S22">
        <v>0.000255278</v>
      </c>
      <c r="T22">
        <v>-0.1517</v>
      </c>
      <c r="U22">
        <v>-0.3296</v>
      </c>
      <c r="V22">
        <v>0.0262</v>
      </c>
      <c r="W22">
        <v>0.859249076</v>
      </c>
      <c r="X22">
        <v>0.719216314</v>
      </c>
      <c r="Y22">
        <v>1.026546479</v>
      </c>
      <c r="Z22">
        <v>0.038480797</v>
      </c>
      <c r="AA22">
        <v>-0.6251</v>
      </c>
      <c r="AB22">
        <v>-1.217</v>
      </c>
      <c r="AC22">
        <v>-0.0331</v>
      </c>
      <c r="AD22" t="s">
        <v>59</v>
      </c>
      <c r="AE22" t="s">
        <v>59</v>
      </c>
      <c r="AF22" t="s">
        <v>95</v>
      </c>
      <c r="AG22" t="s">
        <v>59</v>
      </c>
      <c r="AH22" t="s">
        <v>59</v>
      </c>
    </row>
    <row r="23" spans="1:34" ht="12.75">
      <c r="A23" t="s">
        <v>21</v>
      </c>
      <c r="B23" t="s">
        <v>59</v>
      </c>
      <c r="C23" t="s">
        <v>59</v>
      </c>
      <c r="D23" t="s">
        <v>59</v>
      </c>
      <c r="E23" t="s">
        <v>59</v>
      </c>
      <c r="F23" t="s">
        <v>59</v>
      </c>
      <c r="G23" t="s">
        <v>59</v>
      </c>
      <c r="H23" t="s">
        <v>59</v>
      </c>
      <c r="I23" t="s">
        <v>59</v>
      </c>
      <c r="J23" t="s">
        <v>59</v>
      </c>
      <c r="K23" t="s">
        <v>59</v>
      </c>
      <c r="L23" t="s">
        <v>59</v>
      </c>
      <c r="M23" t="s">
        <v>59</v>
      </c>
      <c r="N23">
        <v>0.002840504</v>
      </c>
      <c r="O23">
        <v>0.00219934</v>
      </c>
      <c r="P23">
        <v>0.003668584</v>
      </c>
      <c r="Q23">
        <v>0.174300756</v>
      </c>
      <c r="R23">
        <v>0.00259045</v>
      </c>
      <c r="S23">
        <v>0.000333992</v>
      </c>
      <c r="T23">
        <v>-0.1773</v>
      </c>
      <c r="U23">
        <v>-0.4331</v>
      </c>
      <c r="V23">
        <v>0.0785</v>
      </c>
      <c r="W23">
        <v>0.837511809</v>
      </c>
      <c r="X23">
        <v>0.648467041</v>
      </c>
      <c r="Y23">
        <v>1.081667975</v>
      </c>
      <c r="Z23" t="s">
        <v>59</v>
      </c>
      <c r="AA23" t="s">
        <v>59</v>
      </c>
      <c r="AB23" t="s">
        <v>59</v>
      </c>
      <c r="AC23" t="s">
        <v>59</v>
      </c>
      <c r="AD23" t="s">
        <v>59</v>
      </c>
      <c r="AE23" t="s">
        <v>59</v>
      </c>
      <c r="AF23" t="s">
        <v>59</v>
      </c>
      <c r="AG23" t="s">
        <v>60</v>
      </c>
      <c r="AH23" t="s">
        <v>59</v>
      </c>
    </row>
    <row r="24" spans="1:34" ht="12.75">
      <c r="A24" t="s">
        <v>27</v>
      </c>
      <c r="B24" t="s">
        <v>59</v>
      </c>
      <c r="C24" t="s">
        <v>59</v>
      </c>
      <c r="D24" t="s">
        <v>59</v>
      </c>
      <c r="E24" t="s">
        <v>59</v>
      </c>
      <c r="F24" t="s">
        <v>59</v>
      </c>
      <c r="G24" t="s">
        <v>59</v>
      </c>
      <c r="H24" t="s">
        <v>59</v>
      </c>
      <c r="I24" t="s">
        <v>59</v>
      </c>
      <c r="J24" t="s">
        <v>59</v>
      </c>
      <c r="K24" t="s">
        <v>59</v>
      </c>
      <c r="L24" t="s">
        <v>59</v>
      </c>
      <c r="M24" t="s">
        <v>59</v>
      </c>
      <c r="N24">
        <v>0.002936092</v>
      </c>
      <c r="O24">
        <v>0.002465504</v>
      </c>
      <c r="P24">
        <v>0.003496499</v>
      </c>
      <c r="Q24">
        <v>0.10562146</v>
      </c>
      <c r="R24">
        <v>0.002965692</v>
      </c>
      <c r="S24">
        <v>0.000257747</v>
      </c>
      <c r="T24">
        <v>-0.1442</v>
      </c>
      <c r="U24">
        <v>-0.3189</v>
      </c>
      <c r="V24">
        <v>0.0305</v>
      </c>
      <c r="W24">
        <v>0.865695367</v>
      </c>
      <c r="X24">
        <v>0.726944514</v>
      </c>
      <c r="Y24">
        <v>1.030929397</v>
      </c>
      <c r="Z24" t="s">
        <v>59</v>
      </c>
      <c r="AA24" t="s">
        <v>59</v>
      </c>
      <c r="AB24" t="s">
        <v>59</v>
      </c>
      <c r="AC24" t="s">
        <v>59</v>
      </c>
      <c r="AD24" t="s">
        <v>59</v>
      </c>
      <c r="AE24" t="s">
        <v>59</v>
      </c>
      <c r="AF24" t="s">
        <v>59</v>
      </c>
      <c r="AG24" t="s">
        <v>60</v>
      </c>
      <c r="AH24" t="s">
        <v>59</v>
      </c>
    </row>
    <row r="25" spans="1:34" ht="12.75">
      <c r="A25" t="s">
        <v>22</v>
      </c>
      <c r="B25">
        <v>0.00450636</v>
      </c>
      <c r="C25">
        <v>0.002385521</v>
      </c>
      <c r="D25">
        <v>0.008512722</v>
      </c>
      <c r="E25">
        <v>0.952941799</v>
      </c>
      <c r="F25">
        <v>0.003489184</v>
      </c>
      <c r="G25">
        <v>0.00110145</v>
      </c>
      <c r="H25">
        <v>-0.0192</v>
      </c>
      <c r="I25">
        <v>-0.6552</v>
      </c>
      <c r="J25">
        <v>0.6169</v>
      </c>
      <c r="K25">
        <v>0.981030608</v>
      </c>
      <c r="L25">
        <v>0.51932589</v>
      </c>
      <c r="M25">
        <v>1.853212159</v>
      </c>
      <c r="N25">
        <v>0.00278266</v>
      </c>
      <c r="O25">
        <v>0.00240562</v>
      </c>
      <c r="P25">
        <v>0.003218795</v>
      </c>
      <c r="Q25">
        <v>0.007723625</v>
      </c>
      <c r="R25">
        <v>0.002822927</v>
      </c>
      <c r="S25">
        <v>0.000202388</v>
      </c>
      <c r="T25">
        <v>-0.1979</v>
      </c>
      <c r="U25">
        <v>-0.3435</v>
      </c>
      <c r="V25">
        <v>-0.0523</v>
      </c>
      <c r="W25">
        <v>0.82045673</v>
      </c>
      <c r="X25">
        <v>0.709287989</v>
      </c>
      <c r="Y25">
        <v>0.949049267</v>
      </c>
      <c r="Z25">
        <v>0.137153565</v>
      </c>
      <c r="AA25">
        <v>-0.4821</v>
      </c>
      <c r="AB25">
        <v>-1.1177</v>
      </c>
      <c r="AC25">
        <v>0.1536</v>
      </c>
      <c r="AD25" t="s">
        <v>59</v>
      </c>
      <c r="AE25" t="s">
        <v>96</v>
      </c>
      <c r="AF25" t="s">
        <v>59</v>
      </c>
      <c r="AG25" t="s">
        <v>59</v>
      </c>
      <c r="AH25" t="s">
        <v>59</v>
      </c>
    </row>
    <row r="26" spans="1:34" ht="12.75">
      <c r="A26" t="s">
        <v>23</v>
      </c>
      <c r="B26">
        <v>0.004947433</v>
      </c>
      <c r="C26">
        <v>0.002194697</v>
      </c>
      <c r="D26">
        <v>0.011152835</v>
      </c>
      <c r="E26">
        <v>0.857949456</v>
      </c>
      <c r="F26">
        <v>0.003942181</v>
      </c>
      <c r="G26">
        <v>0.001606213</v>
      </c>
      <c r="H26">
        <v>0.0742</v>
      </c>
      <c r="I26">
        <v>-0.7386</v>
      </c>
      <c r="J26">
        <v>0.8871</v>
      </c>
      <c r="K26">
        <v>1.077051943</v>
      </c>
      <c r="L26">
        <v>0.477783688</v>
      </c>
      <c r="M26">
        <v>2.427962518</v>
      </c>
      <c r="N26">
        <v>0.003946793</v>
      </c>
      <c r="O26">
        <v>0.003388905</v>
      </c>
      <c r="P26">
        <v>0.00459652</v>
      </c>
      <c r="Q26">
        <v>0.051206438</v>
      </c>
      <c r="R26">
        <v>0.004037438</v>
      </c>
      <c r="S26">
        <v>0.000303718</v>
      </c>
      <c r="T26">
        <v>0.1516</v>
      </c>
      <c r="U26">
        <v>-0.0008</v>
      </c>
      <c r="V26">
        <v>0.304</v>
      </c>
      <c r="W26">
        <v>1.163696703</v>
      </c>
      <c r="X26">
        <v>0.999205796</v>
      </c>
      <c r="Y26">
        <v>1.355266375</v>
      </c>
      <c r="Z26">
        <v>0.586263677</v>
      </c>
      <c r="AA26">
        <v>-0.226</v>
      </c>
      <c r="AB26">
        <v>-1.0397</v>
      </c>
      <c r="AC26">
        <v>0.5878</v>
      </c>
      <c r="AD26" t="s">
        <v>59</v>
      </c>
      <c r="AE26" t="s">
        <v>59</v>
      </c>
      <c r="AF26" t="s">
        <v>59</v>
      </c>
      <c r="AG26" t="s">
        <v>59</v>
      </c>
      <c r="AH26" t="s">
        <v>59</v>
      </c>
    </row>
    <row r="27" spans="1:34" ht="12.75">
      <c r="A27" t="s">
        <v>16</v>
      </c>
      <c r="B27" t="s">
        <v>59</v>
      </c>
      <c r="C27" t="s">
        <v>59</v>
      </c>
      <c r="D27" t="s">
        <v>59</v>
      </c>
      <c r="E27" t="s">
        <v>59</v>
      </c>
      <c r="F27" t="s">
        <v>59</v>
      </c>
      <c r="G27" t="s">
        <v>59</v>
      </c>
      <c r="H27" t="s">
        <v>59</v>
      </c>
      <c r="I27" t="s">
        <v>59</v>
      </c>
      <c r="J27" t="s">
        <v>59</v>
      </c>
      <c r="K27" t="s">
        <v>59</v>
      </c>
      <c r="L27" t="s">
        <v>59</v>
      </c>
      <c r="M27" t="s">
        <v>59</v>
      </c>
      <c r="N27">
        <v>0.002482349</v>
      </c>
      <c r="O27">
        <v>0.002072067</v>
      </c>
      <c r="P27">
        <v>0.002973869</v>
      </c>
      <c r="Q27">
        <v>0.000709366</v>
      </c>
      <c r="R27">
        <v>0.002728604</v>
      </c>
      <c r="S27">
        <v>0.000245694</v>
      </c>
      <c r="T27">
        <v>-0.3121</v>
      </c>
      <c r="U27">
        <v>-0.4928</v>
      </c>
      <c r="V27">
        <v>-0.1314</v>
      </c>
      <c r="W27">
        <v>0.731911115</v>
      </c>
      <c r="X27">
        <v>0.610941173</v>
      </c>
      <c r="Y27">
        <v>0.876833817</v>
      </c>
      <c r="Z27" t="s">
        <v>59</v>
      </c>
      <c r="AA27" t="s">
        <v>59</v>
      </c>
      <c r="AB27" t="s">
        <v>59</v>
      </c>
      <c r="AC27" t="s">
        <v>59</v>
      </c>
      <c r="AD27" t="s">
        <v>59</v>
      </c>
      <c r="AE27" t="s">
        <v>96</v>
      </c>
      <c r="AF27" t="s">
        <v>59</v>
      </c>
      <c r="AG27" t="s">
        <v>60</v>
      </c>
      <c r="AH27" t="s">
        <v>59</v>
      </c>
    </row>
    <row r="28" spans="1:34" ht="12.75">
      <c r="A28" t="s">
        <v>24</v>
      </c>
      <c r="B28">
        <v>0.006460911</v>
      </c>
      <c r="C28">
        <v>0.003038318</v>
      </c>
      <c r="D28">
        <v>0.013738974</v>
      </c>
      <c r="E28">
        <v>0.37551498</v>
      </c>
      <c r="F28">
        <v>0.005173688</v>
      </c>
      <c r="G28">
        <v>0.001950405</v>
      </c>
      <c r="H28">
        <v>0.3411</v>
      </c>
      <c r="I28">
        <v>-0.4133</v>
      </c>
      <c r="J28">
        <v>1.0956</v>
      </c>
      <c r="K28">
        <v>1.406534769</v>
      </c>
      <c r="L28">
        <v>0.661439218</v>
      </c>
      <c r="M28">
        <v>2.99096274</v>
      </c>
      <c r="N28">
        <v>0.005472954</v>
      </c>
      <c r="O28">
        <v>0.004473918</v>
      </c>
      <c r="P28">
        <v>0.006695078</v>
      </c>
      <c r="Q28" s="4">
        <v>3.27E-06</v>
      </c>
      <c r="R28">
        <v>0.004725625</v>
      </c>
      <c r="S28">
        <v>0.000476231</v>
      </c>
      <c r="T28">
        <v>0.4785</v>
      </c>
      <c r="U28">
        <v>0.277</v>
      </c>
      <c r="V28">
        <v>0.6801</v>
      </c>
      <c r="W28">
        <v>1.613679658</v>
      </c>
      <c r="X28">
        <v>1.31911749</v>
      </c>
      <c r="Y28">
        <v>1.974018281</v>
      </c>
      <c r="Z28">
        <v>0.671440695</v>
      </c>
      <c r="AA28">
        <v>-0.166</v>
      </c>
      <c r="AB28">
        <v>-0.9328</v>
      </c>
      <c r="AC28">
        <v>0.6009</v>
      </c>
      <c r="AD28" t="s">
        <v>59</v>
      </c>
      <c r="AE28" t="s">
        <v>96</v>
      </c>
      <c r="AF28" t="s">
        <v>59</v>
      </c>
      <c r="AG28" t="s">
        <v>59</v>
      </c>
      <c r="AH28" t="s">
        <v>59</v>
      </c>
    </row>
    <row r="29" spans="1:34" ht="12.75">
      <c r="A29" t="s">
        <v>26</v>
      </c>
      <c r="B29">
        <v>0.007233906</v>
      </c>
      <c r="C29">
        <v>0.003938378</v>
      </c>
      <c r="D29">
        <v>0.013287043</v>
      </c>
      <c r="E29">
        <v>0.143208751</v>
      </c>
      <c r="F29">
        <v>0.005316578</v>
      </c>
      <c r="G29">
        <v>0.001598742</v>
      </c>
      <c r="H29">
        <v>0.4541</v>
      </c>
      <c r="I29">
        <v>-0.1539</v>
      </c>
      <c r="J29">
        <v>1.0621</v>
      </c>
      <c r="K29">
        <v>1.574815165</v>
      </c>
      <c r="L29">
        <v>0.857381538</v>
      </c>
      <c r="M29">
        <v>2.8925778</v>
      </c>
      <c r="N29">
        <v>0.006084473</v>
      </c>
      <c r="O29">
        <v>0.005384487</v>
      </c>
      <c r="P29">
        <v>0.006875458</v>
      </c>
      <c r="Q29" s="4">
        <v>7.09E-21</v>
      </c>
      <c r="R29">
        <v>0.005404583</v>
      </c>
      <c r="S29">
        <v>0.000319835</v>
      </c>
      <c r="T29">
        <v>0.5844</v>
      </c>
      <c r="U29">
        <v>0.4622</v>
      </c>
      <c r="V29">
        <v>0.7067</v>
      </c>
      <c r="W29">
        <v>1.793983678</v>
      </c>
      <c r="X29">
        <v>1.587595323</v>
      </c>
      <c r="Y29">
        <v>2.027202645</v>
      </c>
      <c r="Z29">
        <v>0.573409902</v>
      </c>
      <c r="AA29">
        <v>-0.173</v>
      </c>
      <c r="AB29">
        <v>-0.7754</v>
      </c>
      <c r="AC29">
        <v>0.4293</v>
      </c>
      <c r="AD29" t="s">
        <v>59</v>
      </c>
      <c r="AE29" t="s">
        <v>96</v>
      </c>
      <c r="AF29" t="s">
        <v>59</v>
      </c>
      <c r="AG29" t="s">
        <v>59</v>
      </c>
      <c r="AH29" t="s">
        <v>59</v>
      </c>
    </row>
    <row r="30" spans="1:34" ht="12.75">
      <c r="A30" t="s">
        <v>25</v>
      </c>
      <c r="B30">
        <v>0.010463188</v>
      </c>
      <c r="C30">
        <v>0.006451197</v>
      </c>
      <c r="D30">
        <v>0.016970231</v>
      </c>
      <c r="E30">
        <v>0.000848642</v>
      </c>
      <c r="F30">
        <v>0.007778738</v>
      </c>
      <c r="G30">
        <v>0.001826321</v>
      </c>
      <c r="H30">
        <v>0.8232</v>
      </c>
      <c r="I30">
        <v>0.3396</v>
      </c>
      <c r="J30">
        <v>1.3068</v>
      </c>
      <c r="K30">
        <v>2.277827089</v>
      </c>
      <c r="L30">
        <v>1.404420078</v>
      </c>
      <c r="M30">
        <v>3.694404779</v>
      </c>
      <c r="N30">
        <v>0.005283599</v>
      </c>
      <c r="O30">
        <v>0.004455756</v>
      </c>
      <c r="P30">
        <v>0.00626525</v>
      </c>
      <c r="Q30" s="4">
        <v>3.42E-07</v>
      </c>
      <c r="R30">
        <v>0.005035685</v>
      </c>
      <c r="S30">
        <v>0.000426044</v>
      </c>
      <c r="T30">
        <v>0.4433</v>
      </c>
      <c r="U30">
        <v>0.2729</v>
      </c>
      <c r="V30">
        <v>0.6137</v>
      </c>
      <c r="W30">
        <v>1.557849066</v>
      </c>
      <c r="X30">
        <v>1.313762487</v>
      </c>
      <c r="Y30">
        <v>1.847284982</v>
      </c>
      <c r="Z30">
        <v>0.006394558</v>
      </c>
      <c r="AA30">
        <v>-0.6833</v>
      </c>
      <c r="AB30">
        <v>-1.1744</v>
      </c>
      <c r="AC30">
        <v>-0.1922</v>
      </c>
      <c r="AD30" t="s">
        <v>119</v>
      </c>
      <c r="AE30" t="s">
        <v>96</v>
      </c>
      <c r="AF30" t="s">
        <v>95</v>
      </c>
      <c r="AG30" t="s">
        <v>59</v>
      </c>
      <c r="AH30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155</v>
      </c>
    </row>
    <row r="3" spans="1:15" ht="12.75">
      <c r="A3" t="s">
        <v>97</v>
      </c>
      <c r="B3" t="s">
        <v>98</v>
      </c>
      <c r="C3" t="s">
        <v>99</v>
      </c>
      <c r="D3" t="s">
        <v>100</v>
      </c>
      <c r="E3" t="s">
        <v>101</v>
      </c>
      <c r="F3" t="s">
        <v>102</v>
      </c>
      <c r="G3" t="s">
        <v>103</v>
      </c>
      <c r="H3" t="s">
        <v>104</v>
      </c>
      <c r="I3" t="s">
        <v>105</v>
      </c>
      <c r="J3" t="s">
        <v>106</v>
      </c>
      <c r="K3" t="s">
        <v>107</v>
      </c>
      <c r="L3" t="s">
        <v>108</v>
      </c>
      <c r="M3" t="s">
        <v>109</v>
      </c>
      <c r="N3" t="s">
        <v>110</v>
      </c>
      <c r="O3" t="s">
        <v>111</v>
      </c>
    </row>
    <row r="4" spans="1:15" ht="12.75">
      <c r="A4" t="s">
        <v>112</v>
      </c>
      <c r="B4">
        <v>0.002088025</v>
      </c>
      <c r="C4">
        <v>0.001174225</v>
      </c>
      <c r="D4">
        <v>0.00371296</v>
      </c>
      <c r="E4">
        <v>0.008473511</v>
      </c>
      <c r="F4">
        <v>0.00196345</v>
      </c>
      <c r="G4">
        <v>0.000544028</v>
      </c>
      <c r="H4">
        <v>-0.7732</v>
      </c>
      <c r="I4">
        <v>-1.3488</v>
      </c>
      <c r="J4">
        <v>-0.1975</v>
      </c>
      <c r="K4">
        <v>0.461555919</v>
      </c>
      <c r="L4">
        <v>0.259561215</v>
      </c>
      <c r="M4">
        <v>0.820746145</v>
      </c>
      <c r="N4" t="s">
        <v>119</v>
      </c>
      <c r="O4" t="s">
        <v>59</v>
      </c>
    </row>
    <row r="5" spans="1:15" ht="12.75">
      <c r="A5" t="s">
        <v>113</v>
      </c>
      <c r="B5">
        <v>0.003470263</v>
      </c>
      <c r="C5">
        <v>0.002131079</v>
      </c>
      <c r="D5">
        <v>0.005651</v>
      </c>
      <c r="E5">
        <v>0.286533344</v>
      </c>
      <c r="F5">
        <v>0.00335452</v>
      </c>
      <c r="G5">
        <v>0.000768288</v>
      </c>
      <c r="H5">
        <v>-0.2651</v>
      </c>
      <c r="I5">
        <v>-0.7527</v>
      </c>
      <c r="J5">
        <v>0.2225</v>
      </c>
      <c r="K5">
        <v>0.767098319</v>
      </c>
      <c r="L5">
        <v>0.471072948</v>
      </c>
      <c r="M5">
        <v>1.249148001</v>
      </c>
      <c r="N5" t="s">
        <v>59</v>
      </c>
      <c r="O5" t="s">
        <v>59</v>
      </c>
    </row>
    <row r="6" spans="1:15" ht="12.75">
      <c r="A6" t="s">
        <v>114</v>
      </c>
      <c r="B6">
        <v>0.003489774</v>
      </c>
      <c r="C6">
        <v>0.001768328</v>
      </c>
      <c r="D6">
        <v>0.006887027</v>
      </c>
      <c r="E6">
        <v>0.45429643</v>
      </c>
      <c r="F6">
        <v>0.003384731</v>
      </c>
      <c r="G6">
        <v>0.001126333</v>
      </c>
      <c r="H6">
        <v>-0.2595</v>
      </c>
      <c r="I6">
        <v>-0.9393</v>
      </c>
      <c r="J6">
        <v>0.4203</v>
      </c>
      <c r="K6">
        <v>0.771411194</v>
      </c>
      <c r="L6">
        <v>0.390887248</v>
      </c>
      <c r="M6">
        <v>1.522370542</v>
      </c>
      <c r="N6" t="s">
        <v>59</v>
      </c>
      <c r="O6" t="s">
        <v>59</v>
      </c>
    </row>
    <row r="7" spans="1:15" ht="12.75">
      <c r="A7" t="s">
        <v>115</v>
      </c>
      <c r="B7">
        <v>0.005292189</v>
      </c>
      <c r="C7">
        <v>0.004011732</v>
      </c>
      <c r="D7">
        <v>0.00698134</v>
      </c>
      <c r="E7">
        <v>0.267057401</v>
      </c>
      <c r="F7">
        <v>0.00435503</v>
      </c>
      <c r="G7">
        <v>0.000453054</v>
      </c>
      <c r="H7">
        <v>0.1569</v>
      </c>
      <c r="I7">
        <v>-0.1201</v>
      </c>
      <c r="J7">
        <v>0.4339</v>
      </c>
      <c r="K7">
        <v>1.169833222</v>
      </c>
      <c r="L7">
        <v>0.886789496</v>
      </c>
      <c r="M7">
        <v>1.543218288</v>
      </c>
      <c r="N7" t="s">
        <v>59</v>
      </c>
      <c r="O7" t="s">
        <v>59</v>
      </c>
    </row>
    <row r="8" spans="1:15" ht="12.75">
      <c r="A8" t="s">
        <v>116</v>
      </c>
      <c r="B8">
        <v>0.004653877</v>
      </c>
      <c r="C8">
        <v>0.002968818</v>
      </c>
      <c r="D8">
        <v>0.007295352</v>
      </c>
      <c r="E8">
        <v>0.901697384</v>
      </c>
      <c r="F8">
        <v>0.00410861</v>
      </c>
      <c r="G8">
        <v>0.000854943</v>
      </c>
      <c r="H8">
        <v>0.0283</v>
      </c>
      <c r="I8">
        <v>-0.4212</v>
      </c>
      <c r="J8">
        <v>0.4779</v>
      </c>
      <c r="K8">
        <v>1.02873503</v>
      </c>
      <c r="L8">
        <v>0.656254319</v>
      </c>
      <c r="M8">
        <v>1.612630547</v>
      </c>
      <c r="N8" t="s">
        <v>59</v>
      </c>
      <c r="O8" t="s">
        <v>59</v>
      </c>
    </row>
    <row r="9" spans="1:15" ht="12.75">
      <c r="A9" t="s">
        <v>117</v>
      </c>
      <c r="B9">
        <v>0.004935104</v>
      </c>
      <c r="C9">
        <v>0.002919381</v>
      </c>
      <c r="D9">
        <v>0.008342611</v>
      </c>
      <c r="E9">
        <v>0.745329465</v>
      </c>
      <c r="F9">
        <v>0.004162331</v>
      </c>
      <c r="G9">
        <v>0.001038415</v>
      </c>
      <c r="H9">
        <v>0.087</v>
      </c>
      <c r="I9">
        <v>-0.438</v>
      </c>
      <c r="J9">
        <v>0.612</v>
      </c>
      <c r="K9">
        <v>1.090900002</v>
      </c>
      <c r="L9">
        <v>0.64532622</v>
      </c>
      <c r="M9">
        <v>1.844125928</v>
      </c>
      <c r="N9" t="s">
        <v>59</v>
      </c>
      <c r="O9" t="s">
        <v>59</v>
      </c>
    </row>
    <row r="10" spans="1:15" ht="12.75">
      <c r="A10" t="s">
        <v>118</v>
      </c>
      <c r="B10">
        <v>0.008926733</v>
      </c>
      <c r="C10">
        <v>0.005280492</v>
      </c>
      <c r="D10">
        <v>0.015090746</v>
      </c>
      <c r="E10">
        <v>0.011171966</v>
      </c>
      <c r="F10">
        <v>0.006472492</v>
      </c>
      <c r="G10">
        <v>0.001612878</v>
      </c>
      <c r="H10">
        <v>0.6797</v>
      </c>
      <c r="I10">
        <v>0.1546</v>
      </c>
      <c r="J10">
        <v>1.2047</v>
      </c>
      <c r="K10">
        <v>1.973245656</v>
      </c>
      <c r="L10">
        <v>1.167247602</v>
      </c>
      <c r="M10">
        <v>3.335794746</v>
      </c>
      <c r="N10" t="s">
        <v>59</v>
      </c>
      <c r="O10" t="s">
        <v>59</v>
      </c>
    </row>
    <row r="11" spans="1:15" ht="12.75">
      <c r="A11" t="s">
        <v>15</v>
      </c>
      <c r="B11">
        <v>0.004523883</v>
      </c>
      <c r="C11" t="s">
        <v>59</v>
      </c>
      <c r="D11" t="s">
        <v>59</v>
      </c>
      <c r="E11" t="s">
        <v>59</v>
      </c>
      <c r="F11">
        <v>0.003918054</v>
      </c>
      <c r="G11">
        <v>0.000285193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2008-04-18T19:09:43Z</cp:lastPrinted>
  <dcterms:created xsi:type="dcterms:W3CDTF">2006-01-23T20:42:54Z</dcterms:created>
  <dcterms:modified xsi:type="dcterms:W3CDTF">2010-05-05T19:43:30Z</dcterms:modified>
  <cp:category/>
  <cp:version/>
  <cp:contentType/>
  <cp:contentStatus/>
</cp:coreProperties>
</file>