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<sst xmlns="http://schemas.openxmlformats.org/spreadsheetml/2006/main" count="425" uniqueCount="174">
  <si>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</si>
  <si>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</si>
  <si>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</si>
  <si>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</si>
  <si>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</si>
  <si>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</si>
  <si>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</si>
  <si>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</si>
  <si>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</si>
  <si>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</si>
  <si>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</si>
  <si>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</si>
  <si>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</si>
  <si>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</si>
  <si>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</si>
  <si>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</si>
  <si>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</si>
  <si>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</si>
  <si>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</si>
  <si>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</si>
  <si>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</si>
  <si>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</si>
  <si>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</si>
  <si>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</si>
  <si>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</si>
  <si>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</si>
  <si>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</si>
  <si>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</si>
  <si>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</si>
  <si>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</si>
  <si>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</si>
  <si>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</si>
  <si>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</si>
  <si>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</si>
  <si>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</si>
  <si>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</si>
  <si>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</si>
  <si>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</si>
  <si>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</si>
  <si>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</si>
  <si>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</si>
  <si>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</si>
  <si>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</si>
  <si>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</si>
  <si>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</si>
  <si>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</si>
  <si>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</si>
  <si>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</si>
  <si>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</si>
  <si>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</si>
  <si>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</si>
  <si>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</si>
  <si>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</si>
  <si>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</si>
  <si>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</si>
  <si>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</si>
  <si>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</si>
  <si>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</si>
  <si>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</si>
  <si>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</si>
  <si>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</si>
  <si>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</si>
  <si>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</si>
  <si>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</si>
  <si>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</si>
  <si>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</si>
  <si>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</si>
  <si>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</si>
  <si>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</si>
  <si>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</si>
  <si>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</si>
  <si>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</si>
  <si>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</si>
  <si>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</si>
  <si>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</si>
  <si>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</si>
  <si>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</si>
  <si>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</si>
  <si>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</si>
  <si>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</si>
  <si>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</si>
  <si>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</si>
  <si>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</si>
  <si>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</si>
  <si>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</si>
  <si>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</si>
  <si>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</si>
  <si>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</si>
  <si>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</si>
  <si>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</si>
  <si>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</si>
  <si>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</si>
  <si>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</si>
  <si>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</si>
  <si>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</si>
  <si>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</si>
  <si>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</si>
  <si>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</si>
  <si>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</si>
  <si>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</si>
  <si>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</si>
  <si>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</si>
  <si>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</si>
  <si>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</si>
  <si>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</si>
  <si>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</si>
  <si>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</si>
  <si>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</si>
  <si>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</si>
  <si>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</si>
  <si>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</si>
  <si>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</si>
  <si>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</si>
  <si>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</si>
  <si>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</si>
  <si>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</si>
  <si>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</si>
  <si>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</si>
  <si>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</si>
  <si>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</si>
  <si>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</si>
  <si>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</si>
  <si>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</si>
  <si>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</si>
  <si>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</si>
  <si>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</si>
  <si>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</si>
  <si>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</si>
  <si>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</si>
  <si>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</si>
  <si>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</si>
  <si>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</si>
  <si>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</si>
  <si>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</si>
  <si>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</si>
  <si>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</si>
  <si>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</si>
  <si>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</si>
  <si>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</si>
  <si>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</si>
  <si>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</si>
  <si>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</si>
  <si>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</si>
  <si>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</si>
  <si>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</si>
  <si>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</si>
  <si>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</si>
  <si>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</si>
  <si>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</si>
  <si>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</si>
  <si>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</si>
  <si>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</si>
  <si>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</si>
  <si>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</si>
  <si>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</si>
  <si>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</si>
  <si>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</si>
  <si>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</si>
  <si>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</si>
  <si>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</si>
  <si>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</si>
  <si>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</si>
  <si>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</si>
  <si>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</si>
  <si>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Prevalence of Anxiety by Metis Region, 2002/03-2006/07, proportion of Metis age 10+</t>
  </si>
  <si>
    <t>Crude and Adjusted Prevalence of Anxiety by RHA, 2002/03-2006/07, proportion age 10+</t>
  </si>
  <si>
    <t xml:space="preserve"> Prevalence of Anxiety </t>
  </si>
  <si>
    <t>Anxiety, 2002/03-2006/07</t>
  </si>
  <si>
    <t xml:space="preserve"> Anxiety, 2002/03-2006/07</t>
  </si>
  <si>
    <t>Source: MCHP/MMF, 2010</t>
  </si>
  <si>
    <t xml:space="preserve">date:     March 10, 2010 </t>
  </si>
  <si>
    <t>Metis_rate_ratio</t>
  </si>
  <si>
    <t>Other_rate_ratio</t>
  </si>
  <si>
    <t xml:space="preserve">Appendix Table 2.22:  Prevalence of Anxiety Disorders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</si>
</sst>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60">
      <alignment/>
      <protection/>
    </xf>
    <xf numFmtId="0" fontId="0" fillId="0" borderId="0" xfId="0" applyFont="1" applyAlignment="1">
      <alignment/>
    </xf>
    <xf numFmtId="0" fontId="5" fillId="0" borderId="0" xfId="60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33" borderId="0" xfId="60" applyFont="1" applyFill="1" applyAlignment="1">
      <alignment horizontal="center"/>
      <protection/>
    </xf>
    <xf numFmtId="0" fontId="5" fillId="33" borderId="0" xfId="60" applyFont="1" applyFill="1" applyAlignment="1">
      <alignment horizontal="center"/>
      <protection/>
    </xf>
    <xf numFmtId="0" fontId="3" fillId="33" borderId="0" xfId="60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60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44" applyFont="1" applyAlignment="1">
      <alignment/>
      <protection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4" xfId="0" applyNumberFormat="1" applyFont="1" applyBorder="1" applyAlignment="1">
      <alignment horizontal="center"/>
    </xf>
    <xf numFmtId="164" fontId="0" fillId="0" borderId="0" xfId="60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0" fillId="0" borderId="19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5" fillId="0" borderId="0" xfId="60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60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1" fillId="33" borderId="22" xfId="0" applyNumberFormat="1" applyFont="1" applyFill="1" applyBorder="1" applyAlignment="1" quotePrefix="1">
      <alignment horizontal="center"/>
    </xf>
    <xf numFmtId="2" fontId="11" fillId="0" borderId="23" xfId="0" applyNumberFormat="1" applyFont="1" applyFill="1" applyBorder="1" applyAlignment="1" quotePrefix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5" fillId="0" borderId="0" xfId="60" applyFont="1" applyAlignment="1">
      <alignment horizontal="left"/>
      <protection/>
    </xf>
    <xf numFmtId="2" fontId="11" fillId="0" borderId="20" xfId="0" applyNumberFormat="1" applyFont="1" applyFill="1" applyBorder="1" applyAlignment="1" quotePrefix="1">
      <alignment horizontal="center"/>
    </xf>
    <xf numFmtId="2" fontId="11" fillId="0" borderId="24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 quotePrefix="1">
      <alignment horizontal="center"/>
    </xf>
    <xf numFmtId="2" fontId="11" fillId="0" borderId="22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1" fillId="0" borderId="0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3" fontId="11" fillId="0" borderId="26" xfId="0" applyNumberFormat="1" applyFont="1" applyFill="1" applyBorder="1" applyAlignment="1" quotePrefix="1">
      <alignment horizontal="center"/>
    </xf>
    <xf numFmtId="3" fontId="11" fillId="0" borderId="27" xfId="0" applyNumberFormat="1" applyFont="1" applyFill="1" applyBorder="1" applyAlignment="1" quotePrefix="1">
      <alignment horizontal="center"/>
    </xf>
    <xf numFmtId="3" fontId="11" fillId="33" borderId="27" xfId="0" applyNumberFormat="1" applyFont="1" applyFill="1" applyBorder="1" applyAlignment="1" quotePrefix="1">
      <alignment horizontal="center"/>
    </xf>
    <xf numFmtId="3" fontId="11" fillId="0" borderId="28" xfId="0" applyNumberFormat="1" applyFont="1" applyFill="1" applyBorder="1" applyAlignment="1" quotePrefix="1">
      <alignment horizontal="center"/>
    </xf>
    <xf numFmtId="3" fontId="11" fillId="0" borderId="11" xfId="0" applyNumberFormat="1" applyFont="1" applyFill="1" applyBorder="1" applyAlignment="1" quotePrefix="1">
      <alignment horizontal="center"/>
    </xf>
    <xf numFmtId="3" fontId="11" fillId="33" borderId="11" xfId="0" applyNumberFormat="1" applyFont="1" applyFill="1" applyBorder="1" applyAlignment="1" quotePrefix="1">
      <alignment horizontal="center"/>
    </xf>
    <xf numFmtId="3" fontId="11" fillId="0" borderId="25" xfId="0" applyNumberFormat="1" applyFont="1" applyFill="1" applyBorder="1" applyAlignment="1" quotePrefix="1">
      <alignment horizontal="center"/>
    </xf>
    <xf numFmtId="3" fontId="11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1" fillId="0" borderId="0" xfId="56">
      <alignment/>
      <protection/>
    </xf>
    <xf numFmtId="11" fontId="31" fillId="0" borderId="0" xfId="56" applyNumberFormat="1">
      <alignment/>
      <protection/>
    </xf>
    <xf numFmtId="0" fontId="31" fillId="0" borderId="0" xfId="57">
      <alignment/>
      <protection/>
    </xf>
    <xf numFmtId="0" fontId="31" fillId="0" borderId="0" xfId="58">
      <alignment/>
      <protection/>
    </xf>
    <xf numFmtId="0" fontId="31" fillId="0" borderId="0" xfId="59">
      <alignment/>
      <protection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60" applyFont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rmal 5" xfId="57"/>
    <cellStyle name="Normal 6" xfId="58"/>
    <cellStyle name="Normal 7" xfId="59"/>
    <cellStyle name="Normal_Sheet1" xfId="60"/>
    <cellStyle name="Note" xfId="61"/>
    <cellStyle name="Note 2" xfId="62"/>
    <cellStyle name="Note 3" xfId="63"/>
    <cellStyle name="Note 4" xfId="64"/>
    <cellStyle name="Note 5" xfId="65"/>
    <cellStyle name="Note 6" xfId="66"/>
    <cellStyle name="Note 7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625"/>
          <c:w val="0.929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(m,o)</c:v>
                </c:pt>
                <c:pt idx="2">
                  <c:v>Assiniboine (o,d)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(m,o)</c:v>
                </c:pt>
                <c:pt idx="6">
                  <c:v>North Eastman (m,o,d)</c:v>
                </c:pt>
                <c:pt idx="7">
                  <c:v>Parkland (d)</c:v>
                </c:pt>
                <c:pt idx="8">
                  <c:v>Churchill (o)</c:v>
                </c:pt>
                <c:pt idx="9">
                  <c:v>Nor-Man (d)</c:v>
                </c:pt>
                <c:pt idx="10">
                  <c:v>Burntwood (o,d)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0.0935305545</c:v>
                </c:pt>
                <c:pt idx="1">
                  <c:v>0.0935305545</c:v>
                </c:pt>
                <c:pt idx="2">
                  <c:v>0.0935305545</c:v>
                </c:pt>
                <c:pt idx="3">
                  <c:v>0.0935305545</c:v>
                </c:pt>
                <c:pt idx="4">
                  <c:v>0.0935305545</c:v>
                </c:pt>
                <c:pt idx="5">
                  <c:v>0.0935305545</c:v>
                </c:pt>
                <c:pt idx="6">
                  <c:v>0.0935305545</c:v>
                </c:pt>
                <c:pt idx="7">
                  <c:v>0.0935305545</c:v>
                </c:pt>
                <c:pt idx="8">
                  <c:v>0.0935305545</c:v>
                </c:pt>
                <c:pt idx="9">
                  <c:v>0.0935305545</c:v>
                </c:pt>
                <c:pt idx="10">
                  <c:v>0.0935305545</c:v>
                </c:pt>
                <c:pt idx="12">
                  <c:v>0.0935305545</c:v>
                </c:pt>
                <c:pt idx="13">
                  <c:v>0.0935305545</c:v>
                </c:pt>
                <c:pt idx="14">
                  <c:v>0.0935305545</c:v>
                </c:pt>
                <c:pt idx="15">
                  <c:v>0.0935305545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(m,o)</c:v>
                </c:pt>
                <c:pt idx="2">
                  <c:v>Assiniboine (o,d)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(m,o)</c:v>
                </c:pt>
                <c:pt idx="6">
                  <c:v>North Eastman (m,o,d)</c:v>
                </c:pt>
                <c:pt idx="7">
                  <c:v>Parkland (d)</c:v>
                </c:pt>
                <c:pt idx="8">
                  <c:v>Churchill (o)</c:v>
                </c:pt>
                <c:pt idx="9">
                  <c:v>Nor-Man (d)</c:v>
                </c:pt>
                <c:pt idx="10">
                  <c:v>Burntwood (o,d)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0.0781374373</c:v>
                </c:pt>
                <c:pt idx="1">
                  <c:v>0.0693232401</c:v>
                </c:pt>
                <c:pt idx="2">
                  <c:v>0.0729317854</c:v>
                </c:pt>
                <c:pt idx="3">
                  <c:v>0.1456087209</c:v>
                </c:pt>
                <c:pt idx="4">
                  <c:v>0.1097574686</c:v>
                </c:pt>
                <c:pt idx="5">
                  <c:v>0.0630943965</c:v>
                </c:pt>
                <c:pt idx="6">
                  <c:v>0.0695467494</c:v>
                </c:pt>
                <c:pt idx="7">
                  <c:v>0.1114183473</c:v>
                </c:pt>
                <c:pt idx="8">
                  <c:v>0.0663088578</c:v>
                </c:pt>
                <c:pt idx="9">
                  <c:v>0.1158690848</c:v>
                </c:pt>
                <c:pt idx="10">
                  <c:v>0.0712583271</c:v>
                </c:pt>
                <c:pt idx="12">
                  <c:v>0.0756572228</c:v>
                </c:pt>
                <c:pt idx="13">
                  <c:v>0.0808253288</c:v>
                </c:pt>
                <c:pt idx="14">
                  <c:v>0.0954945193</c:v>
                </c:pt>
                <c:pt idx="15">
                  <c:v>0.0935305545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(m,o)</c:v>
                </c:pt>
                <c:pt idx="2">
                  <c:v>Assiniboine (o,d)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(m,o)</c:v>
                </c:pt>
                <c:pt idx="6">
                  <c:v>North Eastman (m,o,d)</c:v>
                </c:pt>
                <c:pt idx="7">
                  <c:v>Parkland (d)</c:v>
                </c:pt>
                <c:pt idx="8">
                  <c:v>Churchill (o)</c:v>
                </c:pt>
                <c:pt idx="9">
                  <c:v>Nor-Man (d)</c:v>
                </c:pt>
                <c:pt idx="10">
                  <c:v>Burntwood (o,d)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0.0647545161</c:v>
                </c:pt>
                <c:pt idx="1">
                  <c:v>0.0597564633</c:v>
                </c:pt>
                <c:pt idx="2">
                  <c:v>0.0570752592</c:v>
                </c:pt>
                <c:pt idx="3">
                  <c:v>0.0979301475</c:v>
                </c:pt>
                <c:pt idx="4">
                  <c:v>0.08863569</c:v>
                </c:pt>
                <c:pt idx="5">
                  <c:v>0.0574261889</c:v>
                </c:pt>
                <c:pt idx="6">
                  <c:v>0.0548586408</c:v>
                </c:pt>
                <c:pt idx="7">
                  <c:v>0.0780242644</c:v>
                </c:pt>
                <c:pt idx="8">
                  <c:v>0.0325026707</c:v>
                </c:pt>
                <c:pt idx="9">
                  <c:v>0.080900289</c:v>
                </c:pt>
                <c:pt idx="10">
                  <c:v>0.0480207825</c:v>
                </c:pt>
                <c:pt idx="12">
                  <c:v>0.0612273827</c:v>
                </c:pt>
                <c:pt idx="13">
                  <c:v>0.0643322614</c:v>
                </c:pt>
                <c:pt idx="14">
                  <c:v>0.0621237438</c:v>
                </c:pt>
                <c:pt idx="15">
                  <c:v>0.0800584979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(m,o)</c:v>
                </c:pt>
                <c:pt idx="2">
                  <c:v>Assiniboine (o,d)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(m,o)</c:v>
                </c:pt>
                <c:pt idx="6">
                  <c:v>North Eastman (m,o,d)</c:v>
                </c:pt>
                <c:pt idx="7">
                  <c:v>Parkland (d)</c:v>
                </c:pt>
                <c:pt idx="8">
                  <c:v>Churchill (o)</c:v>
                </c:pt>
                <c:pt idx="9">
                  <c:v>Nor-Man (d)</c:v>
                </c:pt>
                <c:pt idx="10">
                  <c:v>Burntwood (o,d)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0.0800584979</c:v>
                </c:pt>
                <c:pt idx="1">
                  <c:v>0.0800584979</c:v>
                </c:pt>
                <c:pt idx="2">
                  <c:v>0.0800584979</c:v>
                </c:pt>
                <c:pt idx="3">
                  <c:v>0.0800584979</c:v>
                </c:pt>
                <c:pt idx="4">
                  <c:v>0.0800584979</c:v>
                </c:pt>
                <c:pt idx="5">
                  <c:v>0.0800584979</c:v>
                </c:pt>
                <c:pt idx="6">
                  <c:v>0.0800584979</c:v>
                </c:pt>
                <c:pt idx="7">
                  <c:v>0.0800584979</c:v>
                </c:pt>
                <c:pt idx="8">
                  <c:v>0.0800584979</c:v>
                </c:pt>
                <c:pt idx="9">
                  <c:v>0.0800584979</c:v>
                </c:pt>
                <c:pt idx="10">
                  <c:v>0.0800584979</c:v>
                </c:pt>
                <c:pt idx="12">
                  <c:v>0.0800584979</c:v>
                </c:pt>
                <c:pt idx="13">
                  <c:v>0.0800584979</c:v>
                </c:pt>
                <c:pt idx="14">
                  <c:v>0.0800584979</c:v>
                </c:pt>
                <c:pt idx="15">
                  <c:v>0.0800584979</c:v>
                </c:pt>
              </c:numCache>
            </c:numRef>
          </c:val>
        </c:ser>
        <c:gapWidth val="0"/>
        <c:axId val="50512554"/>
        <c:axId val="51959803"/>
      </c:barChart>
      <c:catAx>
        <c:axId val="505125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51255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7975"/>
          <c:y val="0.09425"/>
          <c:w val="0.337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2775"/>
          <c:w val="0.937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(m,o)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(m,d)</c:v>
                </c:pt>
                <c:pt idx="11">
                  <c:v>Point Douglas (d)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0.0935305545</c:v>
                </c:pt>
                <c:pt idx="1">
                  <c:v>0.0935305545</c:v>
                </c:pt>
                <c:pt idx="2">
                  <c:v>0.0935305545</c:v>
                </c:pt>
                <c:pt idx="3">
                  <c:v>0.0935305545</c:v>
                </c:pt>
                <c:pt idx="4">
                  <c:v>0.0935305545</c:v>
                </c:pt>
                <c:pt idx="5">
                  <c:v>0.0935305545</c:v>
                </c:pt>
                <c:pt idx="6">
                  <c:v>0.0935305545</c:v>
                </c:pt>
                <c:pt idx="7">
                  <c:v>0.0935305545</c:v>
                </c:pt>
                <c:pt idx="8">
                  <c:v>0.0935305545</c:v>
                </c:pt>
                <c:pt idx="9">
                  <c:v>0.0935305545</c:v>
                </c:pt>
                <c:pt idx="10">
                  <c:v>0.0935305545</c:v>
                </c:pt>
                <c:pt idx="11">
                  <c:v>0.0935305545</c:v>
                </c:pt>
                <c:pt idx="13">
                  <c:v>0.0935305545</c:v>
                </c:pt>
                <c:pt idx="14">
                  <c:v>0.0935305545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(m,o)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(m,d)</c:v>
                </c:pt>
                <c:pt idx="11">
                  <c:v>Point Douglas (d)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0.0868875942</c:v>
                </c:pt>
                <c:pt idx="1">
                  <c:v>0.0988813948</c:v>
                </c:pt>
                <c:pt idx="2">
                  <c:v>0.1008908817</c:v>
                </c:pt>
                <c:pt idx="3">
                  <c:v>0.1062959721</c:v>
                </c:pt>
                <c:pt idx="4">
                  <c:v>0.138602888</c:v>
                </c:pt>
                <c:pt idx="5">
                  <c:v>0.1214789816</c:v>
                </c:pt>
                <c:pt idx="6">
                  <c:v>0.1051199173</c:v>
                </c:pt>
                <c:pt idx="7">
                  <c:v>0.0997067126</c:v>
                </c:pt>
                <c:pt idx="8">
                  <c:v>0.1044482841</c:v>
                </c:pt>
                <c:pt idx="9">
                  <c:v>0.0884193904</c:v>
                </c:pt>
                <c:pt idx="10">
                  <c:v>0.1411283576</c:v>
                </c:pt>
                <c:pt idx="11">
                  <c:v>0.1145977739</c:v>
                </c:pt>
                <c:pt idx="13">
                  <c:v>0.1097574686</c:v>
                </c:pt>
                <c:pt idx="14">
                  <c:v>0.0935305545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(m,o)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(m,d)</c:v>
                </c:pt>
                <c:pt idx="11">
                  <c:v>Point Douglas (d)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0.0734207299</c:v>
                </c:pt>
                <c:pt idx="1">
                  <c:v>0.0813317826</c:v>
                </c:pt>
                <c:pt idx="2">
                  <c:v>0.0912315412</c:v>
                </c:pt>
                <c:pt idx="3">
                  <c:v>0.0890318004</c:v>
                </c:pt>
                <c:pt idx="4">
                  <c:v>0.1197734793</c:v>
                </c:pt>
                <c:pt idx="5">
                  <c:v>0.0917704081</c:v>
                </c:pt>
                <c:pt idx="6">
                  <c:v>0.0767877943</c:v>
                </c:pt>
                <c:pt idx="7">
                  <c:v>0.0832829875</c:v>
                </c:pt>
                <c:pt idx="8">
                  <c:v>0.0814721611</c:v>
                </c:pt>
                <c:pt idx="9">
                  <c:v>0.0675009137</c:v>
                </c:pt>
                <c:pt idx="10">
                  <c:v>0.0964107306</c:v>
                </c:pt>
                <c:pt idx="11">
                  <c:v>0.0909724855</c:v>
                </c:pt>
                <c:pt idx="13">
                  <c:v>0.08863569</c:v>
                </c:pt>
                <c:pt idx="14">
                  <c:v>0.0800584979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(m,o)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(m,d)</c:v>
                </c:pt>
                <c:pt idx="11">
                  <c:v>Point Douglas (d)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0.0800584979</c:v>
                </c:pt>
                <c:pt idx="1">
                  <c:v>0.0800584979</c:v>
                </c:pt>
                <c:pt idx="2">
                  <c:v>0.0800584979</c:v>
                </c:pt>
                <c:pt idx="3">
                  <c:v>0.0800584979</c:v>
                </c:pt>
                <c:pt idx="4">
                  <c:v>0.0800584979</c:v>
                </c:pt>
                <c:pt idx="5">
                  <c:v>0.0800584979</c:v>
                </c:pt>
                <c:pt idx="6">
                  <c:v>0.0800584979</c:v>
                </c:pt>
                <c:pt idx="7">
                  <c:v>0.0800584979</c:v>
                </c:pt>
                <c:pt idx="8">
                  <c:v>0.0800584979</c:v>
                </c:pt>
                <c:pt idx="9">
                  <c:v>0.0800584979</c:v>
                </c:pt>
                <c:pt idx="10">
                  <c:v>0.0800584979</c:v>
                </c:pt>
                <c:pt idx="11">
                  <c:v>0.0800584979</c:v>
                </c:pt>
                <c:pt idx="13">
                  <c:v>0.0800584979</c:v>
                </c:pt>
                <c:pt idx="14">
                  <c:v>0.0800584979</c:v>
                </c:pt>
              </c:numCache>
            </c:numRef>
          </c:val>
        </c:ser>
        <c:gapWidth val="0"/>
        <c:axId val="64985044"/>
        <c:axId val="47994485"/>
      </c:barChart>
      <c:catAx>
        <c:axId val="649850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98504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875"/>
          <c:y val="0.135"/>
          <c:w val="0.330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0.0944151637</c:v>
                </c:pt>
                <c:pt idx="1">
                  <c:v>0.0944151637</c:v>
                </c:pt>
                <c:pt idx="2">
                  <c:v>0.0944151637</c:v>
                </c:pt>
                <c:pt idx="3">
                  <c:v>0.0944151637</c:v>
                </c:pt>
                <c:pt idx="4">
                  <c:v>0.0944151637</c:v>
                </c:pt>
                <c:pt idx="5">
                  <c:v>0.0944151637</c:v>
                </c:pt>
                <c:pt idx="6">
                  <c:v>0.0944151637</c:v>
                </c:pt>
                <c:pt idx="8">
                  <c:v>0.0944151637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0.0749134422</c:v>
                </c:pt>
                <c:pt idx="1">
                  <c:v>0.0637890166</c:v>
                </c:pt>
                <c:pt idx="2">
                  <c:v>0.0957477072</c:v>
                </c:pt>
                <c:pt idx="3">
                  <c:v>0.108689098</c:v>
                </c:pt>
                <c:pt idx="4">
                  <c:v>0.0899427433</c:v>
                </c:pt>
                <c:pt idx="5">
                  <c:v>0.1244037016</c:v>
                </c:pt>
                <c:pt idx="6">
                  <c:v>0.0712974541</c:v>
                </c:pt>
                <c:pt idx="8">
                  <c:v>0.0944151637</c:v>
                </c:pt>
              </c:numCache>
            </c:numRef>
          </c:val>
        </c:ser>
        <c:axId val="29297182"/>
        <c:axId val="62348047"/>
      </c:barChart>
      <c:catAx>
        <c:axId val="29297182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297182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875"/>
          <c:y val="0.10275"/>
          <c:w val="0.228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0.0935305545</c:v>
                </c:pt>
                <c:pt idx="1">
                  <c:v>0.0935305545</c:v>
                </c:pt>
                <c:pt idx="2">
                  <c:v>0.0935305545</c:v>
                </c:pt>
                <c:pt idx="3">
                  <c:v>0.0935305545</c:v>
                </c:pt>
                <c:pt idx="4">
                  <c:v>0.0935305545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0.0756572228</c:v>
                </c:pt>
                <c:pt idx="1">
                  <c:v>0.0808253288</c:v>
                </c:pt>
                <c:pt idx="2">
                  <c:v>0.0954945193</c:v>
                </c:pt>
                <c:pt idx="3">
                  <c:v>0.1097574686</c:v>
                </c:pt>
                <c:pt idx="4">
                  <c:v>0.0935305545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0.0612273827</c:v>
                </c:pt>
                <c:pt idx="1">
                  <c:v>0.0643322614</c:v>
                </c:pt>
                <c:pt idx="2">
                  <c:v>0.0621237438</c:v>
                </c:pt>
                <c:pt idx="3">
                  <c:v>0.08863569</c:v>
                </c:pt>
                <c:pt idx="4">
                  <c:v>0.0800584979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0.0800584979</c:v>
                </c:pt>
                <c:pt idx="1">
                  <c:v>0.0800584979</c:v>
                </c:pt>
                <c:pt idx="2">
                  <c:v>0.0800584979</c:v>
                </c:pt>
                <c:pt idx="3">
                  <c:v>0.0800584979</c:v>
                </c:pt>
                <c:pt idx="4">
                  <c:v>0.0800584979</c:v>
                </c:pt>
              </c:numCache>
            </c:numRef>
          </c:val>
        </c:ser>
        <c:axId val="24261512"/>
        <c:axId val="17027017"/>
      </c:barChart>
      <c:catAx>
        <c:axId val="242615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24261512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875"/>
          <c:y val="0.14125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0.988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34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0.77325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10075" y="4391025"/>
          <a:ext cx="12763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0.07725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6.3.1: Prevalence of Anxiety Disorders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6.3.3: Prevalence of Anxiety Disorders 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0.1085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619125" y="4876800"/>
          <a:ext cx="508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0.94275</cdr:x>
      <cdr:y>0.65975</cdr:y>
    </cdr:from>
    <cdr:to>
      <cdr:x>0.99825</cdr:x>
      <cdr:y>0.6955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81625" y="36004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0.97325</cdr:y>
    </cdr:from>
    <cdr:to>
      <cdr:x>0.998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429125" y="5305425"/>
          <a:ext cx="12763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6.3.2: Prevalence of Anxiety Disorders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Metis residents aged 10+</a:t>
          </a:r>
        </a:p>
      </cdr:txBody>
    </cdr:sp>
  </cdr:relSizeAnchor>
  <cdr:relSizeAnchor xmlns:cdr="http://schemas.openxmlformats.org/drawingml/2006/chartDrawing">
    <cdr:from>
      <cdr:x>0.77425</cdr:x>
      <cdr:y>0.968</cdr:y>
    </cdr:from>
    <cdr:to>
      <cdr:x>0.9985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19600" y="4391025"/>
          <a:ext cx="12858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0.12625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Prevalence of Anxiety Disorders 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0.776</cdr:x>
      <cdr:y>0.968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29125" y="4391025"/>
          <a:ext cx="12763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5" customWidth="1"/>
    <col min="2" max="5" width="8.421875" style="25" customWidth="1"/>
    <col min="6" max="6" width="0.9921875" style="25" customWidth="1"/>
    <col min="7" max="7" width="18.140625" style="25" customWidth="1"/>
    <col min="8" max="11" width="8.421875" style="25" customWidth="1"/>
    <col min="12" max="12" width="0.9921875" style="25" customWidth="1"/>
    <col min="13" max="13" width="14.57421875" style="25" customWidth="1"/>
    <col min="14" max="15" width="11.8515625" style="25" customWidth="1"/>
    <col min="16" max="16384" width="9.140625" style="25" customWidth="1"/>
  </cols>
  <sheetData>
    <row r="1" spans="1:5" ht="15.75" thickBot="1">
      <c r="A1" s="13" t="s">
        <v>173</v>
      </c>
      <c r="B1" s="13"/>
      <c r="C1" s="13"/>
      <c r="D1" s="13"/>
      <c r="E1" s="13"/>
    </row>
    <row r="2" spans="1:15" ht="13.5" customHeight="1" thickBot="1">
      <c r="A2" s="77" t="s">
        <v>158</v>
      </c>
      <c r="B2" s="88" t="s">
        <v>167</v>
      </c>
      <c r="C2" s="88"/>
      <c r="D2" s="88"/>
      <c r="E2" s="89"/>
      <c r="G2" s="85" t="s">
        <v>159</v>
      </c>
      <c r="H2" s="88" t="s">
        <v>168</v>
      </c>
      <c r="I2" s="88"/>
      <c r="J2" s="88"/>
      <c r="K2" s="89"/>
      <c r="M2" s="77" t="s">
        <v>157</v>
      </c>
      <c r="N2" s="80" t="s">
        <v>168</v>
      </c>
      <c r="O2" s="81"/>
    </row>
    <row r="3" spans="1:15" ht="12.75">
      <c r="A3" s="78"/>
      <c r="B3" s="14" t="s">
        <v>31</v>
      </c>
      <c r="C3" s="15" t="s">
        <v>63</v>
      </c>
      <c r="D3" s="16" t="s">
        <v>31</v>
      </c>
      <c r="E3" s="21" t="s">
        <v>63</v>
      </c>
      <c r="G3" s="86"/>
      <c r="H3" s="14" t="s">
        <v>31</v>
      </c>
      <c r="I3" s="15" t="s">
        <v>63</v>
      </c>
      <c r="J3" s="16" t="s">
        <v>31</v>
      </c>
      <c r="K3" s="21" t="s">
        <v>63</v>
      </c>
      <c r="M3" s="78"/>
      <c r="N3" s="14" t="s">
        <v>31</v>
      </c>
      <c r="O3" s="21" t="s">
        <v>63</v>
      </c>
    </row>
    <row r="4" spans="1:15" ht="12.75">
      <c r="A4" s="78"/>
      <c r="B4" s="14" t="s">
        <v>32</v>
      </c>
      <c r="C4" s="15" t="s">
        <v>160</v>
      </c>
      <c r="D4" s="16" t="s">
        <v>32</v>
      </c>
      <c r="E4" s="34" t="s">
        <v>160</v>
      </c>
      <c r="G4" s="86"/>
      <c r="H4" s="14" t="s">
        <v>32</v>
      </c>
      <c r="I4" s="15" t="s">
        <v>160</v>
      </c>
      <c r="J4" s="16" t="s">
        <v>32</v>
      </c>
      <c r="K4" s="34" t="s">
        <v>160</v>
      </c>
      <c r="M4" s="78"/>
      <c r="N4" s="14" t="s">
        <v>32</v>
      </c>
      <c r="O4" s="34" t="s">
        <v>160</v>
      </c>
    </row>
    <row r="5" spans="1:15" ht="12.75">
      <c r="A5" s="78"/>
      <c r="B5" s="17"/>
      <c r="C5" s="18" t="s">
        <v>161</v>
      </c>
      <c r="D5" s="19"/>
      <c r="E5" s="35" t="s">
        <v>161</v>
      </c>
      <c r="G5" s="86"/>
      <c r="H5" s="17"/>
      <c r="I5" s="18" t="s">
        <v>161</v>
      </c>
      <c r="J5" s="19"/>
      <c r="K5" s="35" t="s">
        <v>161</v>
      </c>
      <c r="M5" s="78"/>
      <c r="N5" s="17"/>
      <c r="O5" s="35" t="s">
        <v>161</v>
      </c>
    </row>
    <row r="6" spans="1:15" ht="13.5" thickBot="1">
      <c r="A6" s="79"/>
      <c r="B6" s="92" t="s">
        <v>149</v>
      </c>
      <c r="C6" s="90"/>
      <c r="D6" s="91" t="s">
        <v>150</v>
      </c>
      <c r="E6" s="83"/>
      <c r="G6" s="87"/>
      <c r="H6" s="82" t="s">
        <v>149</v>
      </c>
      <c r="I6" s="90"/>
      <c r="J6" s="91" t="s">
        <v>150</v>
      </c>
      <c r="K6" s="83"/>
      <c r="M6" s="79"/>
      <c r="N6" s="82" t="s">
        <v>151</v>
      </c>
      <c r="O6" s="83"/>
    </row>
    <row r="7" spans="1:15" ht="12.75">
      <c r="A7" s="26" t="s">
        <v>33</v>
      </c>
      <c r="B7" s="63">
        <f>'m vs o orig data'!B4</f>
        <v>370</v>
      </c>
      <c r="C7" s="50">
        <f>'m vs o orig data'!H4*100</f>
        <v>7.887444039999999</v>
      </c>
      <c r="D7" s="67">
        <f>'m vs o orig data'!P4</f>
        <v>2931</v>
      </c>
      <c r="E7" s="45">
        <f>'m vs o orig data'!V4*100</f>
        <v>6.593184119999999</v>
      </c>
      <c r="G7" s="27" t="s">
        <v>47</v>
      </c>
      <c r="H7" s="64">
        <f>'m vs o orig data'!B19</f>
        <v>133</v>
      </c>
      <c r="I7" s="50">
        <f>'m vs o orig data'!H19*100</f>
        <v>9.01084011</v>
      </c>
      <c r="J7" s="67">
        <f>'m vs o orig data'!P19</f>
        <v>4115</v>
      </c>
      <c r="K7" s="45">
        <f>'m vs o orig data'!V19*100</f>
        <v>7.45025619</v>
      </c>
      <c r="M7" s="28" t="s">
        <v>152</v>
      </c>
      <c r="N7" s="63">
        <f>'m region orig data'!B4</f>
        <v>612</v>
      </c>
      <c r="O7" s="47">
        <f>'m region orig data'!H4*100</f>
        <v>7.504598410000001</v>
      </c>
    </row>
    <row r="8" spans="1:15" ht="12.75">
      <c r="A8" s="28" t="s">
        <v>34</v>
      </c>
      <c r="B8" s="64">
        <f>'m vs o orig data'!B5</f>
        <v>269</v>
      </c>
      <c r="C8" s="50">
        <f>'m vs o orig data'!H5*100</f>
        <v>7.25458468</v>
      </c>
      <c r="D8" s="67">
        <f>'m vs o orig data'!P5</f>
        <v>4479</v>
      </c>
      <c r="E8" s="45">
        <f>'m vs o orig data'!V5*100</f>
        <v>5.57179643</v>
      </c>
      <c r="G8" s="29" t="s">
        <v>48</v>
      </c>
      <c r="H8" s="64">
        <f>'m vs o orig data'!B20</f>
        <v>72</v>
      </c>
      <c r="I8" s="50">
        <f>'m vs o orig data'!H20*100</f>
        <v>10.25641026</v>
      </c>
      <c r="J8" s="67">
        <f>'m vs o orig data'!P20</f>
        <v>2714</v>
      </c>
      <c r="K8" s="45">
        <f>'m vs o orig data'!V20*100</f>
        <v>8.303757189999999</v>
      </c>
      <c r="M8" s="28" t="s">
        <v>37</v>
      </c>
      <c r="N8" s="64">
        <f>'m region orig data'!B5</f>
        <v>460</v>
      </c>
      <c r="O8" s="47">
        <f>'m region orig data'!H5*100</f>
        <v>6.64068139</v>
      </c>
    </row>
    <row r="9" spans="1:15" ht="12.75">
      <c r="A9" s="28" t="s">
        <v>35</v>
      </c>
      <c r="B9" s="64">
        <f>'m vs o orig data'!B6</f>
        <v>128</v>
      </c>
      <c r="C9" s="50">
        <f>'m vs o orig data'!H6*100</f>
        <v>7.4985354399999995</v>
      </c>
      <c r="D9" s="67">
        <f>'m vs o orig data'!P6</f>
        <v>3448</v>
      </c>
      <c r="E9" s="45">
        <f>'m vs o orig data'!V6*100</f>
        <v>5.80285767</v>
      </c>
      <c r="G9" s="29" t="s">
        <v>52</v>
      </c>
      <c r="H9" s="64">
        <f>'m vs o orig data'!B21</f>
        <v>333</v>
      </c>
      <c r="I9" s="50">
        <f>'m vs o orig data'!H21*100</f>
        <v>10.63557969</v>
      </c>
      <c r="J9" s="67">
        <f>'m vs o orig data'!P21</f>
        <v>3805</v>
      </c>
      <c r="K9" s="45">
        <f>'m vs o orig data'!V21*100</f>
        <v>9.395293709999999</v>
      </c>
      <c r="M9" s="28" t="s">
        <v>153</v>
      </c>
      <c r="N9" s="64">
        <f>'m region orig data'!B6</f>
        <v>337</v>
      </c>
      <c r="O9" s="47">
        <f>'m region orig data'!H6*100</f>
        <v>10.12316011</v>
      </c>
    </row>
    <row r="10" spans="1:15" ht="12.75">
      <c r="A10" s="28" t="s">
        <v>28</v>
      </c>
      <c r="B10" s="64">
        <f>'m vs o orig data'!B7</f>
        <v>260</v>
      </c>
      <c r="C10" s="50">
        <f>'m vs o orig data'!H7*100</f>
        <v>14.4766147</v>
      </c>
      <c r="D10" s="67">
        <f>'m vs o orig data'!P7</f>
        <v>4213</v>
      </c>
      <c r="E10" s="45">
        <f>'m vs o orig data'!V7*100</f>
        <v>10.4277016</v>
      </c>
      <c r="G10" s="29" t="s">
        <v>50</v>
      </c>
      <c r="H10" s="64">
        <f>'m vs o orig data'!B22</f>
        <v>323</v>
      </c>
      <c r="I10" s="50">
        <f>'m vs o orig data'!H22*100</f>
        <v>11.36123813</v>
      </c>
      <c r="J10" s="67">
        <f>'m vs o orig data'!P22</f>
        <v>4568</v>
      </c>
      <c r="K10" s="45">
        <f>'m vs o orig data'!V22*100</f>
        <v>8.932517260000001</v>
      </c>
      <c r="M10" s="28" t="s">
        <v>43</v>
      </c>
      <c r="N10" s="64">
        <f>'m region orig data'!B7</f>
        <v>2934</v>
      </c>
      <c r="O10" s="47">
        <f>'m region orig data'!H7*100</f>
        <v>11.43904246</v>
      </c>
    </row>
    <row r="11" spans="1:15" ht="12.75">
      <c r="A11" s="28" t="s">
        <v>43</v>
      </c>
      <c r="B11" s="64">
        <f>'m vs o orig data'!B8</f>
        <v>2934</v>
      </c>
      <c r="C11" s="50">
        <f>'m vs o orig data'!H8*100</f>
        <v>11.43904246</v>
      </c>
      <c r="D11" s="67">
        <f>'m vs o orig data'!P8</f>
        <v>50339</v>
      </c>
      <c r="E11" s="45">
        <f>'m vs o orig data'!V8*100</f>
        <v>9.07995534</v>
      </c>
      <c r="G11" s="29" t="s">
        <v>53</v>
      </c>
      <c r="H11" s="64">
        <f>'m vs o orig data'!B23</f>
        <v>244</v>
      </c>
      <c r="I11" s="50">
        <f>'m vs o orig data'!H23*100</f>
        <v>14.13673233</v>
      </c>
      <c r="J11" s="67">
        <f>'m vs o orig data'!P23</f>
        <v>3310</v>
      </c>
      <c r="K11" s="45">
        <f>'m vs o orig data'!V23*100</f>
        <v>12.16241044</v>
      </c>
      <c r="M11" s="28" t="s">
        <v>154</v>
      </c>
      <c r="N11" s="64">
        <f>'m region orig data'!B8</f>
        <v>651</v>
      </c>
      <c r="O11" s="47">
        <f>'m region orig data'!H8*100</f>
        <v>9.24715909</v>
      </c>
    </row>
    <row r="12" spans="1:15" ht="12.75">
      <c r="A12" s="28" t="s">
        <v>37</v>
      </c>
      <c r="B12" s="64">
        <f>'m vs o orig data'!B9</f>
        <v>496</v>
      </c>
      <c r="C12" s="50">
        <f>'m vs o orig data'!H9*100</f>
        <v>6.61245167</v>
      </c>
      <c r="D12" s="67">
        <f>'m vs o orig data'!P9</f>
        <v>3477</v>
      </c>
      <c r="E12" s="45">
        <f>'m vs o orig data'!V9*100</f>
        <v>5.86617627</v>
      </c>
      <c r="G12" s="29" t="s">
        <v>49</v>
      </c>
      <c r="H12" s="64">
        <f>'m vs o orig data'!B24</f>
        <v>181</v>
      </c>
      <c r="I12" s="50">
        <f>'m vs o orig data'!H24*100</f>
        <v>13.03095752</v>
      </c>
      <c r="J12" s="67">
        <f>'m vs o orig data'!P24</f>
        <v>4762</v>
      </c>
      <c r="K12" s="45">
        <f>'m vs o orig data'!V24*100</f>
        <v>9.67984551</v>
      </c>
      <c r="M12" s="28" t="s">
        <v>155</v>
      </c>
      <c r="N12" s="64">
        <f>'m region orig data'!B9</f>
        <v>627</v>
      </c>
      <c r="O12" s="47">
        <f>'m region orig data'!H9*100</f>
        <v>12.82733224</v>
      </c>
    </row>
    <row r="13" spans="1:15" ht="12.75">
      <c r="A13" s="28" t="s">
        <v>38</v>
      </c>
      <c r="B13" s="64">
        <f>'m vs o orig data'!B10</f>
        <v>205</v>
      </c>
      <c r="C13" s="50">
        <f>'m vs o orig data'!H10*100</f>
        <v>7.13043478</v>
      </c>
      <c r="D13" s="67">
        <f>'m vs o orig data'!P10</f>
        <v>1823</v>
      </c>
      <c r="E13" s="45">
        <f>'m vs o orig data'!V10*100</f>
        <v>5.766615</v>
      </c>
      <c r="G13" s="29" t="s">
        <v>51</v>
      </c>
      <c r="H13" s="64">
        <f>'m vs o orig data'!B25</f>
        <v>384</v>
      </c>
      <c r="I13" s="50">
        <f>'m vs o orig data'!H25*100</f>
        <v>10.93705497</v>
      </c>
      <c r="J13" s="67">
        <f>'m vs o orig data'!P25</f>
        <v>6578</v>
      </c>
      <c r="K13" s="45">
        <f>'m vs o orig data'!V25*100</f>
        <v>8.27286104</v>
      </c>
      <c r="M13" s="28" t="s">
        <v>156</v>
      </c>
      <c r="N13" s="64">
        <f>'m region orig data'!B10</f>
        <v>226</v>
      </c>
      <c r="O13" s="47">
        <f>'m region orig data'!H10*100</f>
        <v>6.90498014</v>
      </c>
    </row>
    <row r="14" spans="1:15" ht="12.75">
      <c r="A14" s="28" t="s">
        <v>36</v>
      </c>
      <c r="B14" s="64">
        <f>'m vs o orig data'!B11</f>
        <v>554</v>
      </c>
      <c r="C14" s="50">
        <f>'m vs o orig data'!H11*100</f>
        <v>11.714950309999999</v>
      </c>
      <c r="D14" s="67">
        <f>'m vs o orig data'!P11</f>
        <v>2571</v>
      </c>
      <c r="E14" s="45">
        <f>'m vs o orig data'!V11*100</f>
        <v>7.913204059999999</v>
      </c>
      <c r="G14" s="29" t="s">
        <v>54</v>
      </c>
      <c r="H14" s="64">
        <f>'m vs o orig data'!B26</f>
        <v>195</v>
      </c>
      <c r="I14" s="50">
        <f>'m vs o orig data'!H26*100</f>
        <v>10.51212938</v>
      </c>
      <c r="J14" s="67">
        <f>'m vs o orig data'!P26</f>
        <v>4509</v>
      </c>
      <c r="K14" s="45">
        <f>'m vs o orig data'!V26*100</f>
        <v>8.97009967</v>
      </c>
      <c r="M14" s="30"/>
      <c r="N14" s="65"/>
      <c r="O14" s="49"/>
    </row>
    <row r="15" spans="1:15" ht="13.5" thickBot="1">
      <c r="A15" s="28" t="s">
        <v>39</v>
      </c>
      <c r="B15" s="64">
        <f>'m vs o orig data'!B12</f>
        <v>12</v>
      </c>
      <c r="C15" s="50">
        <f>'m vs o orig data'!H12*100</f>
        <v>6.85714286</v>
      </c>
      <c r="D15" s="67">
        <f>'m vs o orig data'!P12</f>
        <v>21</v>
      </c>
      <c r="E15" s="45">
        <f>'m vs o orig data'!V12*100</f>
        <v>3.37078652</v>
      </c>
      <c r="G15" s="29" t="s">
        <v>55</v>
      </c>
      <c r="H15" s="64">
        <f>'m vs o orig data'!B27</f>
        <v>208</v>
      </c>
      <c r="I15" s="50">
        <f>'m vs o orig data'!H27*100</f>
        <v>11.1707841</v>
      </c>
      <c r="J15" s="67">
        <f>'m vs o orig data'!P27</f>
        <v>4361</v>
      </c>
      <c r="K15" s="45">
        <f>'m vs o orig data'!V27*100</f>
        <v>8.55399945</v>
      </c>
      <c r="M15" s="32" t="s">
        <v>44</v>
      </c>
      <c r="N15" s="66">
        <f>'m region orig data'!B11</f>
        <v>5847</v>
      </c>
      <c r="O15" s="48">
        <f>'m region orig data'!H11*100</f>
        <v>9.86652267</v>
      </c>
    </row>
    <row r="16" spans="1:15" ht="12.75">
      <c r="A16" s="28" t="s">
        <v>40</v>
      </c>
      <c r="B16" s="64">
        <f>'m vs o orig data'!B13</f>
        <v>405</v>
      </c>
      <c r="C16" s="50">
        <f>'m vs o orig data'!H13*100</f>
        <v>12.11486689</v>
      </c>
      <c r="D16" s="67">
        <f>'m vs o orig data'!P13</f>
        <v>1424</v>
      </c>
      <c r="E16" s="45">
        <f>'m vs o orig data'!V13*100</f>
        <v>8.322618349999999</v>
      </c>
      <c r="G16" s="29" t="s">
        <v>56</v>
      </c>
      <c r="H16" s="64">
        <f>'m vs o orig data'!B28</f>
        <v>154</v>
      </c>
      <c r="I16" s="50">
        <f>'m vs o orig data'!H28*100</f>
        <v>9.10703726</v>
      </c>
      <c r="J16" s="67">
        <f>'m vs o orig data'!P28</f>
        <v>1888</v>
      </c>
      <c r="K16" s="45">
        <f>'m vs o orig data'!V28*100</f>
        <v>7.61014148</v>
      </c>
      <c r="M16" s="20" t="s">
        <v>45</v>
      </c>
      <c r="O16" s="33"/>
    </row>
    <row r="17" spans="1:15" ht="12.75">
      <c r="A17" s="28" t="s">
        <v>41</v>
      </c>
      <c r="B17" s="64">
        <f>'m vs o orig data'!B14</f>
        <v>214</v>
      </c>
      <c r="C17" s="50">
        <f>'m vs o orig data'!H14*100</f>
        <v>6.93229673</v>
      </c>
      <c r="D17" s="67">
        <f>'m vs o orig data'!P14</f>
        <v>1476</v>
      </c>
      <c r="E17" s="45">
        <f>'m vs o orig data'!V14*100</f>
        <v>4.66188686</v>
      </c>
      <c r="G17" s="29" t="s">
        <v>57</v>
      </c>
      <c r="H17" s="64">
        <f>'m vs o orig data'!B29</f>
        <v>363</v>
      </c>
      <c r="I17" s="50">
        <f>'m vs o orig data'!H29*100</f>
        <v>14.308238079999999</v>
      </c>
      <c r="J17" s="67">
        <f>'m vs o orig data'!P29</f>
        <v>6441</v>
      </c>
      <c r="K17" s="45">
        <f>'m vs o orig data'!V29*100</f>
        <v>10.67734235</v>
      </c>
      <c r="M17" s="71" t="s">
        <v>169</v>
      </c>
      <c r="N17" s="24"/>
      <c r="O17" s="24"/>
    </row>
    <row r="18" spans="1:11" ht="12.75">
      <c r="A18" s="30"/>
      <c r="B18" s="65"/>
      <c r="C18" s="43"/>
      <c r="D18" s="68"/>
      <c r="E18" s="51"/>
      <c r="G18" s="29" t="s">
        <v>58</v>
      </c>
      <c r="H18" s="70">
        <f>'m vs o orig data'!B30</f>
        <v>344</v>
      </c>
      <c r="I18" s="50">
        <f>'m vs o orig data'!H30*100</f>
        <v>11.756664390000001</v>
      </c>
      <c r="J18" s="67">
        <f>'m vs o orig data'!P30</f>
        <v>3288</v>
      </c>
      <c r="K18" s="45">
        <f>'m vs o orig data'!V30*100</f>
        <v>10.10541845</v>
      </c>
    </row>
    <row r="19" spans="1:11" ht="12.75">
      <c r="A19" s="28" t="s">
        <v>147</v>
      </c>
      <c r="B19" s="64">
        <f>'m vs o orig data'!B15</f>
        <v>767</v>
      </c>
      <c r="C19" s="50">
        <f>'m vs o orig data'!H15*100</f>
        <v>7.58955076</v>
      </c>
      <c r="D19" s="67">
        <f>'m vs o orig data'!P15</f>
        <v>10858</v>
      </c>
      <c r="E19" s="45">
        <f>'m vs o orig data'!V15*100</f>
        <v>5.892728249999999</v>
      </c>
      <c r="G19" s="31"/>
      <c r="H19" s="65"/>
      <c r="I19" s="43"/>
      <c r="J19" s="68"/>
      <c r="K19" s="51"/>
    </row>
    <row r="20" spans="1:11" ht="13.5" thickBot="1">
      <c r="A20" s="28" t="s">
        <v>46</v>
      </c>
      <c r="B20" s="64">
        <f>'m vs o orig data'!B16</f>
        <v>1255</v>
      </c>
      <c r="C20" s="50">
        <f>'m vs o orig data'!H16*100</f>
        <v>8.30850712</v>
      </c>
      <c r="D20" s="67">
        <f>'m vs o orig data'!P16</f>
        <v>7871</v>
      </c>
      <c r="E20" s="45">
        <f>'m vs o orig data'!V16*100</f>
        <v>6.37973658</v>
      </c>
      <c r="G20" s="32" t="s">
        <v>43</v>
      </c>
      <c r="H20" s="66">
        <f>'m vs o orig data'!B8</f>
        <v>2934</v>
      </c>
      <c r="I20" s="53">
        <f>'m vs o orig data'!H8*100</f>
        <v>11.43904246</v>
      </c>
      <c r="J20" s="69">
        <f>'m vs o orig data'!P8</f>
        <v>50339</v>
      </c>
      <c r="K20" s="52">
        <f>'m vs o orig data'!V8*100</f>
        <v>9.07995534</v>
      </c>
    </row>
    <row r="21" spans="1:9" ht="12.75">
      <c r="A21" s="28" t="s">
        <v>42</v>
      </c>
      <c r="B21" s="64">
        <f>'m vs o orig data'!B17</f>
        <v>631</v>
      </c>
      <c r="C21" s="50">
        <f>'m vs o orig data'!H17*100</f>
        <v>9.55336866</v>
      </c>
      <c r="D21" s="67">
        <f>'m vs o orig data'!P17</f>
        <v>2921</v>
      </c>
      <c r="E21" s="45">
        <f>'m vs o orig data'!V17*100</f>
        <v>5.91367373</v>
      </c>
      <c r="G21" s="20" t="s">
        <v>45</v>
      </c>
      <c r="I21" s="33"/>
    </row>
    <row r="22" spans="1:11" ht="12.75">
      <c r="A22" s="30"/>
      <c r="B22" s="65"/>
      <c r="C22" s="43"/>
      <c r="D22" s="68"/>
      <c r="E22" s="51"/>
      <c r="G22" s="84" t="s">
        <v>169</v>
      </c>
      <c r="H22" s="84"/>
      <c r="I22" s="84"/>
      <c r="J22" s="84"/>
      <c r="K22" s="84"/>
    </row>
    <row r="23" spans="1:5" ht="13.5" thickBot="1">
      <c r="A23" s="32" t="s">
        <v>44</v>
      </c>
      <c r="B23" s="66">
        <f>'m vs o orig data'!B18</f>
        <v>5847</v>
      </c>
      <c r="C23" s="44">
        <f>'m vs o orig data'!H18*100</f>
        <v>9.86652267</v>
      </c>
      <c r="D23" s="69">
        <f>'m vs o orig data'!P18</f>
        <v>76202</v>
      </c>
      <c r="E23" s="52">
        <f>'m vs o orig data'!V18*100</f>
        <v>8.00584979</v>
      </c>
    </row>
    <row r="24" spans="1:9" ht="12.75">
      <c r="A24" s="20" t="s">
        <v>45</v>
      </c>
      <c r="C24" s="33"/>
      <c r="G24" s="55"/>
      <c r="H24" s="54"/>
      <c r="I24" s="54"/>
    </row>
    <row r="25" spans="1:9" ht="12.75">
      <c r="A25" s="71" t="s">
        <v>169</v>
      </c>
      <c r="B25" s="24"/>
      <c r="C25" s="24"/>
      <c r="D25" s="24"/>
      <c r="E25" s="24"/>
      <c r="G25" s="55"/>
      <c r="H25" s="54"/>
      <c r="I25" s="56"/>
    </row>
    <row r="26" spans="7:9" ht="12.75">
      <c r="G26" s="55"/>
      <c r="H26" s="54"/>
      <c r="I26" s="56"/>
    </row>
    <row r="27" spans="7:9" ht="12.75">
      <c r="G27" s="55"/>
      <c r="H27" s="54"/>
      <c r="I27" s="57"/>
    </row>
    <row r="28" spans="7:9" ht="12.75">
      <c r="G28" s="55"/>
      <c r="H28" s="54"/>
      <c r="I28" s="54"/>
    </row>
    <row r="29" spans="7:9" ht="12.75">
      <c r="G29" s="58"/>
      <c r="H29" s="59"/>
      <c r="I29" s="60"/>
    </row>
    <row r="30" spans="7:9" ht="12.75">
      <c r="G30" s="58"/>
      <c r="H30" s="59"/>
      <c r="I30" s="60"/>
    </row>
    <row r="31" spans="7:9" ht="12.75">
      <c r="G31" s="58"/>
      <c r="H31" s="59"/>
      <c r="I31" s="60"/>
    </row>
    <row r="33" spans="7:9" ht="12.75">
      <c r="G33" s="58"/>
      <c r="H33" s="59"/>
      <c r="I33" s="60"/>
    </row>
    <row r="34" spans="7:9" ht="12.75">
      <c r="G34" s="58"/>
      <c r="H34" s="59"/>
      <c r="I34" s="60"/>
    </row>
    <row r="35" spans="7:9" ht="12.75">
      <c r="G35" s="58"/>
      <c r="H35" s="59"/>
      <c r="I35" s="60"/>
    </row>
    <row r="36" spans="7:9" ht="12.75">
      <c r="G36" s="61"/>
      <c r="H36" s="59"/>
      <c r="I36" s="60"/>
    </row>
    <row r="37" spans="7:9" ht="12.75">
      <c r="G37" s="58"/>
      <c r="H37" s="59"/>
      <c r="I37" s="60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N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9" customWidth="1"/>
    <col min="16" max="16" width="9.8515625" style="2" customWidth="1"/>
    <col min="17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19" ht="12.75">
      <c r="A1" s="38" t="s">
        <v>162</v>
      </c>
      <c r="B1" s="4" t="s">
        <v>59</v>
      </c>
      <c r="C1" s="93" t="s">
        <v>29</v>
      </c>
      <c r="D1" s="93"/>
      <c r="E1" s="93"/>
      <c r="F1" s="94" t="s">
        <v>136</v>
      </c>
      <c r="G1" s="94"/>
      <c r="H1" s="95" t="s">
        <v>166</v>
      </c>
      <c r="I1" s="95"/>
      <c r="J1" s="95"/>
      <c r="K1" s="95"/>
      <c r="L1" s="95"/>
      <c r="M1" s="95"/>
      <c r="N1" s="95"/>
      <c r="O1" s="6"/>
      <c r="S1" s="6"/>
    </row>
    <row r="2" spans="1:19" ht="12.75">
      <c r="A2" s="38" t="s">
        <v>163</v>
      </c>
      <c r="B2" s="62"/>
      <c r="C2" s="12"/>
      <c r="D2" s="12"/>
      <c r="E2" s="12"/>
      <c r="F2" s="40"/>
      <c r="G2" s="40"/>
      <c r="H2" s="4"/>
      <c r="I2" s="4" t="s">
        <v>148</v>
      </c>
      <c r="J2" s="4" t="s">
        <v>148</v>
      </c>
      <c r="K2" s="4"/>
      <c r="L2" s="4"/>
      <c r="M2" s="4"/>
      <c r="N2" s="4"/>
      <c r="O2" s="6"/>
      <c r="S2" s="6"/>
    </row>
    <row r="3" spans="1:27" ht="12.75">
      <c r="A3" s="4" t="s">
        <v>0</v>
      </c>
      <c r="B3" s="4"/>
      <c r="C3" s="12" t="s">
        <v>125</v>
      </c>
      <c r="D3" s="12" t="s">
        <v>100</v>
      </c>
      <c r="E3" s="12" t="s">
        <v>99</v>
      </c>
      <c r="F3" s="40" t="s">
        <v>134</v>
      </c>
      <c r="G3" s="40" t="s">
        <v>135</v>
      </c>
      <c r="H3" s="5" t="s">
        <v>137</v>
      </c>
      <c r="I3" s="3" t="s">
        <v>149</v>
      </c>
      <c r="J3" s="46" t="s">
        <v>150</v>
      </c>
      <c r="K3" s="5" t="s">
        <v>138</v>
      </c>
      <c r="L3" s="41" t="s">
        <v>139</v>
      </c>
      <c r="M3" s="5" t="s">
        <v>140</v>
      </c>
      <c r="N3" s="5" t="s">
        <v>141</v>
      </c>
      <c r="P3" s="5" t="s">
        <v>142</v>
      </c>
      <c r="Q3" s="5" t="s">
        <v>143</v>
      </c>
      <c r="R3" s="5" t="s">
        <v>144</v>
      </c>
      <c r="T3" s="5" t="s">
        <v>145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(o,d)</v>
      </c>
      <c r="B4" t="s">
        <v>33</v>
      </c>
      <c r="C4" t="str">
        <f>'m vs o orig data'!AH4</f>
        <v> </v>
      </c>
      <c r="D4" t="str">
        <f>'m vs o orig data'!AI4</f>
        <v>o</v>
      </c>
      <c r="E4" t="str">
        <f ca="1">IF(CELL("contents",F4)="s","s",IF(CELL("contents",G4)="s","s",IF(CELL("contents",'m vs o orig data'!AJ4)="d","d","")))</f>
        <v>d</v>
      </c>
      <c r="F4" t="str">
        <f>'m vs o orig data'!AK4</f>
        <v> </v>
      </c>
      <c r="G4" t="str">
        <f>'m vs o orig data'!AL4</f>
        <v> </v>
      </c>
      <c r="H4" s="22">
        <f aca="true" t="shared" si="0" ref="H4:H14">I$19</f>
        <v>0.0935305545</v>
      </c>
      <c r="I4" s="3">
        <f>'m vs o orig data'!D4</f>
        <v>0.0781374373</v>
      </c>
      <c r="J4" s="3">
        <f>'m vs o orig data'!R4</f>
        <v>0.0647545161</v>
      </c>
      <c r="K4" s="22">
        <f aca="true" t="shared" si="1" ref="K4:K14">J$19</f>
        <v>0.0800584979</v>
      </c>
      <c r="L4" s="5">
        <f>'m vs o orig data'!B4</f>
        <v>370</v>
      </c>
      <c r="M4" s="5">
        <f>'m vs o orig data'!C4</f>
        <v>4691</v>
      </c>
      <c r="N4" s="11">
        <f>'m vs o orig data'!G4</f>
        <v>0.0584516863</v>
      </c>
      <c r="O4" s="7"/>
      <c r="P4" s="5">
        <f>'m vs o orig data'!P4</f>
        <v>2931</v>
      </c>
      <c r="Q4" s="5">
        <f>'m vs o orig data'!Q4</f>
        <v>44455</v>
      </c>
      <c r="R4" s="11">
        <f>'m vs o orig data'!U4</f>
        <v>0.0047455724</v>
      </c>
      <c r="S4" s="7"/>
      <c r="T4" s="11">
        <f>'m vs o orig data'!AD4</f>
        <v>0.0495930648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(m,o)</v>
      </c>
      <c r="B5" t="s">
        <v>34</v>
      </c>
      <c r="C5" t="str">
        <f>'m vs o orig data'!AH5</f>
        <v>m</v>
      </c>
      <c r="D5" t="str">
        <f>'m vs o orig data'!AI5</f>
        <v>o</v>
      </c>
      <c r="E5">
        <f ca="1">IF(CELL("contents",F5)="s","s",IF(CELL("contents",G5)="s","s",IF(CELL("contents",'m vs o orig data'!AJ5)="d","d","")))</f>
      </c>
      <c r="F5" t="str">
        <f>'m vs o orig data'!AK5</f>
        <v> </v>
      </c>
      <c r="G5" t="str">
        <f>'m vs o orig data'!AL5</f>
        <v> </v>
      </c>
      <c r="H5" s="22">
        <f t="shared" si="0"/>
        <v>0.0935305545</v>
      </c>
      <c r="I5" s="3">
        <f>'m vs o orig data'!D5</f>
        <v>0.0693232401</v>
      </c>
      <c r="J5" s="3">
        <f>'m vs o orig data'!R5</f>
        <v>0.0597564633</v>
      </c>
      <c r="K5" s="22">
        <f t="shared" si="1"/>
        <v>0.0800584979</v>
      </c>
      <c r="L5" s="5">
        <f>'m vs o orig data'!B5</f>
        <v>269</v>
      </c>
      <c r="M5" s="5">
        <f>'m vs o orig data'!C5</f>
        <v>3708</v>
      </c>
      <c r="N5" s="11">
        <f>'m vs o orig data'!G5</f>
        <v>0.0029243519</v>
      </c>
      <c r="O5" s="8"/>
      <c r="P5" s="5">
        <f>'m vs o orig data'!P5</f>
        <v>4479</v>
      </c>
      <c r="Q5" s="5">
        <f>'m vs o orig data'!Q5</f>
        <v>80387</v>
      </c>
      <c r="R5" s="11">
        <f>'m vs o orig data'!U5</f>
        <v>7.54172E-05</v>
      </c>
      <c r="S5" s="8"/>
      <c r="T5" s="11">
        <f>'m vs o orig data'!AD5</f>
        <v>0.139895892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(o,d)</v>
      </c>
      <c r="B6" t="s">
        <v>35</v>
      </c>
      <c r="C6" t="str">
        <f>'m vs o orig data'!AH6</f>
        <v> </v>
      </c>
      <c r="D6" t="str">
        <f>'m vs o orig data'!AI6</f>
        <v>o</v>
      </c>
      <c r="E6" t="str">
        <f ca="1">IF(CELL("contents",F6)="s","s",IF(CELL("contents",G6)="s","s",IF(CELL("contents",'m vs o orig data'!AJ6)="d","d","")))</f>
        <v>d</v>
      </c>
      <c r="F6" t="str">
        <f>'m vs o orig data'!AK6</f>
        <v> </v>
      </c>
      <c r="G6" t="str">
        <f>'m vs o orig data'!AL6</f>
        <v> </v>
      </c>
      <c r="H6" s="22">
        <f t="shared" si="0"/>
        <v>0.0935305545</v>
      </c>
      <c r="I6" s="3">
        <f>'m vs o orig data'!D6</f>
        <v>0.0729317854</v>
      </c>
      <c r="J6" s="3">
        <f>'m vs o orig data'!R6</f>
        <v>0.0570752592</v>
      </c>
      <c r="K6" s="22">
        <f t="shared" si="1"/>
        <v>0.0800584979</v>
      </c>
      <c r="L6" s="5">
        <f>'m vs o orig data'!B6</f>
        <v>128</v>
      </c>
      <c r="M6" s="5">
        <f>'m vs o orig data'!C6</f>
        <v>1707</v>
      </c>
      <c r="N6" s="11">
        <f>'m vs o orig data'!G6</f>
        <v>0.0370848531</v>
      </c>
      <c r="O6" s="8"/>
      <c r="P6" s="5">
        <f>'m vs o orig data'!P6</f>
        <v>3448</v>
      </c>
      <c r="Q6" s="5">
        <f>'m vs o orig data'!Q6</f>
        <v>59419</v>
      </c>
      <c r="R6" s="11">
        <f>'m vs o orig data'!U6</f>
        <v>4.3701719E-06</v>
      </c>
      <c r="S6" s="8"/>
      <c r="T6" s="11">
        <f>'m vs o orig data'!AD6</f>
        <v>0.0395332963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(m,o,d)</v>
      </c>
      <c r="B7" t="s">
        <v>28</v>
      </c>
      <c r="C7" t="str">
        <f>'m vs o orig data'!AH7</f>
        <v>m</v>
      </c>
      <c r="D7" t="str">
        <f>'m vs o orig data'!AI7</f>
        <v>o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2">
        <f t="shared" si="0"/>
        <v>0.0935305545</v>
      </c>
      <c r="I7" s="3">
        <f>'m vs o orig data'!D7</f>
        <v>0.1456087209</v>
      </c>
      <c r="J7" s="3">
        <f>'m vs o orig data'!R7</f>
        <v>0.0979301475</v>
      </c>
      <c r="K7" s="22">
        <f t="shared" si="1"/>
        <v>0.0800584979</v>
      </c>
      <c r="L7" s="5">
        <f>'m vs o orig data'!B7</f>
        <v>260</v>
      </c>
      <c r="M7" s="5">
        <f>'m vs o orig data'!C7</f>
        <v>1796</v>
      </c>
      <c r="N7" s="11">
        <f>'m vs o orig data'!G7</f>
        <v>1.62956E-05</v>
      </c>
      <c r="O7" s="8"/>
      <c r="P7" s="5">
        <f>'m vs o orig data'!P7</f>
        <v>4213</v>
      </c>
      <c r="Q7" s="5">
        <f>'m vs o orig data'!Q7</f>
        <v>40402</v>
      </c>
      <c r="R7" s="11">
        <f>'m vs o orig data'!U7</f>
        <v>0.006293892</v>
      </c>
      <c r="S7" s="8"/>
      <c r="T7" s="11">
        <f>'m vs o orig data'!AD7</f>
        <v>0.0001067843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43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2">
        <f t="shared" si="0"/>
        <v>0.0935305545</v>
      </c>
      <c r="I8" s="3">
        <f>'m vs o orig data'!D8</f>
        <v>0.1097574686</v>
      </c>
      <c r="J8" s="3">
        <f>'m vs o orig data'!R8</f>
        <v>0.08863569</v>
      </c>
      <c r="K8" s="22">
        <f t="shared" si="1"/>
        <v>0.0800584979</v>
      </c>
      <c r="L8" s="5">
        <f>'m vs o orig data'!B8</f>
        <v>2934</v>
      </c>
      <c r="M8" s="5">
        <f>'m vs o orig data'!C8</f>
        <v>25649</v>
      </c>
      <c r="N8" s="11">
        <f>'m vs o orig data'!G8</f>
        <v>0.0822418874</v>
      </c>
      <c r="O8" s="8"/>
      <c r="P8" s="5">
        <f>'m vs o orig data'!P8</f>
        <v>50339</v>
      </c>
      <c r="Q8" s="5">
        <f>'m vs o orig data'!Q8</f>
        <v>554397</v>
      </c>
      <c r="R8" s="11">
        <f>'m vs o orig data'!U8</f>
        <v>0.1609408794</v>
      </c>
      <c r="S8" s="8"/>
      <c r="T8" s="11">
        <f>'m vs o orig data'!AD8</f>
        <v>0.0068155454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(m,o)</v>
      </c>
      <c r="B9" t="s">
        <v>37</v>
      </c>
      <c r="C9" t="str">
        <f>'m vs o orig data'!AH9</f>
        <v>m</v>
      </c>
      <c r="D9" t="str">
        <f>'m vs o orig data'!AI9</f>
        <v>o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22">
        <f t="shared" si="0"/>
        <v>0.0935305545</v>
      </c>
      <c r="I9" s="3">
        <f>'m vs o orig data'!D9</f>
        <v>0.0630943965</v>
      </c>
      <c r="J9" s="3">
        <f>'m vs o orig data'!R9</f>
        <v>0.0574261889</v>
      </c>
      <c r="K9" s="22">
        <f t="shared" si="1"/>
        <v>0.0800584979</v>
      </c>
      <c r="L9" s="5">
        <f>'m vs o orig data'!B9</f>
        <v>496</v>
      </c>
      <c r="M9" s="5">
        <f>'m vs o orig data'!C9</f>
        <v>7501</v>
      </c>
      <c r="N9" s="11">
        <f>'m vs o orig data'!G9</f>
        <v>1.5417E-05</v>
      </c>
      <c r="O9" s="8"/>
      <c r="P9" s="5">
        <f>'m vs o orig data'!P9</f>
        <v>3477</v>
      </c>
      <c r="Q9" s="5">
        <f>'m vs o orig data'!Q9</f>
        <v>59272</v>
      </c>
      <c r="R9" s="11">
        <f>'m vs o orig data'!U9</f>
        <v>8.280031E-06</v>
      </c>
      <c r="S9" s="8"/>
      <c r="T9" s="11">
        <f>'m vs o orig data'!AD9</f>
        <v>0.3027068686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(m,o,d)</v>
      </c>
      <c r="B10" t="s">
        <v>38</v>
      </c>
      <c r="C10" t="str">
        <f>'m vs o orig data'!AH10</f>
        <v>m</v>
      </c>
      <c r="D10" t="str">
        <f>'m vs o orig data'!AI10</f>
        <v>o</v>
      </c>
      <c r="E10" t="str">
        <f ca="1">IF(CELL("contents",F10)="s","s",IF(CELL("contents",G10)="s","s",IF(CELL("contents",'m vs o orig data'!AJ10)="d","d","")))</f>
        <v>d</v>
      </c>
      <c r="F10" t="str">
        <f>'m vs o orig data'!AK10</f>
        <v> </v>
      </c>
      <c r="G10" t="str">
        <f>'m vs o orig data'!AL10</f>
        <v> </v>
      </c>
      <c r="H10" s="22">
        <f t="shared" si="0"/>
        <v>0.0935305545</v>
      </c>
      <c r="I10" s="3">
        <f>'m vs o orig data'!D10</f>
        <v>0.0695467494</v>
      </c>
      <c r="J10" s="3">
        <f>'m vs o orig data'!R10</f>
        <v>0.0548586408</v>
      </c>
      <c r="K10" s="22">
        <f t="shared" si="1"/>
        <v>0.0800584979</v>
      </c>
      <c r="L10" s="5">
        <f>'m vs o orig data'!B10</f>
        <v>205</v>
      </c>
      <c r="M10" s="5">
        <f>'m vs o orig data'!C10</f>
        <v>2875</v>
      </c>
      <c r="N10" s="11">
        <f>'m vs o orig data'!G10</f>
        <v>0.0054877859</v>
      </c>
      <c r="P10" s="5">
        <f>'m vs o orig data'!P10</f>
        <v>1823</v>
      </c>
      <c r="Q10" s="5">
        <f>'m vs o orig data'!Q10</f>
        <v>31613</v>
      </c>
      <c r="R10" s="11">
        <f>'m vs o orig data'!U10</f>
        <v>8.7310518E-07</v>
      </c>
      <c r="T10" s="11">
        <f>'m vs o orig data'!AD10</f>
        <v>0.0286760086</v>
      </c>
    </row>
    <row r="11" spans="1:27" ht="12.75">
      <c r="A11" s="2" t="str">
        <f ca="1" t="shared" si="2"/>
        <v>Parkland (d)</v>
      </c>
      <c r="B11" t="s">
        <v>36</v>
      </c>
      <c r="C11" t="str">
        <f>'m vs o orig data'!AH11</f>
        <v> </v>
      </c>
      <c r="D11" t="str">
        <f>'m vs o orig data'!AI11</f>
        <v> 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2">
        <f t="shared" si="0"/>
        <v>0.0935305545</v>
      </c>
      <c r="I11" s="3">
        <f>'m vs o orig data'!D11</f>
        <v>0.1114183473</v>
      </c>
      <c r="J11" s="3">
        <f>'m vs o orig data'!R11</f>
        <v>0.0780242644</v>
      </c>
      <c r="K11" s="22">
        <f t="shared" si="1"/>
        <v>0.0800584979</v>
      </c>
      <c r="L11" s="5">
        <f>'m vs o orig data'!B11</f>
        <v>554</v>
      </c>
      <c r="M11" s="5">
        <f>'m vs o orig data'!C11</f>
        <v>4729</v>
      </c>
      <c r="N11" s="11">
        <f>'m vs o orig data'!G11</f>
        <v>0.0500346412</v>
      </c>
      <c r="O11" s="8"/>
      <c r="P11" s="5">
        <f>'m vs o orig data'!P11</f>
        <v>2571</v>
      </c>
      <c r="Q11" s="5">
        <f>'m vs o orig data'!Q11</f>
        <v>32490</v>
      </c>
      <c r="R11" s="11">
        <f>'m vs o orig data'!U11</f>
        <v>0.730053931</v>
      </c>
      <c r="S11" s="8"/>
      <c r="T11" s="11">
        <f>'m vs o orig data'!AD11</f>
        <v>7.09917E-05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(o)</v>
      </c>
      <c r="B12" t="s">
        <v>39</v>
      </c>
      <c r="C12" t="str">
        <f>'m vs o orig data'!AH12</f>
        <v> </v>
      </c>
      <c r="D12" t="str">
        <f>'m vs o orig data'!AI12</f>
        <v>o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2">
        <f t="shared" si="0"/>
        <v>0.0935305545</v>
      </c>
      <c r="I12" s="3">
        <f>'m vs o orig data'!D12</f>
        <v>0.0663088578</v>
      </c>
      <c r="J12" s="3">
        <f>'m vs o orig data'!R12</f>
        <v>0.0325026707</v>
      </c>
      <c r="K12" s="22">
        <f t="shared" si="1"/>
        <v>0.0800584979</v>
      </c>
      <c r="L12" s="5">
        <f>'m vs o orig data'!B12</f>
        <v>12</v>
      </c>
      <c r="M12" s="5">
        <f>'m vs o orig data'!C12</f>
        <v>175</v>
      </c>
      <c r="N12" s="11">
        <f>'m vs o orig data'!G12</f>
        <v>0.2530967518</v>
      </c>
      <c r="O12" s="8"/>
      <c r="P12" s="5">
        <f>'m vs o orig data'!P12</f>
        <v>21</v>
      </c>
      <c r="Q12" s="5">
        <f>'m vs o orig data'!Q12</f>
        <v>623</v>
      </c>
      <c r="R12" s="11">
        <f>'m vs o orig data'!U12</f>
        <v>0.0001106472</v>
      </c>
      <c r="S12" s="8"/>
      <c r="T12" s="11">
        <f>'m vs o orig data'!AD12</f>
        <v>0.0561124148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(d)</v>
      </c>
      <c r="B13" t="s">
        <v>40</v>
      </c>
      <c r="C13" t="str">
        <f>'m vs o orig data'!AH13</f>
        <v> </v>
      </c>
      <c r="D13" t="str">
        <f>'m vs o orig data'!AI13</f>
        <v> </v>
      </c>
      <c r="E13" t="str">
        <f ca="1">IF(CELL("contents",F13)="s","s",IF(CELL("contents",G13)="s","s",IF(CELL("contents",'m vs o orig data'!AJ13)="d","d","")))</f>
        <v>d</v>
      </c>
      <c r="F13" t="str">
        <f>'m vs o orig data'!AK13</f>
        <v> </v>
      </c>
      <c r="G13" t="str">
        <f>'m vs o orig data'!AL13</f>
        <v> </v>
      </c>
      <c r="H13" s="22">
        <f t="shared" si="0"/>
        <v>0.0935305545</v>
      </c>
      <c r="I13" s="3">
        <f>'m vs o orig data'!D13</f>
        <v>0.1158690848</v>
      </c>
      <c r="J13" s="3">
        <f>'m vs o orig data'!R13</f>
        <v>0.080900289</v>
      </c>
      <c r="K13" s="22">
        <f t="shared" si="1"/>
        <v>0.0800584979</v>
      </c>
      <c r="L13" s="5">
        <f>'m vs o orig data'!B13</f>
        <v>405</v>
      </c>
      <c r="M13" s="5">
        <f>'m vs o orig data'!C13</f>
        <v>3343</v>
      </c>
      <c r="N13" s="11">
        <f>'m vs o orig data'!G13</f>
        <v>0.0236845223</v>
      </c>
      <c r="O13" s="8"/>
      <c r="P13" s="5">
        <f>'m vs o orig data'!P13</f>
        <v>1424</v>
      </c>
      <c r="Q13" s="5">
        <f>'m vs o orig data'!Q13</f>
        <v>17110</v>
      </c>
      <c r="R13" s="11">
        <f>'m vs o orig data'!U13</f>
        <v>0.8944579093</v>
      </c>
      <c r="S13" s="8"/>
      <c r="T13" s="11">
        <f>'m vs o orig data'!AD13</f>
        <v>0.000251836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(o,d)</v>
      </c>
      <c r="B14" t="s">
        <v>41</v>
      </c>
      <c r="C14" t="str">
        <f>'m vs o orig data'!AH14</f>
        <v> </v>
      </c>
      <c r="D14" t="str">
        <f>'m vs o orig data'!AI14</f>
        <v>o</v>
      </c>
      <c r="E14" t="str">
        <f ca="1">IF(CELL("contents",F14)="s","s",IF(CELL("contents",G14)="s","s",IF(CELL("contents",'m vs o orig data'!AJ14)="d","d","")))</f>
        <v>d</v>
      </c>
      <c r="F14" t="str">
        <f>'m vs o orig data'!AK14</f>
        <v> </v>
      </c>
      <c r="G14" t="str">
        <f>'m vs o orig data'!AL14</f>
        <v> </v>
      </c>
      <c r="H14" s="22">
        <f t="shared" si="0"/>
        <v>0.0935305545</v>
      </c>
      <c r="I14" s="3">
        <f>'m vs o orig data'!D14</f>
        <v>0.0712583271</v>
      </c>
      <c r="J14" s="3">
        <f>'m vs o orig data'!R14</f>
        <v>0.0480207825</v>
      </c>
      <c r="K14" s="22">
        <f t="shared" si="1"/>
        <v>0.0800584979</v>
      </c>
      <c r="L14" s="5">
        <f>'m vs o orig data'!B14</f>
        <v>214</v>
      </c>
      <c r="M14" s="5">
        <f>'m vs o orig data'!C14</f>
        <v>3087</v>
      </c>
      <c r="N14" s="11">
        <f>'m vs o orig data'!G14</f>
        <v>0.011017226</v>
      </c>
      <c r="O14" s="8"/>
      <c r="P14" s="5">
        <f>'m vs o orig data'!P14</f>
        <v>1476</v>
      </c>
      <c r="Q14" s="5">
        <f>'m vs o orig data'!Q14</f>
        <v>31661</v>
      </c>
      <c r="R14" s="11">
        <f>'m vs o orig data'!U14</f>
        <v>1.94386E-10</v>
      </c>
      <c r="S14" s="8"/>
      <c r="T14" s="11">
        <f>'m vs o orig data'!AD14</f>
        <v>0.0003771186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2"/>
      <c r="I15" s="3"/>
      <c r="J15" s="3"/>
      <c r="K15" s="22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(m,o,d)</v>
      </c>
      <c r="B16" t="s">
        <v>147</v>
      </c>
      <c r="C16" t="str">
        <f>'m vs o orig data'!AH15</f>
        <v>m</v>
      </c>
      <c r="D16" t="str">
        <f>'m vs o orig data'!AI15</f>
        <v>o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2">
        <f>I$19</f>
        <v>0.0935305545</v>
      </c>
      <c r="I16" s="3">
        <f>'m vs o orig data'!D15</f>
        <v>0.0756572228</v>
      </c>
      <c r="J16" s="3">
        <f>'m vs o orig data'!R15</f>
        <v>0.0612273827</v>
      </c>
      <c r="K16" s="22">
        <f>J$19</f>
        <v>0.0800584979</v>
      </c>
      <c r="L16" s="5">
        <f>'m vs o orig data'!B15</f>
        <v>767</v>
      </c>
      <c r="M16" s="5">
        <f>'m vs o orig data'!C15</f>
        <v>10106</v>
      </c>
      <c r="N16" s="11">
        <f>'m vs o orig data'!G15</f>
        <v>0.0092650636</v>
      </c>
      <c r="O16" s="8"/>
      <c r="P16" s="5">
        <f>'m vs o orig data'!P15</f>
        <v>10858</v>
      </c>
      <c r="Q16" s="5">
        <f>'m vs o orig data'!Q15</f>
        <v>184261</v>
      </c>
      <c r="R16" s="11">
        <f>'m vs o orig data'!U15</f>
        <v>0.0002777674</v>
      </c>
      <c r="S16" s="8"/>
      <c r="T16" s="11">
        <f>'m vs o orig data'!AD15</f>
        <v>0.014749781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(o,d)</v>
      </c>
      <c r="B17" t="s">
        <v>46</v>
      </c>
      <c r="C17" t="str">
        <f>'m vs o orig data'!AH16</f>
        <v> </v>
      </c>
      <c r="D17" t="str">
        <f>'m vs o orig data'!AI16</f>
        <v>o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22">
        <f>I$19</f>
        <v>0.0935305545</v>
      </c>
      <c r="I17" s="3">
        <f>'m vs o orig data'!D16</f>
        <v>0.0808253288</v>
      </c>
      <c r="J17" s="3">
        <f>'m vs o orig data'!R16</f>
        <v>0.0643322614</v>
      </c>
      <c r="K17" s="22">
        <f>J$19</f>
        <v>0.0800584979</v>
      </c>
      <c r="L17" s="5">
        <f>'m vs o orig data'!B16</f>
        <v>1255</v>
      </c>
      <c r="M17" s="5">
        <f>'m vs o orig data'!C16</f>
        <v>15105</v>
      </c>
      <c r="N17" s="11">
        <f>'m vs o orig data'!G16</f>
        <v>0.0533125809</v>
      </c>
      <c r="P17" s="5">
        <f>'m vs o orig data'!P16</f>
        <v>7871</v>
      </c>
      <c r="Q17" s="5">
        <f>'m vs o orig data'!Q16</f>
        <v>123375</v>
      </c>
      <c r="R17" s="11">
        <f>'m vs o orig data'!U16</f>
        <v>0.0033026822</v>
      </c>
      <c r="T17" s="11">
        <f>'m vs o orig data'!AD16</f>
        <v>0.0062517485</v>
      </c>
    </row>
    <row r="18" spans="1:20" ht="12.75">
      <c r="A18" s="2" t="str">
        <f ca="1" t="shared" si="2"/>
        <v>North (o,d)</v>
      </c>
      <c r="B18" t="s">
        <v>42</v>
      </c>
      <c r="C18" t="str">
        <f>'m vs o orig data'!AH17</f>
        <v> </v>
      </c>
      <c r="D18" t="str">
        <f>'m vs o orig data'!AI17</f>
        <v>o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22">
        <f>I$19</f>
        <v>0.0935305545</v>
      </c>
      <c r="I18" s="3">
        <f>'m vs o orig data'!D17</f>
        <v>0.0954945193</v>
      </c>
      <c r="J18" s="3">
        <f>'m vs o orig data'!R17</f>
        <v>0.0621237438</v>
      </c>
      <c r="K18" s="22">
        <f>J$19</f>
        <v>0.0800584979</v>
      </c>
      <c r="L18" s="5">
        <f>'m vs o orig data'!B17</f>
        <v>631</v>
      </c>
      <c r="M18" s="5">
        <f>'m vs o orig data'!C17</f>
        <v>6605</v>
      </c>
      <c r="N18" s="11">
        <f>'m vs o orig data'!G17</f>
        <v>0.974566279</v>
      </c>
      <c r="P18" s="5">
        <f>'m vs o orig data'!P17</f>
        <v>2921</v>
      </c>
      <c r="Q18" s="5">
        <f>'m vs o orig data'!Q17</f>
        <v>49394</v>
      </c>
      <c r="R18" s="11">
        <f>'m vs o orig data'!U17</f>
        <v>0.0012660537</v>
      </c>
      <c r="T18" s="11">
        <f>'m vs o orig data'!AD17</f>
        <v>4.0383648E-06</v>
      </c>
    </row>
    <row r="19" spans="1:20" ht="12.75">
      <c r="A19" s="2" t="str">
        <f ca="1" t="shared" si="2"/>
        <v>Manitoba (d)</v>
      </c>
      <c r="B19" t="s">
        <v>44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2">
        <f>I$19</f>
        <v>0.0935305545</v>
      </c>
      <c r="I19" s="3">
        <f>'m vs o orig data'!D18</f>
        <v>0.0935305545</v>
      </c>
      <c r="J19" s="3">
        <f>'m vs o orig data'!R18</f>
        <v>0.0800584979</v>
      </c>
      <c r="K19" s="22">
        <f>J$19</f>
        <v>0.0800584979</v>
      </c>
      <c r="L19" s="5">
        <f>'m vs o orig data'!B18</f>
        <v>5847</v>
      </c>
      <c r="M19" s="5">
        <f>'m vs o orig data'!C18</f>
        <v>59261</v>
      </c>
      <c r="N19" s="11" t="str">
        <f>'m vs o orig data'!G18</f>
        <v> </v>
      </c>
      <c r="P19" s="5">
        <f>'m vs o orig data'!P18</f>
        <v>76202</v>
      </c>
      <c r="Q19" s="5">
        <f>'m vs o orig data'!Q18</f>
        <v>951829</v>
      </c>
      <c r="R19" s="11" t="str">
        <f>'m vs o orig data'!U18</f>
        <v> </v>
      </c>
      <c r="T19" s="11">
        <f>'m vs o orig data'!AD18</f>
        <v>0.0366042597</v>
      </c>
    </row>
    <row r="20" spans="1:20" ht="12.75">
      <c r="A20" s="2" t="str">
        <f ca="1" t="shared" si="2"/>
        <v>Fort Garry</v>
      </c>
      <c r="B20" t="s">
        <v>47</v>
      </c>
      <c r="C20" t="str">
        <f>'m vs o orig data'!AH19</f>
        <v> </v>
      </c>
      <c r="D20" t="str">
        <f>'m vs o orig data'!AI19</f>
        <v> </v>
      </c>
      <c r="E20">
        <f ca="1">IF(CELL("contents",F20)="s","s",IF(CELL("contents",G20)="s","s",IF(CELL("contents",'m vs o orig data'!AJ19)="d","d","")))</f>
      </c>
      <c r="F20" t="str">
        <f>'m vs o orig data'!AK19</f>
        <v> </v>
      </c>
      <c r="G20" t="str">
        <f>'m vs o orig data'!AL19</f>
        <v> </v>
      </c>
      <c r="H20" s="22">
        <f aca="true" t="shared" si="3" ref="H20:H31">I$19</f>
        <v>0.0935305545</v>
      </c>
      <c r="I20" s="3">
        <f>'m vs o orig data'!D19</f>
        <v>0.0868875942</v>
      </c>
      <c r="J20" s="3">
        <f>'m vs o orig data'!R19</f>
        <v>0.0734207299</v>
      </c>
      <c r="K20" s="22">
        <f aca="true" t="shared" si="4" ref="K20:K31">J$19</f>
        <v>0.0800584979</v>
      </c>
      <c r="L20" s="5">
        <f>'m vs o orig data'!B19</f>
        <v>133</v>
      </c>
      <c r="M20" s="5">
        <f>'m vs o orig data'!C19</f>
        <v>1476</v>
      </c>
      <c r="N20" s="11">
        <f>'m vs o orig data'!G19</f>
        <v>0.5360724485</v>
      </c>
      <c r="P20" s="5">
        <f>'m vs o orig data'!P19</f>
        <v>4115</v>
      </c>
      <c r="Q20" s="5">
        <f>'m vs o orig data'!Q19</f>
        <v>55233</v>
      </c>
      <c r="R20" s="11">
        <f>'m vs o orig data'!U19</f>
        <v>0.244231441</v>
      </c>
      <c r="T20" s="11">
        <f>'m vs o orig data'!AD19</f>
        <v>0.1575539777</v>
      </c>
    </row>
    <row r="21" spans="1:20" ht="12.75">
      <c r="A21" s="2" t="str">
        <f ca="1" t="shared" si="2"/>
        <v>Assiniboine South</v>
      </c>
      <c r="B21" t="s">
        <v>48</v>
      </c>
      <c r="C21" t="str">
        <f>'m vs o orig data'!AH20</f>
        <v> </v>
      </c>
      <c r="D21" t="str">
        <f>'m vs o orig data'!AI20</f>
        <v> 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2">
        <f t="shared" si="3"/>
        <v>0.0935305545</v>
      </c>
      <c r="I21" s="3">
        <f>'m vs o orig data'!D20</f>
        <v>0.0988813948</v>
      </c>
      <c r="J21" s="3">
        <f>'m vs o orig data'!R20</f>
        <v>0.0813317826</v>
      </c>
      <c r="K21" s="22">
        <f t="shared" si="4"/>
        <v>0.0800584979</v>
      </c>
      <c r="L21" s="5">
        <f>'m vs o orig data'!B20</f>
        <v>72</v>
      </c>
      <c r="M21" s="5">
        <f>'m vs o orig data'!C20</f>
        <v>702</v>
      </c>
      <c r="N21" s="11">
        <f>'m vs o orig data'!G20</f>
        <v>0.6994474425</v>
      </c>
      <c r="P21" s="5">
        <f>'m vs o orig data'!P20</f>
        <v>2714</v>
      </c>
      <c r="Q21" s="5">
        <f>'m vs o orig data'!Q20</f>
        <v>32684</v>
      </c>
      <c r="R21" s="11">
        <f>'m vs o orig data'!U20</f>
        <v>0.8330887999</v>
      </c>
      <c r="T21" s="11">
        <f>'m vs o orig data'!AD20</f>
        <v>0.1762617387</v>
      </c>
    </row>
    <row r="22" spans="1:20" ht="12.75">
      <c r="A22" s="2" t="str">
        <f ca="1" t="shared" si="2"/>
        <v>St. Boniface</v>
      </c>
      <c r="B22" t="s">
        <v>52</v>
      </c>
      <c r="C22" t="str">
        <f>'m vs o orig data'!AH21</f>
        <v> </v>
      </c>
      <c r="D22" t="str">
        <f>'m vs o orig data'!AI21</f>
        <v> </v>
      </c>
      <c r="E22">
        <f ca="1">IF(CELL("contents",F22)="s","s",IF(CELL("contents",G22)="s","s",IF(CELL("contents",'m vs o orig data'!AJ21)="d","d","")))</f>
      </c>
      <c r="F22" t="str">
        <f>'m vs o orig data'!AK21</f>
        <v> </v>
      </c>
      <c r="G22" t="str">
        <f>'m vs o orig data'!AL21</f>
        <v> </v>
      </c>
      <c r="H22" s="22">
        <f t="shared" si="3"/>
        <v>0.0935305545</v>
      </c>
      <c r="I22" s="3">
        <f>'m vs o orig data'!D21</f>
        <v>0.1008908817</v>
      </c>
      <c r="J22" s="3">
        <f>'m vs o orig data'!R21</f>
        <v>0.0912315412</v>
      </c>
      <c r="K22" s="22">
        <f t="shared" si="4"/>
        <v>0.0800584979</v>
      </c>
      <c r="L22" s="5">
        <f>'m vs o orig data'!B21</f>
        <v>333</v>
      </c>
      <c r="M22" s="5">
        <f>'m vs o orig data'!C21</f>
        <v>3131</v>
      </c>
      <c r="N22" s="11">
        <f>'m vs o orig data'!G21</f>
        <v>0.4318105687</v>
      </c>
      <c r="P22" s="5">
        <f>'m vs o orig data'!P21</f>
        <v>3805</v>
      </c>
      <c r="Q22" s="5">
        <f>'m vs o orig data'!Q21</f>
        <v>40499</v>
      </c>
      <c r="R22" s="11">
        <f>'m vs o orig data'!U21</f>
        <v>0.0791566469</v>
      </c>
      <c r="T22" s="11">
        <f>'m vs o orig data'!AD21</f>
        <v>0.2971881672</v>
      </c>
    </row>
    <row r="23" spans="1:20" ht="12.75">
      <c r="A23" s="2" t="str">
        <f ca="1" t="shared" si="2"/>
        <v>St. Vital</v>
      </c>
      <c r="B23" t="s">
        <v>50</v>
      </c>
      <c r="C23" t="str">
        <f>'m vs o orig data'!AH22</f>
        <v> </v>
      </c>
      <c r="D23" t="str">
        <f>'m vs o orig data'!AI22</f>
        <v> </v>
      </c>
      <c r="E23">
        <f ca="1">IF(CELL("contents",F23)="s","s",IF(CELL("contents",G23)="s","s",IF(CELL("contents",'m vs o orig data'!AJ22)="d","d","")))</f>
      </c>
      <c r="F23" t="str">
        <f>'m vs o orig data'!AK22</f>
        <v> </v>
      </c>
      <c r="G23" t="str">
        <f>'m vs o orig data'!AL22</f>
        <v> </v>
      </c>
      <c r="H23" s="22">
        <f t="shared" si="3"/>
        <v>0.0935305545</v>
      </c>
      <c r="I23" s="3">
        <f>'m vs o orig data'!D22</f>
        <v>0.1062959721</v>
      </c>
      <c r="J23" s="3">
        <f>'m vs o orig data'!R22</f>
        <v>0.0890318004</v>
      </c>
      <c r="K23" s="22">
        <f t="shared" si="4"/>
        <v>0.0800584979</v>
      </c>
      <c r="L23" s="5">
        <f>'m vs o orig data'!B22</f>
        <v>323</v>
      </c>
      <c r="M23" s="5">
        <f>'m vs o orig data'!C22</f>
        <v>2843</v>
      </c>
      <c r="N23" s="11">
        <f>'m vs o orig data'!G22</f>
        <v>0.18853519</v>
      </c>
      <c r="P23" s="5">
        <f>'m vs o orig data'!P22</f>
        <v>4568</v>
      </c>
      <c r="Q23" s="5">
        <f>'m vs o orig data'!Q22</f>
        <v>51139</v>
      </c>
      <c r="R23" s="11">
        <f>'m vs o orig data'!U22</f>
        <v>0.1517061213</v>
      </c>
      <c r="T23" s="11">
        <f>'m vs o orig data'!AD22</f>
        <v>0.0685064899</v>
      </c>
    </row>
    <row r="24" spans="1:20" ht="12.75">
      <c r="A24" s="2" t="str">
        <f ca="1" t="shared" si="2"/>
        <v>Transcona (m,o)</v>
      </c>
      <c r="B24" t="s">
        <v>53</v>
      </c>
      <c r="C24" t="str">
        <f>'m vs o orig data'!AH23</f>
        <v>m</v>
      </c>
      <c r="D24" t="str">
        <f>'m vs o orig data'!AI23</f>
        <v>o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22">
        <f t="shared" si="3"/>
        <v>0.0935305545</v>
      </c>
      <c r="I24" s="3">
        <f>'m vs o orig data'!D23</f>
        <v>0.138602888</v>
      </c>
      <c r="J24" s="3">
        <f>'m vs o orig data'!R23</f>
        <v>0.1197734793</v>
      </c>
      <c r="K24" s="22">
        <f t="shared" si="4"/>
        <v>0.0800584979</v>
      </c>
      <c r="L24" s="5">
        <f>'m vs o orig data'!B23</f>
        <v>244</v>
      </c>
      <c r="M24" s="5">
        <f>'m vs o orig data'!C23</f>
        <v>1726</v>
      </c>
      <c r="N24" s="11">
        <f>'m vs o orig data'!G23</f>
        <v>0.0001567493</v>
      </c>
      <c r="P24" s="5">
        <f>'m vs o orig data'!P23</f>
        <v>3310</v>
      </c>
      <c r="Q24" s="5">
        <f>'m vs o orig data'!Q23</f>
        <v>27215</v>
      </c>
      <c r="R24" s="11">
        <f>'m vs o orig data'!U23</f>
        <v>8.5901577E-08</v>
      </c>
      <c r="T24" s="11">
        <f>'m vs o orig data'!AD23</f>
        <v>0.1633710988</v>
      </c>
    </row>
    <row r="25" spans="1:23" ht="12.75">
      <c r="A25" s="2" t="str">
        <f ca="1" t="shared" si="2"/>
        <v>River Heights (d)</v>
      </c>
      <c r="B25" t="s">
        <v>49</v>
      </c>
      <c r="C25" t="str">
        <f>'m vs o orig data'!AH24</f>
        <v> </v>
      </c>
      <c r="D25" t="str">
        <f>'m vs o orig data'!AI24</f>
        <v> 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2">
        <f t="shared" si="3"/>
        <v>0.0935305545</v>
      </c>
      <c r="I25" s="3">
        <f>'m vs o orig data'!D24</f>
        <v>0.1214789816</v>
      </c>
      <c r="J25" s="3">
        <f>'m vs o orig data'!R24</f>
        <v>0.0917704081</v>
      </c>
      <c r="K25" s="22">
        <f t="shared" si="4"/>
        <v>0.0800584979</v>
      </c>
      <c r="L25" s="5">
        <f>'m vs o orig data'!B24</f>
        <v>181</v>
      </c>
      <c r="M25" s="5">
        <f>'m vs o orig data'!C24</f>
        <v>1389</v>
      </c>
      <c r="N25" s="11">
        <f>'m vs o orig data'!G24</f>
        <v>0.0183660354</v>
      </c>
      <c r="P25" s="5">
        <f>'m vs o orig data'!P24</f>
        <v>4762</v>
      </c>
      <c r="Q25" s="5">
        <f>'m vs o orig data'!Q24</f>
        <v>49195</v>
      </c>
      <c r="R25" s="11">
        <f>'m vs o orig data'!U24</f>
        <v>0.0628783595</v>
      </c>
      <c r="T25" s="11">
        <f>'m vs o orig data'!AD24</f>
        <v>0.0111047962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51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2">
        <f t="shared" si="3"/>
        <v>0.0935305545</v>
      </c>
      <c r="I26" s="3">
        <f>'m vs o orig data'!D25</f>
        <v>0.1051199173</v>
      </c>
      <c r="J26" s="3">
        <f>'m vs o orig data'!R25</f>
        <v>0.0767877943</v>
      </c>
      <c r="K26" s="22">
        <f t="shared" si="4"/>
        <v>0.0800584979</v>
      </c>
      <c r="L26" s="5">
        <f>'m vs o orig data'!B25</f>
        <v>384</v>
      </c>
      <c r="M26" s="5">
        <f>'m vs o orig data'!C25</f>
        <v>3511</v>
      </c>
      <c r="N26" s="11">
        <f>'m vs o orig data'!G25</f>
        <v>0.2194473907</v>
      </c>
      <c r="P26" s="5">
        <f>'m vs o orig data'!P25</f>
        <v>6578</v>
      </c>
      <c r="Q26" s="5">
        <f>'m vs o orig data'!Q25</f>
        <v>79513</v>
      </c>
      <c r="R26" s="11">
        <f>'m vs o orig data'!U25</f>
        <v>0.5669999381</v>
      </c>
      <c r="T26" s="11">
        <f>'m vs o orig data'!AD25</f>
        <v>0.000843592</v>
      </c>
      <c r="U26" s="1"/>
      <c r="V26" s="1"/>
      <c r="W26" s="1"/>
    </row>
    <row r="27" spans="1:23" ht="12.75">
      <c r="A27" s="2" t="str">
        <f ca="1" t="shared" si="2"/>
        <v>Seven Oaks</v>
      </c>
      <c r="B27" t="s">
        <v>54</v>
      </c>
      <c r="C27" t="str">
        <f>'m vs o orig data'!AH26</f>
        <v> </v>
      </c>
      <c r="D27" t="str">
        <f>'m vs o orig data'!AI26</f>
        <v> </v>
      </c>
      <c r="E27">
        <f ca="1">IF(CELL("contents",F27)="s","s",IF(CELL("contents",G27)="s","s",IF(CELL("contents",'m vs o orig data'!AJ26)="d","d","")))</f>
      </c>
      <c r="F27" t="str">
        <f>'m vs o orig data'!AK26</f>
        <v> </v>
      </c>
      <c r="G27" t="str">
        <f>'m vs o orig data'!AL26</f>
        <v> </v>
      </c>
      <c r="H27" s="22">
        <f t="shared" si="3"/>
        <v>0.0935305545</v>
      </c>
      <c r="I27" s="3">
        <f>'m vs o orig data'!D26</f>
        <v>0.0997067126</v>
      </c>
      <c r="J27" s="3">
        <f>'m vs o orig data'!R26</f>
        <v>0.0832829875</v>
      </c>
      <c r="K27" s="22">
        <f t="shared" si="4"/>
        <v>0.0800584979</v>
      </c>
      <c r="L27" s="5">
        <f>'m vs o orig data'!B26</f>
        <v>195</v>
      </c>
      <c r="M27" s="5">
        <f>'m vs o orig data'!C26</f>
        <v>1855</v>
      </c>
      <c r="N27" s="11">
        <f>'m vs o orig data'!G26</f>
        <v>0.5562760017</v>
      </c>
      <c r="P27" s="5">
        <f>'m vs o orig data'!P26</f>
        <v>4509</v>
      </c>
      <c r="Q27" s="5">
        <f>'m vs o orig data'!Q26</f>
        <v>50267</v>
      </c>
      <c r="R27" s="11">
        <f>'m vs o orig data'!U26</f>
        <v>0.5923074964</v>
      </c>
      <c r="T27" s="11">
        <f>'m vs o orig data'!AD26</f>
        <v>0.0967725139</v>
      </c>
      <c r="U27" s="1"/>
      <c r="V27" s="1"/>
      <c r="W27" s="1"/>
    </row>
    <row r="28" spans="1:23" ht="12.75">
      <c r="A28" s="2" t="str">
        <f ca="1" t="shared" si="2"/>
        <v>St. James - Assiniboia (d)</v>
      </c>
      <c r="B28" t="s">
        <v>55</v>
      </c>
      <c r="C28" t="str">
        <f>'m vs o orig data'!AH27</f>
        <v> </v>
      </c>
      <c r="D28" t="str">
        <f>'m vs o orig data'!AI27</f>
        <v> </v>
      </c>
      <c r="E28" t="str">
        <f ca="1">IF(CELL("contents",F28)="s","s",IF(CELL("contents",G28)="s","s",IF(CELL("contents",'m vs o orig data'!AJ27)="d","d","")))</f>
        <v>d</v>
      </c>
      <c r="F28" t="str">
        <f>'m vs o orig data'!AK27</f>
        <v> </v>
      </c>
      <c r="G28" t="str">
        <f>'m vs o orig data'!AL27</f>
        <v> </v>
      </c>
      <c r="H28" s="22">
        <f t="shared" si="3"/>
        <v>0.0935305545</v>
      </c>
      <c r="I28" s="3">
        <f>'m vs o orig data'!D27</f>
        <v>0.1044482841</v>
      </c>
      <c r="J28" s="3">
        <f>'m vs o orig data'!R27</f>
        <v>0.0814721611</v>
      </c>
      <c r="K28" s="22">
        <f t="shared" si="4"/>
        <v>0.0800584979</v>
      </c>
      <c r="L28" s="5">
        <f>'m vs o orig data'!B27</f>
        <v>208</v>
      </c>
      <c r="M28" s="5">
        <f>'m vs o orig data'!C27</f>
        <v>1862</v>
      </c>
      <c r="N28" s="11">
        <f>'m vs o orig data'!G27</f>
        <v>0.2983264809</v>
      </c>
      <c r="O28" s="8"/>
      <c r="P28" s="5">
        <f>'m vs o orig data'!P27</f>
        <v>4361</v>
      </c>
      <c r="Q28" s="5">
        <f>'m vs o orig data'!Q27</f>
        <v>50982</v>
      </c>
      <c r="R28" s="11">
        <f>'m vs o orig data'!U27</f>
        <v>0.812509191</v>
      </c>
      <c r="T28" s="11">
        <f>'m vs o orig data'!AD27</f>
        <v>0.019039325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56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2">
        <f t="shared" si="3"/>
        <v>0.0935305545</v>
      </c>
      <c r="I29" s="3">
        <f>'m vs o orig data'!D28</f>
        <v>0.0884193904</v>
      </c>
      <c r="J29" s="3">
        <f>'m vs o orig data'!R28</f>
        <v>0.0675009137</v>
      </c>
      <c r="K29" s="22">
        <f t="shared" si="4"/>
        <v>0.0800584979</v>
      </c>
      <c r="L29" s="5">
        <f>'m vs o orig data'!B28</f>
        <v>154</v>
      </c>
      <c r="M29" s="5">
        <f>'m vs o orig data'!C28</f>
        <v>1691</v>
      </c>
      <c r="N29" s="11">
        <f>'m vs o orig data'!G28</f>
        <v>0.6238290637</v>
      </c>
      <c r="O29" s="8"/>
      <c r="P29" s="5">
        <f>'m vs o orig data'!P28</f>
        <v>1888</v>
      </c>
      <c r="Q29" s="5">
        <f>'m vs o orig data'!Q28</f>
        <v>24809</v>
      </c>
      <c r="R29" s="11">
        <f>'m vs o orig data'!U28</f>
        <v>0.0271201754</v>
      </c>
      <c r="T29" s="11">
        <f>'m vs o orig data'!AD28</f>
        <v>0.020310595</v>
      </c>
      <c r="U29" s="1"/>
      <c r="V29" s="1"/>
      <c r="W29" s="1"/>
    </row>
    <row r="30" spans="1:23" ht="12.75">
      <c r="A30" s="2" t="str">
        <f ca="1" t="shared" si="2"/>
        <v>Downtown (m,d)</v>
      </c>
      <c r="B30" t="s">
        <v>57</v>
      </c>
      <c r="C30" t="str">
        <f>'m vs o orig data'!AH29</f>
        <v>m</v>
      </c>
      <c r="D30" t="str">
        <f>'m vs o orig data'!AI29</f>
        <v> 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2">
        <f t="shared" si="3"/>
        <v>0.0935305545</v>
      </c>
      <c r="I30" s="3">
        <f>'m vs o orig data'!D29</f>
        <v>0.1411283576</v>
      </c>
      <c r="J30" s="3">
        <f>'m vs o orig data'!R29</f>
        <v>0.0964107306</v>
      </c>
      <c r="K30" s="22">
        <f t="shared" si="4"/>
        <v>0.0800584979</v>
      </c>
      <c r="L30" s="5">
        <f>'m vs o orig data'!B29</f>
        <v>363</v>
      </c>
      <c r="M30" s="5">
        <f>'m vs o orig data'!C29</f>
        <v>2537</v>
      </c>
      <c r="N30" s="11">
        <f>'m vs o orig data'!G29</f>
        <v>1.77268E-05</v>
      </c>
      <c r="O30" s="8"/>
      <c r="P30" s="5">
        <f>'m vs o orig data'!P29</f>
        <v>6441</v>
      </c>
      <c r="Q30" s="5">
        <f>'m vs o orig data'!Q29</f>
        <v>60324</v>
      </c>
      <c r="R30" s="11">
        <f>'m vs o orig data'!U29</f>
        <v>0.0105433844</v>
      </c>
      <c r="T30" s="11">
        <f>'m vs o orig data'!AD29</f>
        <v>5.66288E-05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(d)</v>
      </c>
      <c r="B31" t="s">
        <v>58</v>
      </c>
      <c r="C31" t="str">
        <f>'m vs o orig data'!AH30</f>
        <v> </v>
      </c>
      <c r="D31" t="str">
        <f>'m vs o orig data'!AI30</f>
        <v> 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2">
        <f t="shared" si="3"/>
        <v>0.0935305545</v>
      </c>
      <c r="I31" s="3">
        <f>'m vs o orig data'!D30</f>
        <v>0.1145977739</v>
      </c>
      <c r="J31" s="3">
        <f>'m vs o orig data'!R30</f>
        <v>0.0909724855</v>
      </c>
      <c r="K31" s="22">
        <f t="shared" si="4"/>
        <v>0.0800584979</v>
      </c>
      <c r="L31" s="5">
        <f>'m vs o orig data'!B30</f>
        <v>344</v>
      </c>
      <c r="M31" s="5">
        <f>'m vs o orig data'!C30</f>
        <v>2926</v>
      </c>
      <c r="N31" s="11">
        <f>'m vs o orig data'!G30</f>
        <v>0.0367717666</v>
      </c>
      <c r="O31" s="8"/>
      <c r="P31" s="5">
        <f>'m vs o orig data'!P30</f>
        <v>3288</v>
      </c>
      <c r="Q31" s="5">
        <f>'m vs o orig data'!Q30</f>
        <v>32537</v>
      </c>
      <c r="R31" s="11">
        <f>'m vs o orig data'!U30</f>
        <v>0.085688507</v>
      </c>
      <c r="T31" s="11">
        <f>'m vs o orig data'!AD30</f>
        <v>0.0175895729</v>
      </c>
      <c r="U31" s="1"/>
      <c r="V31" s="1"/>
      <c r="W31" s="1"/>
    </row>
    <row r="32" spans="1:23" ht="12.75">
      <c r="B32"/>
      <c r="C32"/>
      <c r="D32"/>
      <c r="E32"/>
      <c r="F32"/>
      <c r="G32"/>
      <c r="H32" s="22"/>
      <c r="I32" s="3"/>
      <c r="J32" s="3"/>
      <c r="K32" s="22"/>
      <c r="L32" s="5"/>
      <c r="M32" s="5"/>
      <c r="N32" s="11"/>
      <c r="O32" s="8"/>
      <c r="P32" s="5"/>
      <c r="Q32" s="5"/>
      <c r="R32" s="11"/>
      <c r="T32" s="11"/>
      <c r="U32" s="1"/>
      <c r="V32" s="1"/>
      <c r="W32" s="1"/>
    </row>
    <row r="33" spans="2:8" ht="12.75">
      <c r="B33"/>
      <c r="C33"/>
      <c r="D33"/>
      <c r="E33"/>
      <c r="F33"/>
      <c r="G33"/>
      <c r="H33" s="23"/>
    </row>
    <row r="34" spans="2:8" ht="12.75">
      <c r="B34"/>
      <c r="C34"/>
      <c r="D34"/>
      <c r="E34"/>
      <c r="F34"/>
      <c r="G34"/>
      <c r="H34" s="23"/>
    </row>
    <row r="35" spans="2:8" ht="12.75">
      <c r="B35"/>
      <c r="C35"/>
      <c r="D35"/>
      <c r="E35"/>
      <c r="F35"/>
      <c r="G35"/>
      <c r="H35" s="23"/>
    </row>
    <row r="36" spans="2:8" ht="12.75">
      <c r="B36"/>
      <c r="C36"/>
      <c r="D36"/>
      <c r="E36"/>
      <c r="F36"/>
      <c r="G36"/>
      <c r="H36" s="23"/>
    </row>
    <row r="37" spans="2:8" ht="12.75">
      <c r="B37"/>
      <c r="C37"/>
      <c r="D37"/>
      <c r="E37"/>
      <c r="F37"/>
      <c r="G37"/>
      <c r="H37" s="23"/>
    </row>
    <row r="38" spans="2:8" ht="12.75">
      <c r="B38"/>
      <c r="C38"/>
      <c r="D38"/>
      <c r="E38"/>
      <c r="F38"/>
      <c r="G38"/>
      <c r="H38" s="23"/>
    </row>
    <row r="39" spans="2:8" ht="12.75">
      <c r="B39"/>
      <c r="C39"/>
      <c r="D39"/>
      <c r="E39"/>
      <c r="F39"/>
      <c r="G39"/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8" t="s">
        <v>146</v>
      </c>
      <c r="B1" s="4" t="s">
        <v>60</v>
      </c>
      <c r="C1" s="12" t="s">
        <v>29</v>
      </c>
      <c r="D1" s="12" t="s">
        <v>30</v>
      </c>
      <c r="E1" s="96" t="s">
        <v>166</v>
      </c>
      <c r="F1" s="96"/>
      <c r="G1" s="96"/>
      <c r="H1" s="96"/>
      <c r="I1" s="96"/>
    </row>
    <row r="2" spans="1:9" ht="12.75">
      <c r="A2" s="38"/>
      <c r="B2" s="4"/>
      <c r="C2" s="12"/>
      <c r="D2" s="12"/>
      <c r="E2" s="3"/>
      <c r="F2" s="3" t="s">
        <v>148</v>
      </c>
      <c r="G2" s="3"/>
      <c r="H2" s="3"/>
      <c r="I2" s="3"/>
    </row>
    <row r="3" spans="1:9" ht="12.75">
      <c r="A3" s="37" t="s">
        <v>0</v>
      </c>
      <c r="B3" s="4"/>
      <c r="C3" s="12" t="s">
        <v>125</v>
      </c>
      <c r="D3" s="12" t="s">
        <v>62</v>
      </c>
      <c r="E3" s="5" t="s">
        <v>133</v>
      </c>
      <c r="F3" s="3" t="s">
        <v>149</v>
      </c>
      <c r="G3" s="5" t="s">
        <v>102</v>
      </c>
      <c r="H3" s="5" t="s">
        <v>103</v>
      </c>
      <c r="I3" s="5" t="s">
        <v>107</v>
      </c>
    </row>
    <row r="4" spans="1:9" ht="12.75">
      <c r="A4" s="36" t="str">
        <f ca="1">CONCATENATE(B4)&amp;(IF((CELL("contents",D4)="s")," (s)",(IF((CELL("contents",C4)="m")," (m)",""))))</f>
        <v>Southeast Region</v>
      </c>
      <c r="B4" t="s">
        <v>126</v>
      </c>
      <c r="C4" t="str">
        <f>'m region orig data'!P4</f>
        <v> </v>
      </c>
      <c r="D4" t="str">
        <f>'m region orig data'!Q4</f>
        <v> </v>
      </c>
      <c r="E4" s="22">
        <f>F$12</f>
        <v>0.0944151637</v>
      </c>
      <c r="F4" s="39">
        <f>'m region orig data'!D4</f>
        <v>0.0749134422</v>
      </c>
      <c r="G4" s="5">
        <f>'m region orig data'!B4</f>
        <v>612</v>
      </c>
      <c r="H4" s="5">
        <f>'m region orig data'!C4</f>
        <v>8155</v>
      </c>
      <c r="I4" s="11">
        <f>'m region orig data'!G4</f>
        <v>0.0107706046</v>
      </c>
    </row>
    <row r="5" spans="1:9" ht="12.75">
      <c r="A5" s="36" t="str">
        <f ca="1">CONCATENATE(B5)&amp;(IF((CELL("contents",D5)="s")," (s)",(IF((CELL("contents",C5)="m")," (m)",""))))</f>
        <v>Interlake Region (m)</v>
      </c>
      <c r="B5" t="s">
        <v>127</v>
      </c>
      <c r="C5" t="str">
        <f>'m region orig data'!P5</f>
        <v>m</v>
      </c>
      <c r="D5" t="str">
        <f>'m region orig data'!Q5</f>
        <v> </v>
      </c>
      <c r="E5" s="22">
        <f aca="true" t="shared" si="0" ref="E5:E12">F$12</f>
        <v>0.0944151637</v>
      </c>
      <c r="F5" s="39">
        <f>'m region orig data'!D5</f>
        <v>0.0637890166</v>
      </c>
      <c r="G5" s="5">
        <f>'m region orig data'!B5</f>
        <v>460</v>
      </c>
      <c r="H5" s="5">
        <f>'m region orig data'!C5</f>
        <v>6927</v>
      </c>
      <c r="I5" s="11">
        <f>'m region orig data'!G5</f>
        <v>3.01653E-05</v>
      </c>
    </row>
    <row r="6" spans="1:9" ht="12.75">
      <c r="A6" s="36" t="str">
        <f aca="true" ca="1" t="shared" si="1" ref="A6:A12">CONCATENATE(B6)&amp;(IF((CELL("contents",D6)="s")," (s)",(IF((CELL("contents",C6)="m")," (m)",""))))</f>
        <v>Northwest Region</v>
      </c>
      <c r="B6" t="s">
        <v>128</v>
      </c>
      <c r="C6" t="str">
        <f>'m region orig data'!P6</f>
        <v> </v>
      </c>
      <c r="D6" t="str">
        <f>'m region orig data'!Q6</f>
        <v> </v>
      </c>
      <c r="E6" s="22">
        <f t="shared" si="0"/>
        <v>0.0944151637</v>
      </c>
      <c r="F6" s="39">
        <f>'m region orig data'!D6</f>
        <v>0.0957477072</v>
      </c>
      <c r="G6" s="5">
        <f>'m region orig data'!B6</f>
        <v>337</v>
      </c>
      <c r="H6" s="5">
        <f>'m region orig data'!C6</f>
        <v>3329</v>
      </c>
      <c r="I6" s="11">
        <f>'m region orig data'!G6</f>
        <v>0.8864239271</v>
      </c>
    </row>
    <row r="7" spans="1:9" ht="12.75">
      <c r="A7" s="36" t="str">
        <f ca="1" t="shared" si="1"/>
        <v>Winnipeg Region</v>
      </c>
      <c r="B7" t="s">
        <v>129</v>
      </c>
      <c r="C7" t="str">
        <f>'m region orig data'!P7</f>
        <v> </v>
      </c>
      <c r="D7" t="str">
        <f>'m region orig data'!Q7</f>
        <v> </v>
      </c>
      <c r="E7" s="22">
        <f t="shared" si="0"/>
        <v>0.0944151637</v>
      </c>
      <c r="F7" s="39">
        <f>'m region orig data'!D7</f>
        <v>0.108689098</v>
      </c>
      <c r="G7" s="5">
        <f>'m region orig data'!B7</f>
        <v>2934</v>
      </c>
      <c r="H7" s="5">
        <f>'m region orig data'!C7</f>
        <v>25649</v>
      </c>
      <c r="I7" s="11">
        <f>'m region orig data'!G7</f>
        <v>0.0857025488</v>
      </c>
    </row>
    <row r="8" spans="1:9" ht="12.75">
      <c r="A8" s="36" t="str">
        <f ca="1" t="shared" si="1"/>
        <v>Southwest Region</v>
      </c>
      <c r="B8" t="s">
        <v>130</v>
      </c>
      <c r="C8" t="str">
        <f>'m region orig data'!P8</f>
        <v> </v>
      </c>
      <c r="D8" t="str">
        <f>'m region orig data'!Q8</f>
        <v> </v>
      </c>
      <c r="E8" s="22">
        <f t="shared" si="0"/>
        <v>0.0944151637</v>
      </c>
      <c r="F8" s="39">
        <f>'m region orig data'!D8</f>
        <v>0.0899427433</v>
      </c>
      <c r="G8" s="5">
        <f>'m region orig data'!B8</f>
        <v>651</v>
      </c>
      <c r="H8" s="5">
        <f>'m region orig data'!C8</f>
        <v>7040</v>
      </c>
      <c r="I8" s="11">
        <f>'m region orig data'!G8</f>
        <v>0.5904548397</v>
      </c>
    </row>
    <row r="9" spans="1:9" ht="12.75">
      <c r="A9" s="36" t="str">
        <f ca="1" t="shared" si="1"/>
        <v>The Pas Region (m)</v>
      </c>
      <c r="B9" t="s">
        <v>131</v>
      </c>
      <c r="C9" t="str">
        <f>'m region orig data'!P9</f>
        <v>m</v>
      </c>
      <c r="D9" t="str">
        <f>'m region orig data'!Q9</f>
        <v> </v>
      </c>
      <c r="E9" s="22">
        <f t="shared" si="0"/>
        <v>0.0944151637</v>
      </c>
      <c r="F9" s="39">
        <f>'m region orig data'!D9</f>
        <v>0.1244037016</v>
      </c>
      <c r="G9" s="5">
        <f>'m region orig data'!B9</f>
        <v>627</v>
      </c>
      <c r="H9" s="5">
        <f>'m region orig data'!C9</f>
        <v>4888</v>
      </c>
      <c r="I9" s="11">
        <f>'m region orig data'!G9</f>
        <v>0.0024350938</v>
      </c>
    </row>
    <row r="10" spans="1:9" ht="12.75">
      <c r="A10" s="36" t="str">
        <f ca="1" t="shared" si="1"/>
        <v>Thompson Region (m)</v>
      </c>
      <c r="B10" t="s">
        <v>132</v>
      </c>
      <c r="C10" t="str">
        <f>'m region orig data'!P10</f>
        <v>m</v>
      </c>
      <c r="D10" t="str">
        <f>'m region orig data'!Q10</f>
        <v> </v>
      </c>
      <c r="E10" s="22">
        <f t="shared" si="0"/>
        <v>0.0944151637</v>
      </c>
      <c r="F10" s="39">
        <f>'m region orig data'!D10</f>
        <v>0.0712974541</v>
      </c>
      <c r="G10" s="5">
        <f>'m region orig data'!B10</f>
        <v>226</v>
      </c>
      <c r="H10" s="5">
        <f>'m region orig data'!C10</f>
        <v>3273</v>
      </c>
      <c r="I10" s="11">
        <f>'m region orig data'!G10</f>
        <v>0.0090603254</v>
      </c>
    </row>
    <row r="11" spans="1:9" ht="12.75">
      <c r="A11" s="36"/>
      <c r="E11" s="22"/>
      <c r="F11" s="39"/>
      <c r="G11" s="5"/>
      <c r="H11" s="5"/>
      <c r="I11" s="11"/>
    </row>
    <row r="12" spans="1:9" ht="12.75">
      <c r="A12" s="36" t="str">
        <f ca="1" t="shared" si="1"/>
        <v>Manitoba</v>
      </c>
      <c r="B12" t="s">
        <v>44</v>
      </c>
      <c r="C12" t="str">
        <f>'m region orig data'!P11</f>
        <v> </v>
      </c>
      <c r="D12" t="str">
        <f>'m region orig data'!Q11</f>
        <v> </v>
      </c>
      <c r="E12" s="22">
        <f t="shared" si="0"/>
        <v>0.0944151637</v>
      </c>
      <c r="F12" s="39">
        <f>'m region orig data'!D11</f>
        <v>0.0944151637</v>
      </c>
      <c r="G12" s="5">
        <f>'m region orig data'!B11</f>
        <v>5847</v>
      </c>
      <c r="H12" s="5">
        <f>'m region orig data'!C11</f>
        <v>59261</v>
      </c>
      <c r="I12" s="11" t="str">
        <f>'m region orig data'!G11</f>
        <v> </v>
      </c>
    </row>
    <row r="13" spans="5:9" ht="12.75">
      <c r="E13" s="22"/>
      <c r="F13" s="10"/>
      <c r="G13" s="5"/>
      <c r="H13" s="5"/>
      <c r="I13" s="11"/>
    </row>
    <row r="16" ht="12.75">
      <c r="B16" s="42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spans="1:38" ht="15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</row>
    <row r="2" spans="1:3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38" ht="15">
      <c r="A3" s="72" t="s">
        <v>0</v>
      </c>
      <c r="B3" s="72" t="s">
        <v>64</v>
      </c>
      <c r="C3" s="72" t="s">
        <v>65</v>
      </c>
      <c r="D3" s="72" t="s">
        <v>66</v>
      </c>
      <c r="E3" s="72" t="s">
        <v>67</v>
      </c>
      <c r="F3" s="72" t="s">
        <v>68</v>
      </c>
      <c r="G3" s="72" t="s">
        <v>69</v>
      </c>
      <c r="H3" s="72" t="s">
        <v>70</v>
      </c>
      <c r="I3" s="72" t="s">
        <v>71</v>
      </c>
      <c r="J3" s="72" t="s">
        <v>72</v>
      </c>
      <c r="K3" s="72" t="s">
        <v>73</v>
      </c>
      <c r="L3" s="72" t="s">
        <v>74</v>
      </c>
      <c r="M3" s="72" t="s">
        <v>171</v>
      </c>
      <c r="N3" s="72" t="s">
        <v>75</v>
      </c>
      <c r="O3" s="72" t="s">
        <v>76</v>
      </c>
      <c r="P3" s="72" t="s">
        <v>77</v>
      </c>
      <c r="Q3" s="72" t="s">
        <v>78</v>
      </c>
      <c r="R3" s="72" t="s">
        <v>79</v>
      </c>
      <c r="S3" s="72" t="s">
        <v>80</v>
      </c>
      <c r="T3" s="72" t="s">
        <v>81</v>
      </c>
      <c r="U3" s="72" t="s">
        <v>82</v>
      </c>
      <c r="V3" s="72" t="s">
        <v>83</v>
      </c>
      <c r="W3" s="72" t="s">
        <v>84</v>
      </c>
      <c r="X3" s="72" t="s">
        <v>85</v>
      </c>
      <c r="Y3" s="72" t="s">
        <v>86</v>
      </c>
      <c r="Z3" s="72" t="s">
        <v>87</v>
      </c>
      <c r="AA3" s="72" t="s">
        <v>172</v>
      </c>
      <c r="AB3" s="72" t="s">
        <v>88</v>
      </c>
      <c r="AC3" s="72" t="s">
        <v>89</v>
      </c>
      <c r="AD3" s="72" t="s">
        <v>90</v>
      </c>
      <c r="AE3" s="72" t="s">
        <v>91</v>
      </c>
      <c r="AF3" s="72" t="s">
        <v>92</v>
      </c>
      <c r="AG3" s="72" t="s">
        <v>93</v>
      </c>
      <c r="AH3" s="72" t="s">
        <v>94</v>
      </c>
      <c r="AI3" s="72" t="s">
        <v>95</v>
      </c>
      <c r="AJ3" s="72" t="s">
        <v>96</v>
      </c>
      <c r="AK3" s="72" t="s">
        <v>97</v>
      </c>
      <c r="AL3" s="72" t="s">
        <v>98</v>
      </c>
    </row>
    <row r="4" spans="1:38" ht="15">
      <c r="A4" s="72" t="s">
        <v>3</v>
      </c>
      <c r="B4" s="72">
        <v>370</v>
      </c>
      <c r="C4" s="72">
        <v>4691</v>
      </c>
      <c r="D4" s="72">
        <v>0.0781374373</v>
      </c>
      <c r="E4" s="72">
        <v>0.0648592829</v>
      </c>
      <c r="F4" s="72">
        <v>0.0941339286</v>
      </c>
      <c r="G4" s="72">
        <v>0.0584516863</v>
      </c>
      <c r="H4" s="72">
        <v>0.0788744404</v>
      </c>
      <c r="I4" s="72">
        <v>0.003935454</v>
      </c>
      <c r="J4" s="72">
        <v>-0.1798</v>
      </c>
      <c r="K4" s="72">
        <v>-0.3661</v>
      </c>
      <c r="L4" s="72">
        <v>0.0064</v>
      </c>
      <c r="M4" s="72">
        <v>0.835421512</v>
      </c>
      <c r="N4" s="72">
        <v>0.6934555579</v>
      </c>
      <c r="O4" s="72">
        <v>1.0064510909</v>
      </c>
      <c r="P4" s="72">
        <v>2931</v>
      </c>
      <c r="Q4" s="72">
        <v>44455</v>
      </c>
      <c r="R4" s="72">
        <v>0.0647545161</v>
      </c>
      <c r="S4" s="72">
        <v>0.0558880579</v>
      </c>
      <c r="T4" s="72">
        <v>0.075027609</v>
      </c>
      <c r="U4" s="72">
        <v>0.0047455724</v>
      </c>
      <c r="V4" s="72">
        <v>0.0659318412</v>
      </c>
      <c r="W4" s="72">
        <v>0.0011770003</v>
      </c>
      <c r="X4" s="72">
        <v>-0.2122</v>
      </c>
      <c r="Y4" s="72">
        <v>-0.3594</v>
      </c>
      <c r="Z4" s="72">
        <v>-0.0649</v>
      </c>
      <c r="AA4" s="72">
        <v>0.8088400082</v>
      </c>
      <c r="AB4" s="72">
        <v>0.6980902634</v>
      </c>
      <c r="AC4" s="72">
        <v>0.9371598391</v>
      </c>
      <c r="AD4" s="72">
        <v>0.0495930648</v>
      </c>
      <c r="AE4" s="72">
        <v>-0.1879</v>
      </c>
      <c r="AF4" s="72">
        <v>-0.3754</v>
      </c>
      <c r="AG4" s="72">
        <v>-0.0003</v>
      </c>
      <c r="AH4" s="72" t="s">
        <v>61</v>
      </c>
      <c r="AI4" s="72" t="s">
        <v>100</v>
      </c>
      <c r="AJ4" s="72" t="s">
        <v>99</v>
      </c>
      <c r="AK4" s="72" t="s">
        <v>61</v>
      </c>
      <c r="AL4" s="72" t="s">
        <v>61</v>
      </c>
    </row>
    <row r="5" spans="1:38" ht="15">
      <c r="A5" s="72" t="s">
        <v>1</v>
      </c>
      <c r="B5" s="72">
        <v>269</v>
      </c>
      <c r="C5" s="72">
        <v>3708</v>
      </c>
      <c r="D5" s="72">
        <v>0.0693232401</v>
      </c>
      <c r="E5" s="72">
        <v>0.0569116115</v>
      </c>
      <c r="F5" s="72">
        <v>0.0844416717</v>
      </c>
      <c r="G5" s="72">
        <v>0.0029243519</v>
      </c>
      <c r="H5" s="72">
        <v>0.0725458468</v>
      </c>
      <c r="I5" s="72">
        <v>0.0042597356</v>
      </c>
      <c r="J5" s="72">
        <v>-0.2995</v>
      </c>
      <c r="K5" s="72">
        <v>-0.4968</v>
      </c>
      <c r="L5" s="72">
        <v>-0.1022</v>
      </c>
      <c r="M5" s="72">
        <v>0.7411828194</v>
      </c>
      <c r="N5" s="72">
        <v>0.6084814939</v>
      </c>
      <c r="O5" s="72">
        <v>0.9028244528</v>
      </c>
      <c r="P5" s="72">
        <v>4479</v>
      </c>
      <c r="Q5" s="72">
        <v>80387</v>
      </c>
      <c r="R5" s="72">
        <v>0.0597564633</v>
      </c>
      <c r="S5" s="72">
        <v>0.0517002579</v>
      </c>
      <c r="T5" s="72">
        <v>0.0690680288</v>
      </c>
      <c r="U5" s="72">
        <v>7.54172E-05</v>
      </c>
      <c r="V5" s="72">
        <v>0.0557179643</v>
      </c>
      <c r="W5" s="72">
        <v>0.0008090131</v>
      </c>
      <c r="X5" s="72">
        <v>-0.2925</v>
      </c>
      <c r="Y5" s="72">
        <v>-0.4373</v>
      </c>
      <c r="Z5" s="72">
        <v>-0.1477</v>
      </c>
      <c r="AA5" s="72">
        <v>0.7464099982</v>
      </c>
      <c r="AB5" s="72">
        <v>0.6457810134</v>
      </c>
      <c r="AC5" s="72">
        <v>0.8627195193</v>
      </c>
      <c r="AD5" s="72">
        <v>0.139895892</v>
      </c>
      <c r="AE5" s="72">
        <v>-0.1485</v>
      </c>
      <c r="AF5" s="72">
        <v>-0.3457</v>
      </c>
      <c r="AG5" s="72">
        <v>0.0487</v>
      </c>
      <c r="AH5" s="72" t="s">
        <v>125</v>
      </c>
      <c r="AI5" s="72" t="s">
        <v>100</v>
      </c>
      <c r="AJ5" s="72" t="s">
        <v>61</v>
      </c>
      <c r="AK5" s="72" t="s">
        <v>61</v>
      </c>
      <c r="AL5" s="72" t="s">
        <v>61</v>
      </c>
    </row>
    <row r="6" spans="1:38" ht="15">
      <c r="A6" s="72" t="s">
        <v>10</v>
      </c>
      <c r="B6" s="72">
        <v>128</v>
      </c>
      <c r="C6" s="72">
        <v>1707</v>
      </c>
      <c r="D6" s="72">
        <v>0.0729317854</v>
      </c>
      <c r="E6" s="72">
        <v>0.0577232428</v>
      </c>
      <c r="F6" s="72">
        <v>0.0921473754</v>
      </c>
      <c r="G6" s="72">
        <v>0.0370848531</v>
      </c>
      <c r="H6" s="72">
        <v>0.0749853544</v>
      </c>
      <c r="I6" s="72">
        <v>0.0063744948</v>
      </c>
      <c r="J6" s="72">
        <v>-0.2488</v>
      </c>
      <c r="K6" s="72">
        <v>-0.4826</v>
      </c>
      <c r="L6" s="72">
        <v>-0.0149</v>
      </c>
      <c r="M6" s="72">
        <v>0.7797642786</v>
      </c>
      <c r="N6" s="72">
        <v>0.6171592061</v>
      </c>
      <c r="O6" s="72">
        <v>0.9852114724</v>
      </c>
      <c r="P6" s="72">
        <v>3448</v>
      </c>
      <c r="Q6" s="72">
        <v>59419</v>
      </c>
      <c r="R6" s="72">
        <v>0.0570752592</v>
      </c>
      <c r="S6" s="72">
        <v>0.0494009644</v>
      </c>
      <c r="T6" s="72">
        <v>0.0659417332</v>
      </c>
      <c r="U6" s="73">
        <v>4.3701719E-06</v>
      </c>
      <c r="V6" s="72">
        <v>0.0580285767</v>
      </c>
      <c r="W6" s="72">
        <v>0.0009591293</v>
      </c>
      <c r="X6" s="72">
        <v>-0.3384</v>
      </c>
      <c r="Y6" s="72">
        <v>-0.4828</v>
      </c>
      <c r="Z6" s="72">
        <v>-0.194</v>
      </c>
      <c r="AA6" s="72">
        <v>0.7129194365</v>
      </c>
      <c r="AB6" s="72">
        <v>0.6170608455</v>
      </c>
      <c r="AC6" s="72">
        <v>0.8236693783</v>
      </c>
      <c r="AD6" s="72">
        <v>0.0395332963</v>
      </c>
      <c r="AE6" s="72">
        <v>-0.2452</v>
      </c>
      <c r="AF6" s="72">
        <v>-0.4786</v>
      </c>
      <c r="AG6" s="72">
        <v>-0.0117</v>
      </c>
      <c r="AH6" s="72" t="s">
        <v>61</v>
      </c>
      <c r="AI6" s="72" t="s">
        <v>100</v>
      </c>
      <c r="AJ6" s="72" t="s">
        <v>99</v>
      </c>
      <c r="AK6" s="72" t="s">
        <v>61</v>
      </c>
      <c r="AL6" s="72" t="s">
        <v>61</v>
      </c>
    </row>
    <row r="7" spans="1:38" ht="15">
      <c r="A7" s="72" t="s">
        <v>9</v>
      </c>
      <c r="B7" s="72">
        <v>260</v>
      </c>
      <c r="C7" s="72">
        <v>1796</v>
      </c>
      <c r="D7" s="72">
        <v>0.1456087209</v>
      </c>
      <c r="E7" s="72">
        <v>0.1190632188</v>
      </c>
      <c r="F7" s="72">
        <v>0.1780726224</v>
      </c>
      <c r="G7" s="72">
        <v>1.62956E-05</v>
      </c>
      <c r="H7" s="72">
        <v>0.144766147</v>
      </c>
      <c r="I7" s="72">
        <v>0.0083027657</v>
      </c>
      <c r="J7" s="72">
        <v>0.4426</v>
      </c>
      <c r="K7" s="72">
        <v>0.2414</v>
      </c>
      <c r="L7" s="72">
        <v>0.6439</v>
      </c>
      <c r="M7" s="72">
        <v>1.5568037803</v>
      </c>
      <c r="N7" s="72">
        <v>1.2729874142</v>
      </c>
      <c r="O7" s="72">
        <v>1.9038978574</v>
      </c>
      <c r="P7" s="72">
        <v>4213</v>
      </c>
      <c r="Q7" s="72">
        <v>40402</v>
      </c>
      <c r="R7" s="72">
        <v>0.0979301475</v>
      </c>
      <c r="S7" s="72">
        <v>0.0847496809</v>
      </c>
      <c r="T7" s="72">
        <v>0.1131604707</v>
      </c>
      <c r="U7" s="72">
        <v>0.006293892</v>
      </c>
      <c r="V7" s="72">
        <v>0.104277016</v>
      </c>
      <c r="W7" s="72">
        <v>0.0015204765</v>
      </c>
      <c r="X7" s="72">
        <v>0.2015</v>
      </c>
      <c r="Y7" s="72">
        <v>0.0569</v>
      </c>
      <c r="Z7" s="72">
        <v>0.346</v>
      </c>
      <c r="AA7" s="72">
        <v>1.2232323868</v>
      </c>
      <c r="AB7" s="72">
        <v>1.0585969401</v>
      </c>
      <c r="AC7" s="72">
        <v>1.4134723193</v>
      </c>
      <c r="AD7" s="72">
        <v>0.0001067843</v>
      </c>
      <c r="AE7" s="72">
        <v>-0.3967</v>
      </c>
      <c r="AF7" s="72">
        <v>-0.5973</v>
      </c>
      <c r="AG7" s="72">
        <v>-0.196</v>
      </c>
      <c r="AH7" s="72" t="s">
        <v>125</v>
      </c>
      <c r="AI7" s="72" t="s">
        <v>100</v>
      </c>
      <c r="AJ7" s="72" t="s">
        <v>99</v>
      </c>
      <c r="AK7" s="72" t="s">
        <v>61</v>
      </c>
      <c r="AL7" s="72" t="s">
        <v>61</v>
      </c>
    </row>
    <row r="8" spans="1:38" ht="15">
      <c r="A8" s="72" t="s">
        <v>11</v>
      </c>
      <c r="B8" s="72">
        <v>2934</v>
      </c>
      <c r="C8" s="72">
        <v>25649</v>
      </c>
      <c r="D8" s="72">
        <v>0.1097574686</v>
      </c>
      <c r="E8" s="72">
        <v>0.093502004</v>
      </c>
      <c r="F8" s="72">
        <v>0.1288389703</v>
      </c>
      <c r="G8" s="72">
        <v>0.0822418874</v>
      </c>
      <c r="H8" s="72">
        <v>0.1143904246</v>
      </c>
      <c r="I8" s="72">
        <v>0.0019873793</v>
      </c>
      <c r="J8" s="72">
        <v>0.1421</v>
      </c>
      <c r="K8" s="72">
        <v>-0.0182</v>
      </c>
      <c r="L8" s="72">
        <v>0.3024</v>
      </c>
      <c r="M8" s="72">
        <v>1.1527185404</v>
      </c>
      <c r="N8" s="72">
        <v>0.9819968971</v>
      </c>
      <c r="O8" s="72">
        <v>1.3531203992</v>
      </c>
      <c r="P8" s="72">
        <v>50339</v>
      </c>
      <c r="Q8" s="72">
        <v>554397</v>
      </c>
      <c r="R8" s="72">
        <v>0.08863569</v>
      </c>
      <c r="S8" s="72">
        <v>0.0768798609</v>
      </c>
      <c r="T8" s="72">
        <v>0.1021891229</v>
      </c>
      <c r="U8" s="72">
        <v>0.1609408794</v>
      </c>
      <c r="V8" s="72">
        <v>0.0907995534</v>
      </c>
      <c r="W8" s="72">
        <v>0.000385888</v>
      </c>
      <c r="X8" s="72">
        <v>0.1018</v>
      </c>
      <c r="Y8" s="72">
        <v>-0.0405</v>
      </c>
      <c r="Z8" s="72">
        <v>0.2441</v>
      </c>
      <c r="AA8" s="72">
        <v>1.1071365609</v>
      </c>
      <c r="AB8" s="72">
        <v>0.9602960698</v>
      </c>
      <c r="AC8" s="72">
        <v>1.2764306792</v>
      </c>
      <c r="AD8" s="72">
        <v>0.0068155454</v>
      </c>
      <c r="AE8" s="72">
        <v>-0.2137</v>
      </c>
      <c r="AF8" s="72">
        <v>-0.3686</v>
      </c>
      <c r="AG8" s="72">
        <v>-0.0589</v>
      </c>
      <c r="AH8" s="72" t="s">
        <v>61</v>
      </c>
      <c r="AI8" s="72" t="s">
        <v>61</v>
      </c>
      <c r="AJ8" s="72" t="s">
        <v>99</v>
      </c>
      <c r="AK8" s="72" t="s">
        <v>61</v>
      </c>
      <c r="AL8" s="72" t="s">
        <v>61</v>
      </c>
    </row>
    <row r="9" spans="1:38" ht="15">
      <c r="A9" s="72" t="s">
        <v>4</v>
      </c>
      <c r="B9" s="72">
        <v>496</v>
      </c>
      <c r="C9" s="72">
        <v>7501</v>
      </c>
      <c r="D9" s="72">
        <v>0.0630943965</v>
      </c>
      <c r="E9" s="72">
        <v>0.052780469</v>
      </c>
      <c r="F9" s="72">
        <v>0.0754237874</v>
      </c>
      <c r="G9" s="72">
        <v>1.5417E-05</v>
      </c>
      <c r="H9" s="72">
        <v>0.0661245167</v>
      </c>
      <c r="I9" s="72">
        <v>0.0028692353</v>
      </c>
      <c r="J9" s="72">
        <v>-0.3937</v>
      </c>
      <c r="K9" s="72">
        <v>-0.5721</v>
      </c>
      <c r="L9" s="72">
        <v>-0.2152</v>
      </c>
      <c r="M9" s="72">
        <v>0.6745859342</v>
      </c>
      <c r="N9" s="72">
        <v>0.5643125848</v>
      </c>
      <c r="O9" s="72">
        <v>0.8064079994</v>
      </c>
      <c r="P9" s="72">
        <v>3477</v>
      </c>
      <c r="Q9" s="72">
        <v>59272</v>
      </c>
      <c r="R9" s="72">
        <v>0.0574261889</v>
      </c>
      <c r="S9" s="72">
        <v>0.049621149</v>
      </c>
      <c r="T9" s="72">
        <v>0.0664589039</v>
      </c>
      <c r="U9" s="73">
        <v>8.280031E-06</v>
      </c>
      <c r="V9" s="72">
        <v>0.0586617627</v>
      </c>
      <c r="W9" s="72">
        <v>0.0009652184</v>
      </c>
      <c r="X9" s="72">
        <v>-0.3323</v>
      </c>
      <c r="Y9" s="72">
        <v>-0.4783</v>
      </c>
      <c r="Z9" s="72">
        <v>-0.1862</v>
      </c>
      <c r="AA9" s="72">
        <v>0.7173028526</v>
      </c>
      <c r="AB9" s="72">
        <v>0.6198111424</v>
      </c>
      <c r="AC9" s="72">
        <v>0.8301292881</v>
      </c>
      <c r="AD9" s="72">
        <v>0.3027068686</v>
      </c>
      <c r="AE9" s="72">
        <v>-0.0941</v>
      </c>
      <c r="AF9" s="72">
        <v>-0.2731</v>
      </c>
      <c r="AG9" s="72">
        <v>0.0849</v>
      </c>
      <c r="AH9" s="72" t="s">
        <v>125</v>
      </c>
      <c r="AI9" s="72" t="s">
        <v>100</v>
      </c>
      <c r="AJ9" s="72" t="s">
        <v>61</v>
      </c>
      <c r="AK9" s="72" t="s">
        <v>61</v>
      </c>
      <c r="AL9" s="72" t="s">
        <v>61</v>
      </c>
    </row>
    <row r="10" spans="1:38" ht="15">
      <c r="A10" s="72" t="s">
        <v>2</v>
      </c>
      <c r="B10" s="72">
        <v>205</v>
      </c>
      <c r="C10" s="72">
        <v>2875</v>
      </c>
      <c r="D10" s="72">
        <v>0.0695467494</v>
      </c>
      <c r="E10" s="72">
        <v>0.0564229736</v>
      </c>
      <c r="F10" s="72">
        <v>0.0857230671</v>
      </c>
      <c r="G10" s="72">
        <v>0.0054877859</v>
      </c>
      <c r="H10" s="72">
        <v>0.0713043478</v>
      </c>
      <c r="I10" s="72">
        <v>0.0047992767</v>
      </c>
      <c r="J10" s="72">
        <v>-0.2963</v>
      </c>
      <c r="K10" s="72">
        <v>-0.5054</v>
      </c>
      <c r="L10" s="72">
        <v>-0.0872</v>
      </c>
      <c r="M10" s="72">
        <v>0.7435725117</v>
      </c>
      <c r="N10" s="72">
        <v>0.6032571263</v>
      </c>
      <c r="O10" s="72">
        <v>0.9165247388</v>
      </c>
      <c r="P10" s="72">
        <v>1823</v>
      </c>
      <c r="Q10" s="72">
        <v>31613</v>
      </c>
      <c r="R10" s="72">
        <v>0.0548586408</v>
      </c>
      <c r="S10" s="72">
        <v>0.0471873156</v>
      </c>
      <c r="T10" s="72">
        <v>0.063777107</v>
      </c>
      <c r="U10" s="73">
        <v>8.7310518E-07</v>
      </c>
      <c r="V10" s="72">
        <v>0.05766615</v>
      </c>
      <c r="W10" s="72">
        <v>0.0013110825</v>
      </c>
      <c r="X10" s="72">
        <v>-0.378</v>
      </c>
      <c r="Y10" s="72">
        <v>-0.5286</v>
      </c>
      <c r="Z10" s="72">
        <v>-0.2274</v>
      </c>
      <c r="AA10" s="72">
        <v>0.6852319526</v>
      </c>
      <c r="AB10" s="72">
        <v>0.5894104543</v>
      </c>
      <c r="AC10" s="72">
        <v>0.7966313212</v>
      </c>
      <c r="AD10" s="72">
        <v>0.0286760086</v>
      </c>
      <c r="AE10" s="72">
        <v>-0.2372</v>
      </c>
      <c r="AF10" s="72">
        <v>-0.4498</v>
      </c>
      <c r="AG10" s="72">
        <v>-0.0247</v>
      </c>
      <c r="AH10" s="72" t="s">
        <v>125</v>
      </c>
      <c r="AI10" s="72" t="s">
        <v>100</v>
      </c>
      <c r="AJ10" s="72" t="s">
        <v>99</v>
      </c>
      <c r="AK10" s="72" t="s">
        <v>61</v>
      </c>
      <c r="AL10" s="72" t="s">
        <v>61</v>
      </c>
    </row>
    <row r="11" spans="1:38" ht="15">
      <c r="A11" s="72" t="s">
        <v>6</v>
      </c>
      <c r="B11" s="72">
        <v>554</v>
      </c>
      <c r="C11" s="72">
        <v>4729</v>
      </c>
      <c r="D11" s="72">
        <v>0.1114183473</v>
      </c>
      <c r="E11" s="72">
        <v>0.09352808</v>
      </c>
      <c r="F11" s="72">
        <v>0.1327307063</v>
      </c>
      <c r="G11" s="72">
        <v>0.0500346412</v>
      </c>
      <c r="H11" s="72">
        <v>0.1171495031</v>
      </c>
      <c r="I11" s="72">
        <v>0.0046765884</v>
      </c>
      <c r="J11" s="72">
        <v>0.175</v>
      </c>
      <c r="K11" s="72">
        <v>0</v>
      </c>
      <c r="L11" s="72">
        <v>0.35</v>
      </c>
      <c r="M11" s="72">
        <v>1.1912507932</v>
      </c>
      <c r="N11" s="72">
        <v>0.9999735425</v>
      </c>
      <c r="O11" s="72">
        <v>1.4191159985</v>
      </c>
      <c r="P11" s="72">
        <v>2571</v>
      </c>
      <c r="Q11" s="72">
        <v>32490</v>
      </c>
      <c r="R11" s="72">
        <v>0.0780242644</v>
      </c>
      <c r="S11" s="72">
        <v>0.0674121448</v>
      </c>
      <c r="T11" s="72">
        <v>0.0903069596</v>
      </c>
      <c r="U11" s="72">
        <v>0.730053931</v>
      </c>
      <c r="V11" s="72">
        <v>0.0791320406</v>
      </c>
      <c r="W11" s="72">
        <v>0.0014976144</v>
      </c>
      <c r="X11" s="72">
        <v>-0.0257</v>
      </c>
      <c r="Y11" s="72">
        <v>-0.1719</v>
      </c>
      <c r="Z11" s="72">
        <v>0.1205</v>
      </c>
      <c r="AA11" s="72">
        <v>0.9745906615</v>
      </c>
      <c r="AB11" s="72">
        <v>0.8420360937</v>
      </c>
      <c r="AC11" s="72">
        <v>1.1280121655</v>
      </c>
      <c r="AD11" s="72">
        <v>7.09917E-05</v>
      </c>
      <c r="AE11" s="72">
        <v>-0.3563</v>
      </c>
      <c r="AF11" s="72">
        <v>-0.532</v>
      </c>
      <c r="AG11" s="72">
        <v>-0.1805</v>
      </c>
      <c r="AH11" s="72" t="s">
        <v>61</v>
      </c>
      <c r="AI11" s="72" t="s">
        <v>61</v>
      </c>
      <c r="AJ11" s="72" t="s">
        <v>99</v>
      </c>
      <c r="AK11" s="72" t="s">
        <v>61</v>
      </c>
      <c r="AL11" s="72" t="s">
        <v>61</v>
      </c>
    </row>
    <row r="12" spans="1:38" ht="15">
      <c r="A12" s="72" t="s">
        <v>8</v>
      </c>
      <c r="B12" s="72">
        <v>12</v>
      </c>
      <c r="C12" s="72">
        <v>175</v>
      </c>
      <c r="D12" s="72">
        <v>0.0663088578</v>
      </c>
      <c r="E12" s="72">
        <v>0.0367609575</v>
      </c>
      <c r="F12" s="72">
        <v>0.1196069125</v>
      </c>
      <c r="G12" s="72">
        <v>0.2530967518</v>
      </c>
      <c r="H12" s="72">
        <v>0.0685714286</v>
      </c>
      <c r="I12" s="72">
        <v>0.0191041338</v>
      </c>
      <c r="J12" s="72">
        <v>-0.344</v>
      </c>
      <c r="K12" s="72">
        <v>-0.9339</v>
      </c>
      <c r="L12" s="72">
        <v>0.2459</v>
      </c>
      <c r="M12" s="72">
        <v>0.7089539688</v>
      </c>
      <c r="N12" s="72">
        <v>0.3930368818</v>
      </c>
      <c r="O12" s="72">
        <v>1.278800421</v>
      </c>
      <c r="P12" s="72">
        <v>21</v>
      </c>
      <c r="Q12" s="72">
        <v>623</v>
      </c>
      <c r="R12" s="72">
        <v>0.0325026707</v>
      </c>
      <c r="S12" s="72">
        <v>0.0205798865</v>
      </c>
      <c r="T12" s="72">
        <v>0.0513328198</v>
      </c>
      <c r="U12" s="72">
        <v>0.0001106472</v>
      </c>
      <c r="V12" s="72">
        <v>0.0337078652</v>
      </c>
      <c r="W12" s="72">
        <v>0.0072306247</v>
      </c>
      <c r="X12" s="72">
        <v>-0.9014</v>
      </c>
      <c r="Y12" s="72">
        <v>-1.3584</v>
      </c>
      <c r="Z12" s="72">
        <v>-0.4444</v>
      </c>
      <c r="AA12" s="72">
        <v>0.4059865169</v>
      </c>
      <c r="AB12" s="72">
        <v>0.2570606122</v>
      </c>
      <c r="AC12" s="72">
        <v>0.6411913925</v>
      </c>
      <c r="AD12" s="72">
        <v>0.0561124148</v>
      </c>
      <c r="AE12" s="72">
        <v>-0.713</v>
      </c>
      <c r="AF12" s="72">
        <v>-1.4446</v>
      </c>
      <c r="AG12" s="72">
        <v>0.0186</v>
      </c>
      <c r="AH12" s="72" t="s">
        <v>61</v>
      </c>
      <c r="AI12" s="72" t="s">
        <v>100</v>
      </c>
      <c r="AJ12" s="72" t="s">
        <v>61</v>
      </c>
      <c r="AK12" s="72" t="s">
        <v>61</v>
      </c>
      <c r="AL12" s="72" t="s">
        <v>61</v>
      </c>
    </row>
    <row r="13" spans="1:38" ht="15">
      <c r="A13" s="72" t="s">
        <v>5</v>
      </c>
      <c r="B13" s="72">
        <v>405</v>
      </c>
      <c r="C13" s="72">
        <v>3343</v>
      </c>
      <c r="D13" s="72">
        <v>0.1158690848</v>
      </c>
      <c r="E13" s="72">
        <v>0.0962455688</v>
      </c>
      <c r="F13" s="72">
        <v>0.1394936409</v>
      </c>
      <c r="G13" s="72">
        <v>0.0236845223</v>
      </c>
      <c r="H13" s="72">
        <v>0.1211486689</v>
      </c>
      <c r="I13" s="72">
        <v>0.0056435041</v>
      </c>
      <c r="J13" s="72">
        <v>0.2142</v>
      </c>
      <c r="K13" s="72">
        <v>0.0286</v>
      </c>
      <c r="L13" s="72">
        <v>0.3997</v>
      </c>
      <c r="M13" s="72">
        <v>1.2388367134</v>
      </c>
      <c r="N13" s="72">
        <v>1.0290280993</v>
      </c>
      <c r="O13" s="72">
        <v>1.4914232212</v>
      </c>
      <c r="P13" s="72">
        <v>1424</v>
      </c>
      <c r="Q13" s="72">
        <v>17110</v>
      </c>
      <c r="R13" s="72">
        <v>0.080900289</v>
      </c>
      <c r="S13" s="72">
        <v>0.0693167874</v>
      </c>
      <c r="T13" s="72">
        <v>0.0944195049</v>
      </c>
      <c r="U13" s="72">
        <v>0.8944579093</v>
      </c>
      <c r="V13" s="72">
        <v>0.0832261835</v>
      </c>
      <c r="W13" s="72">
        <v>0.0021117188</v>
      </c>
      <c r="X13" s="72">
        <v>0.0105</v>
      </c>
      <c r="Y13" s="72">
        <v>-0.1441</v>
      </c>
      <c r="Z13" s="72">
        <v>0.165</v>
      </c>
      <c r="AA13" s="72">
        <v>1.0105146995</v>
      </c>
      <c r="AB13" s="72">
        <v>0.8658267296</v>
      </c>
      <c r="AC13" s="72">
        <v>1.1793814201</v>
      </c>
      <c r="AD13" s="72">
        <v>0.000251836</v>
      </c>
      <c r="AE13" s="72">
        <v>-0.3592</v>
      </c>
      <c r="AF13" s="72">
        <v>-0.5516</v>
      </c>
      <c r="AG13" s="72">
        <v>-0.1669</v>
      </c>
      <c r="AH13" s="72" t="s">
        <v>61</v>
      </c>
      <c r="AI13" s="72" t="s">
        <v>61</v>
      </c>
      <c r="AJ13" s="72" t="s">
        <v>99</v>
      </c>
      <c r="AK13" s="72" t="s">
        <v>61</v>
      </c>
      <c r="AL13" s="72" t="s">
        <v>61</v>
      </c>
    </row>
    <row r="14" spans="1:38" ht="15">
      <c r="A14" s="72" t="s">
        <v>7</v>
      </c>
      <c r="B14" s="72">
        <v>214</v>
      </c>
      <c r="C14" s="72">
        <v>3087</v>
      </c>
      <c r="D14" s="72">
        <v>0.0712583271</v>
      </c>
      <c r="E14" s="72">
        <v>0.0577787799</v>
      </c>
      <c r="F14" s="72">
        <v>0.0878825962</v>
      </c>
      <c r="G14" s="72">
        <v>0.011017226</v>
      </c>
      <c r="H14" s="72">
        <v>0.0693229673</v>
      </c>
      <c r="I14" s="72">
        <v>0.0045716161</v>
      </c>
      <c r="J14" s="72">
        <v>-0.272</v>
      </c>
      <c r="K14" s="72">
        <v>-0.4817</v>
      </c>
      <c r="L14" s="72">
        <v>-0.0623</v>
      </c>
      <c r="M14" s="72">
        <v>0.7618721759</v>
      </c>
      <c r="N14" s="72">
        <v>0.6177529914</v>
      </c>
      <c r="O14" s="72">
        <v>0.9396137623</v>
      </c>
      <c r="P14" s="72">
        <v>1476</v>
      </c>
      <c r="Q14" s="72">
        <v>31661</v>
      </c>
      <c r="R14" s="72">
        <v>0.0480207825</v>
      </c>
      <c r="S14" s="72">
        <v>0.0410282972</v>
      </c>
      <c r="T14" s="72">
        <v>0.0562050026</v>
      </c>
      <c r="U14" s="73">
        <v>1.94386E-10</v>
      </c>
      <c r="V14" s="72">
        <v>0.0466188686</v>
      </c>
      <c r="W14" s="72">
        <v>0.0011848185</v>
      </c>
      <c r="X14" s="72">
        <v>-0.5111</v>
      </c>
      <c r="Y14" s="72">
        <v>-0.6685</v>
      </c>
      <c r="Z14" s="72">
        <v>-0.3538</v>
      </c>
      <c r="AA14" s="72">
        <v>0.5998211773</v>
      </c>
      <c r="AB14" s="72">
        <v>0.5124789781</v>
      </c>
      <c r="AC14" s="72">
        <v>0.7020491769</v>
      </c>
      <c r="AD14" s="72">
        <v>0.0003771186</v>
      </c>
      <c r="AE14" s="72">
        <v>-0.3947</v>
      </c>
      <c r="AF14" s="72">
        <v>-0.6122</v>
      </c>
      <c r="AG14" s="72">
        <v>-0.1771</v>
      </c>
      <c r="AH14" s="72" t="s">
        <v>61</v>
      </c>
      <c r="AI14" s="72" t="s">
        <v>100</v>
      </c>
      <c r="AJ14" s="72" t="s">
        <v>99</v>
      </c>
      <c r="AK14" s="72" t="s">
        <v>61</v>
      </c>
      <c r="AL14" s="72" t="s">
        <v>61</v>
      </c>
    </row>
    <row r="15" spans="1:38" ht="15">
      <c r="A15" s="72" t="s">
        <v>14</v>
      </c>
      <c r="B15" s="72">
        <v>767</v>
      </c>
      <c r="C15" s="72">
        <v>10106</v>
      </c>
      <c r="D15" s="72">
        <v>0.0756572228</v>
      </c>
      <c r="E15" s="72">
        <v>0.0636258496</v>
      </c>
      <c r="F15" s="72">
        <v>0.0899636766</v>
      </c>
      <c r="G15" s="72">
        <v>0.0092650636</v>
      </c>
      <c r="H15" s="72">
        <v>0.0758955076</v>
      </c>
      <c r="I15" s="72">
        <v>0.0026343831</v>
      </c>
      <c r="J15" s="72">
        <v>-0.2299</v>
      </c>
      <c r="K15" s="72">
        <v>-0.4031</v>
      </c>
      <c r="L15" s="72">
        <v>-0.0567</v>
      </c>
      <c r="M15" s="72">
        <v>0.7945835896</v>
      </c>
      <c r="N15" s="72">
        <v>0.6682251097</v>
      </c>
      <c r="O15" s="72">
        <v>0.9448359119</v>
      </c>
      <c r="P15" s="72">
        <v>10858</v>
      </c>
      <c r="Q15" s="72">
        <v>184261</v>
      </c>
      <c r="R15" s="72">
        <v>0.0612273827</v>
      </c>
      <c r="S15" s="72">
        <v>0.0529851097</v>
      </c>
      <c r="T15" s="72">
        <v>0.0707518096</v>
      </c>
      <c r="U15" s="72">
        <v>0.0002777674</v>
      </c>
      <c r="V15" s="72">
        <v>0.0589272825</v>
      </c>
      <c r="W15" s="72">
        <v>0.0005485966</v>
      </c>
      <c r="X15" s="72">
        <v>-0.2682</v>
      </c>
      <c r="Y15" s="72">
        <v>-0.4127</v>
      </c>
      <c r="Z15" s="72">
        <v>-0.1236</v>
      </c>
      <c r="AA15" s="72">
        <v>0.7647830562</v>
      </c>
      <c r="AB15" s="72">
        <v>0.6618299253</v>
      </c>
      <c r="AC15" s="72">
        <v>0.8837514</v>
      </c>
      <c r="AD15" s="72">
        <v>0.014749781</v>
      </c>
      <c r="AE15" s="72">
        <v>-0.2116</v>
      </c>
      <c r="AF15" s="72">
        <v>-0.3817</v>
      </c>
      <c r="AG15" s="72">
        <v>-0.0415</v>
      </c>
      <c r="AH15" s="72" t="s">
        <v>125</v>
      </c>
      <c r="AI15" s="72" t="s">
        <v>100</v>
      </c>
      <c r="AJ15" s="72" t="s">
        <v>99</v>
      </c>
      <c r="AK15" s="72" t="s">
        <v>61</v>
      </c>
      <c r="AL15" s="72" t="s">
        <v>61</v>
      </c>
    </row>
    <row r="16" spans="1:38" ht="15">
      <c r="A16" s="72" t="s">
        <v>12</v>
      </c>
      <c r="B16" s="72">
        <v>1255</v>
      </c>
      <c r="C16" s="72">
        <v>15105</v>
      </c>
      <c r="D16" s="72">
        <v>0.0808253288</v>
      </c>
      <c r="E16" s="72">
        <v>0.0684491941</v>
      </c>
      <c r="F16" s="72">
        <v>0.0954391628</v>
      </c>
      <c r="G16" s="72">
        <v>0.0533125809</v>
      </c>
      <c r="H16" s="72">
        <v>0.0830850712</v>
      </c>
      <c r="I16" s="72">
        <v>0.002245772</v>
      </c>
      <c r="J16" s="72">
        <v>-0.1639</v>
      </c>
      <c r="K16" s="72">
        <v>-0.3301</v>
      </c>
      <c r="L16" s="72">
        <v>0.0023</v>
      </c>
      <c r="M16" s="72">
        <v>0.848861187</v>
      </c>
      <c r="N16" s="72">
        <v>0.7188818781</v>
      </c>
      <c r="O16" s="72">
        <v>1.002341743</v>
      </c>
      <c r="P16" s="72">
        <v>7871</v>
      </c>
      <c r="Q16" s="72">
        <v>123375</v>
      </c>
      <c r="R16" s="72">
        <v>0.0643322614</v>
      </c>
      <c r="S16" s="72">
        <v>0.0555992831</v>
      </c>
      <c r="T16" s="72">
        <v>0.0744369284</v>
      </c>
      <c r="U16" s="72">
        <v>0.0033026822</v>
      </c>
      <c r="V16" s="72">
        <v>0.0637973658</v>
      </c>
      <c r="W16" s="72">
        <v>0.0006957812</v>
      </c>
      <c r="X16" s="72">
        <v>-0.2187</v>
      </c>
      <c r="Y16" s="72">
        <v>-0.3646</v>
      </c>
      <c r="Z16" s="72">
        <v>-0.0728</v>
      </c>
      <c r="AA16" s="72">
        <v>0.803565681</v>
      </c>
      <c r="AB16" s="72">
        <v>0.6944832159</v>
      </c>
      <c r="AC16" s="72">
        <v>0.9297817267</v>
      </c>
      <c r="AD16" s="72">
        <v>0.0062517485</v>
      </c>
      <c r="AE16" s="72">
        <v>-0.2282</v>
      </c>
      <c r="AF16" s="72">
        <v>-0.3918</v>
      </c>
      <c r="AG16" s="72">
        <v>-0.0646</v>
      </c>
      <c r="AH16" s="72" t="s">
        <v>61</v>
      </c>
      <c r="AI16" s="72" t="s">
        <v>100</v>
      </c>
      <c r="AJ16" s="72" t="s">
        <v>99</v>
      </c>
      <c r="AK16" s="72" t="s">
        <v>61</v>
      </c>
      <c r="AL16" s="72" t="s">
        <v>61</v>
      </c>
    </row>
    <row r="17" spans="1:38" ht="15">
      <c r="A17" s="72" t="s">
        <v>13</v>
      </c>
      <c r="B17" s="72">
        <v>631</v>
      </c>
      <c r="C17" s="72">
        <v>6605</v>
      </c>
      <c r="D17" s="72">
        <v>0.0954945193</v>
      </c>
      <c r="E17" s="72">
        <v>0.0798084681</v>
      </c>
      <c r="F17" s="72">
        <v>0.1142636043</v>
      </c>
      <c r="G17" s="72">
        <v>0.974566279</v>
      </c>
      <c r="H17" s="72">
        <v>0.0955336866</v>
      </c>
      <c r="I17" s="72">
        <v>0.0036169129</v>
      </c>
      <c r="J17" s="72">
        <v>0.0029</v>
      </c>
      <c r="K17" s="72">
        <v>-0.1765</v>
      </c>
      <c r="L17" s="72">
        <v>0.1824</v>
      </c>
      <c r="M17" s="72">
        <v>1.0029231205</v>
      </c>
      <c r="N17" s="72">
        <v>0.8381816933</v>
      </c>
      <c r="O17" s="72">
        <v>1.2000438493</v>
      </c>
      <c r="P17" s="72">
        <v>2921</v>
      </c>
      <c r="Q17" s="72">
        <v>49394</v>
      </c>
      <c r="R17" s="72">
        <v>0.0621237438</v>
      </c>
      <c r="S17" s="72">
        <v>0.0532457923</v>
      </c>
      <c r="T17" s="72">
        <v>0.0724819629</v>
      </c>
      <c r="U17" s="72">
        <v>0.0012660537</v>
      </c>
      <c r="V17" s="72">
        <v>0.0591367373</v>
      </c>
      <c r="W17" s="72">
        <v>0.0010613407</v>
      </c>
      <c r="X17" s="72">
        <v>-0.2536</v>
      </c>
      <c r="Y17" s="72">
        <v>-0.4078</v>
      </c>
      <c r="Z17" s="72">
        <v>-0.0994</v>
      </c>
      <c r="AA17" s="72">
        <v>0.7759793832</v>
      </c>
      <c r="AB17" s="72">
        <v>0.6650860776</v>
      </c>
      <c r="AC17" s="72">
        <v>0.9053625138</v>
      </c>
      <c r="AD17" s="73">
        <v>4.0383648E-06</v>
      </c>
      <c r="AE17" s="72">
        <v>-0.4299</v>
      </c>
      <c r="AF17" s="72">
        <v>-0.6128</v>
      </c>
      <c r="AG17" s="72">
        <v>-0.2471</v>
      </c>
      <c r="AH17" s="72" t="s">
        <v>61</v>
      </c>
      <c r="AI17" s="72" t="s">
        <v>100</v>
      </c>
      <c r="AJ17" s="72" t="s">
        <v>99</v>
      </c>
      <c r="AK17" s="72" t="s">
        <v>61</v>
      </c>
      <c r="AL17" s="72" t="s">
        <v>61</v>
      </c>
    </row>
    <row r="18" spans="1:38" ht="15">
      <c r="A18" s="72" t="s">
        <v>15</v>
      </c>
      <c r="B18" s="72">
        <v>5847</v>
      </c>
      <c r="C18" s="72">
        <v>59261</v>
      </c>
      <c r="D18" s="72">
        <v>0.0935305545</v>
      </c>
      <c r="E18" s="72" t="s">
        <v>61</v>
      </c>
      <c r="F18" s="72" t="s">
        <v>61</v>
      </c>
      <c r="G18" s="72" t="s">
        <v>61</v>
      </c>
      <c r="H18" s="72">
        <v>0.0986652267</v>
      </c>
      <c r="I18" s="72">
        <v>0.0012250128</v>
      </c>
      <c r="J18" s="72" t="s">
        <v>61</v>
      </c>
      <c r="K18" s="72" t="s">
        <v>61</v>
      </c>
      <c r="L18" s="72" t="s">
        <v>61</v>
      </c>
      <c r="M18" s="72" t="s">
        <v>61</v>
      </c>
      <c r="N18" s="72" t="s">
        <v>61</v>
      </c>
      <c r="O18" s="72" t="s">
        <v>61</v>
      </c>
      <c r="P18" s="72">
        <v>76202</v>
      </c>
      <c r="Q18" s="72">
        <v>951829</v>
      </c>
      <c r="R18" s="72">
        <v>0.0800584979</v>
      </c>
      <c r="S18" s="72" t="s">
        <v>61</v>
      </c>
      <c r="T18" s="72" t="s">
        <v>61</v>
      </c>
      <c r="U18" s="72" t="s">
        <v>61</v>
      </c>
      <c r="V18" s="72">
        <v>0.0800584979</v>
      </c>
      <c r="W18" s="72">
        <v>0.0002781662</v>
      </c>
      <c r="X18" s="72" t="s">
        <v>61</v>
      </c>
      <c r="Y18" s="72" t="s">
        <v>61</v>
      </c>
      <c r="Z18" s="72" t="s">
        <v>61</v>
      </c>
      <c r="AA18" s="72" t="s">
        <v>61</v>
      </c>
      <c r="AB18" s="72" t="s">
        <v>61</v>
      </c>
      <c r="AC18" s="72" t="s">
        <v>61</v>
      </c>
      <c r="AD18" s="72">
        <v>0.0366042597</v>
      </c>
      <c r="AE18" s="72">
        <v>-0.1555</v>
      </c>
      <c r="AF18" s="72">
        <v>-0.3014</v>
      </c>
      <c r="AG18" s="72">
        <v>-0.0097</v>
      </c>
      <c r="AH18" s="72" t="s">
        <v>61</v>
      </c>
      <c r="AI18" s="72" t="s">
        <v>61</v>
      </c>
      <c r="AJ18" s="72" t="s">
        <v>99</v>
      </c>
      <c r="AK18" s="72" t="s">
        <v>61</v>
      </c>
      <c r="AL18" s="72" t="s">
        <v>61</v>
      </c>
    </row>
    <row r="19" spans="1:38" ht="15">
      <c r="A19" s="72" t="s">
        <v>18</v>
      </c>
      <c r="B19" s="72">
        <v>133</v>
      </c>
      <c r="C19" s="72">
        <v>1476</v>
      </c>
      <c r="D19" s="72">
        <v>0.0868875942</v>
      </c>
      <c r="E19" s="72">
        <v>0.0688033564</v>
      </c>
      <c r="F19" s="72">
        <v>0.1097250835</v>
      </c>
      <c r="G19" s="72">
        <v>0.5360724485</v>
      </c>
      <c r="H19" s="72">
        <v>0.0901084011</v>
      </c>
      <c r="I19" s="72">
        <v>0.0074530544</v>
      </c>
      <c r="J19" s="72">
        <v>-0.0737</v>
      </c>
      <c r="K19" s="72">
        <v>-0.307</v>
      </c>
      <c r="L19" s="72">
        <v>0.1597</v>
      </c>
      <c r="M19" s="72">
        <v>0.9289755059</v>
      </c>
      <c r="N19" s="72">
        <v>0.7356243826</v>
      </c>
      <c r="O19" s="72">
        <v>1.1731469362</v>
      </c>
      <c r="P19" s="72">
        <v>4115</v>
      </c>
      <c r="Q19" s="72">
        <v>55233</v>
      </c>
      <c r="R19" s="72">
        <v>0.0734207299</v>
      </c>
      <c r="S19" s="72">
        <v>0.0634675803</v>
      </c>
      <c r="T19" s="72">
        <v>0.0849347581</v>
      </c>
      <c r="U19" s="72">
        <v>0.244231441</v>
      </c>
      <c r="V19" s="72">
        <v>0.0745025619</v>
      </c>
      <c r="W19" s="72">
        <v>0.0011173105</v>
      </c>
      <c r="X19" s="72">
        <v>-0.0866</v>
      </c>
      <c r="Y19" s="72">
        <v>-0.2322</v>
      </c>
      <c r="Z19" s="72">
        <v>0.0591</v>
      </c>
      <c r="AA19" s="72">
        <v>0.9170885269</v>
      </c>
      <c r="AB19" s="72">
        <v>0.7927650655</v>
      </c>
      <c r="AC19" s="72">
        <v>1.060908714</v>
      </c>
      <c r="AD19" s="72">
        <v>0.1575539777</v>
      </c>
      <c r="AE19" s="72">
        <v>-0.1684</v>
      </c>
      <c r="AF19" s="72">
        <v>-0.402</v>
      </c>
      <c r="AG19" s="72">
        <v>0.0651</v>
      </c>
      <c r="AH19" s="72" t="s">
        <v>61</v>
      </c>
      <c r="AI19" s="72" t="s">
        <v>61</v>
      </c>
      <c r="AJ19" s="72" t="s">
        <v>61</v>
      </c>
      <c r="AK19" s="72" t="s">
        <v>61</v>
      </c>
      <c r="AL19" s="72" t="s">
        <v>61</v>
      </c>
    </row>
    <row r="20" spans="1:38" ht="15">
      <c r="A20" s="72" t="s">
        <v>17</v>
      </c>
      <c r="B20" s="72">
        <v>72</v>
      </c>
      <c r="C20" s="72">
        <v>702</v>
      </c>
      <c r="D20" s="72">
        <v>0.0988813948</v>
      </c>
      <c r="E20" s="72">
        <v>0.0745512248</v>
      </c>
      <c r="F20" s="72">
        <v>0.1311518392</v>
      </c>
      <c r="G20" s="72">
        <v>0.6994474425</v>
      </c>
      <c r="H20" s="72">
        <v>0.1025641026</v>
      </c>
      <c r="I20" s="72">
        <v>0.0114506688</v>
      </c>
      <c r="J20" s="72">
        <v>0.0556</v>
      </c>
      <c r="K20" s="72">
        <v>-0.2268</v>
      </c>
      <c r="L20" s="72">
        <v>0.3381</v>
      </c>
      <c r="M20" s="72">
        <v>1.0572095431</v>
      </c>
      <c r="N20" s="72">
        <v>0.7970788279</v>
      </c>
      <c r="O20" s="72">
        <v>1.4022352358</v>
      </c>
      <c r="P20" s="72">
        <v>2714</v>
      </c>
      <c r="Q20" s="72">
        <v>32684</v>
      </c>
      <c r="R20" s="72">
        <v>0.0813317826</v>
      </c>
      <c r="S20" s="72">
        <v>0.0702306377</v>
      </c>
      <c r="T20" s="72">
        <v>0.0941876521</v>
      </c>
      <c r="U20" s="72">
        <v>0.8330887999</v>
      </c>
      <c r="V20" s="72">
        <v>0.0830375719</v>
      </c>
      <c r="W20" s="72">
        <v>0.0015263196</v>
      </c>
      <c r="X20" s="72">
        <v>0.0158</v>
      </c>
      <c r="Y20" s="72">
        <v>-0.131</v>
      </c>
      <c r="Z20" s="72">
        <v>0.1625</v>
      </c>
      <c r="AA20" s="72">
        <v>1.0159044293</v>
      </c>
      <c r="AB20" s="72">
        <v>0.8772415109</v>
      </c>
      <c r="AC20" s="72">
        <v>1.1764853768</v>
      </c>
      <c r="AD20" s="72">
        <v>0.1762617387</v>
      </c>
      <c r="AE20" s="72">
        <v>-0.1954</v>
      </c>
      <c r="AF20" s="72">
        <v>-0.4786</v>
      </c>
      <c r="AG20" s="72">
        <v>0.0878</v>
      </c>
      <c r="AH20" s="72" t="s">
        <v>61</v>
      </c>
      <c r="AI20" s="72" t="s">
        <v>61</v>
      </c>
      <c r="AJ20" s="72" t="s">
        <v>61</v>
      </c>
      <c r="AK20" s="72" t="s">
        <v>61</v>
      </c>
      <c r="AL20" s="72" t="s">
        <v>61</v>
      </c>
    </row>
    <row r="21" spans="1:38" ht="15">
      <c r="A21" s="72" t="s">
        <v>20</v>
      </c>
      <c r="B21" s="72">
        <v>333</v>
      </c>
      <c r="C21" s="72">
        <v>3131</v>
      </c>
      <c r="D21" s="72">
        <v>0.1008908817</v>
      </c>
      <c r="E21" s="72">
        <v>0.0835269881</v>
      </c>
      <c r="F21" s="72">
        <v>0.1218644446</v>
      </c>
      <c r="G21" s="72">
        <v>0.4318105687</v>
      </c>
      <c r="H21" s="72">
        <v>0.1063557969</v>
      </c>
      <c r="I21" s="72">
        <v>0.0055096165</v>
      </c>
      <c r="J21" s="72">
        <v>0.0758</v>
      </c>
      <c r="K21" s="72">
        <v>-0.1131</v>
      </c>
      <c r="L21" s="72">
        <v>0.2646</v>
      </c>
      <c r="M21" s="72">
        <v>1.0786943602</v>
      </c>
      <c r="N21" s="72">
        <v>0.8930449356</v>
      </c>
      <c r="O21" s="72">
        <v>1.3029372614</v>
      </c>
      <c r="P21" s="72">
        <v>3805</v>
      </c>
      <c r="Q21" s="72">
        <v>40499</v>
      </c>
      <c r="R21" s="72">
        <v>0.0912315412</v>
      </c>
      <c r="S21" s="72">
        <v>0.0788502018</v>
      </c>
      <c r="T21" s="72">
        <v>0.1055570426</v>
      </c>
      <c r="U21" s="72">
        <v>0.0791566469</v>
      </c>
      <c r="V21" s="72">
        <v>0.0939529371</v>
      </c>
      <c r="W21" s="72">
        <v>0.001449801</v>
      </c>
      <c r="X21" s="72">
        <v>0.1306</v>
      </c>
      <c r="Y21" s="72">
        <v>-0.0152</v>
      </c>
      <c r="Z21" s="72">
        <v>0.2765</v>
      </c>
      <c r="AA21" s="72">
        <v>1.1395609909</v>
      </c>
      <c r="AB21" s="72">
        <v>0.9849073351</v>
      </c>
      <c r="AC21" s="72">
        <v>1.3184989142</v>
      </c>
      <c r="AD21" s="72">
        <v>0.2971881672</v>
      </c>
      <c r="AE21" s="72">
        <v>-0.1006</v>
      </c>
      <c r="AF21" s="72">
        <v>-0.2898</v>
      </c>
      <c r="AG21" s="72">
        <v>0.0886</v>
      </c>
      <c r="AH21" s="72" t="s">
        <v>61</v>
      </c>
      <c r="AI21" s="72" t="s">
        <v>61</v>
      </c>
      <c r="AJ21" s="72" t="s">
        <v>61</v>
      </c>
      <c r="AK21" s="72" t="s">
        <v>61</v>
      </c>
      <c r="AL21" s="72" t="s">
        <v>61</v>
      </c>
    </row>
    <row r="22" spans="1:38" ht="15">
      <c r="A22" s="72" t="s">
        <v>19</v>
      </c>
      <c r="B22" s="72">
        <v>323</v>
      </c>
      <c r="C22" s="72">
        <v>2843</v>
      </c>
      <c r="D22" s="72">
        <v>0.1062959721</v>
      </c>
      <c r="E22" s="72">
        <v>0.087840907</v>
      </c>
      <c r="F22" s="72">
        <v>0.1286283815</v>
      </c>
      <c r="G22" s="72">
        <v>0.18853519</v>
      </c>
      <c r="H22" s="72">
        <v>0.1136123813</v>
      </c>
      <c r="I22" s="72">
        <v>0.0059516344</v>
      </c>
      <c r="J22" s="72">
        <v>0.1279</v>
      </c>
      <c r="K22" s="72">
        <v>-0.0628</v>
      </c>
      <c r="L22" s="72">
        <v>0.3186</v>
      </c>
      <c r="M22" s="72">
        <v>1.1364839292</v>
      </c>
      <c r="N22" s="72">
        <v>0.9391680334</v>
      </c>
      <c r="O22" s="72">
        <v>1.3752551998</v>
      </c>
      <c r="P22" s="72">
        <v>4568</v>
      </c>
      <c r="Q22" s="72">
        <v>51139</v>
      </c>
      <c r="R22" s="72">
        <v>0.0890318004</v>
      </c>
      <c r="S22" s="72">
        <v>0.0769953275</v>
      </c>
      <c r="T22" s="72">
        <v>0.1029499028</v>
      </c>
      <c r="U22" s="72">
        <v>0.1517061213</v>
      </c>
      <c r="V22" s="72">
        <v>0.0893251726</v>
      </c>
      <c r="W22" s="72">
        <v>0.0012612247</v>
      </c>
      <c r="X22" s="72">
        <v>0.1062</v>
      </c>
      <c r="Y22" s="72">
        <v>-0.039</v>
      </c>
      <c r="Z22" s="72">
        <v>0.2515</v>
      </c>
      <c r="AA22" s="72">
        <v>1.1120843229</v>
      </c>
      <c r="AB22" s="72">
        <v>0.9617383481</v>
      </c>
      <c r="AC22" s="72">
        <v>1.2859334804</v>
      </c>
      <c r="AD22" s="72">
        <v>0.0685064899</v>
      </c>
      <c r="AE22" s="72">
        <v>-0.1772</v>
      </c>
      <c r="AF22" s="72">
        <v>-0.3679</v>
      </c>
      <c r="AG22" s="72">
        <v>0.0135</v>
      </c>
      <c r="AH22" s="72" t="s">
        <v>61</v>
      </c>
      <c r="AI22" s="72" t="s">
        <v>61</v>
      </c>
      <c r="AJ22" s="72" t="s">
        <v>61</v>
      </c>
      <c r="AK22" s="72" t="s">
        <v>61</v>
      </c>
      <c r="AL22" s="72" t="s">
        <v>61</v>
      </c>
    </row>
    <row r="23" spans="1:38" ht="15">
      <c r="A23" s="72" t="s">
        <v>21</v>
      </c>
      <c r="B23" s="72">
        <v>244</v>
      </c>
      <c r="C23" s="72">
        <v>1726</v>
      </c>
      <c r="D23" s="72">
        <v>0.138602888</v>
      </c>
      <c r="E23" s="72">
        <v>0.1130327134</v>
      </c>
      <c r="F23" s="72">
        <v>0.1699575281</v>
      </c>
      <c r="G23" s="72">
        <v>0.0001567493</v>
      </c>
      <c r="H23" s="72">
        <v>0.1413673233</v>
      </c>
      <c r="I23" s="72">
        <v>0.0083860573</v>
      </c>
      <c r="J23" s="72">
        <v>0.3933</v>
      </c>
      <c r="K23" s="72">
        <v>0.1894</v>
      </c>
      <c r="L23" s="72">
        <v>0.5973</v>
      </c>
      <c r="M23" s="72">
        <v>1.4818995644</v>
      </c>
      <c r="N23" s="72">
        <v>1.2085111009</v>
      </c>
      <c r="O23" s="72">
        <v>1.8171337585</v>
      </c>
      <c r="P23" s="72">
        <v>3310</v>
      </c>
      <c r="Q23" s="72">
        <v>27215</v>
      </c>
      <c r="R23" s="72">
        <v>0.1197734793</v>
      </c>
      <c r="S23" s="72">
        <v>0.1033517814</v>
      </c>
      <c r="T23" s="72">
        <v>0.1388044419</v>
      </c>
      <c r="U23" s="73">
        <v>8.5901577E-08</v>
      </c>
      <c r="V23" s="72">
        <v>0.1216241044</v>
      </c>
      <c r="W23" s="72">
        <v>0.00198128</v>
      </c>
      <c r="X23" s="72">
        <v>0.4028</v>
      </c>
      <c r="Y23" s="72">
        <v>0.2554</v>
      </c>
      <c r="Z23" s="72">
        <v>0.5503</v>
      </c>
      <c r="AA23" s="72">
        <v>1.496074526</v>
      </c>
      <c r="AB23" s="72">
        <v>1.2909532924</v>
      </c>
      <c r="AC23" s="72">
        <v>1.733787737</v>
      </c>
      <c r="AD23" s="72">
        <v>0.1633710988</v>
      </c>
      <c r="AE23" s="72">
        <v>-0.146</v>
      </c>
      <c r="AF23" s="72">
        <v>-0.3513</v>
      </c>
      <c r="AG23" s="72">
        <v>0.0593</v>
      </c>
      <c r="AH23" s="72" t="s">
        <v>125</v>
      </c>
      <c r="AI23" s="72" t="s">
        <v>100</v>
      </c>
      <c r="AJ23" s="72" t="s">
        <v>61</v>
      </c>
      <c r="AK23" s="72" t="s">
        <v>61</v>
      </c>
      <c r="AL23" s="72" t="s">
        <v>61</v>
      </c>
    </row>
    <row r="24" spans="1:38" ht="15">
      <c r="A24" s="72" t="s">
        <v>27</v>
      </c>
      <c r="B24" s="72">
        <v>181</v>
      </c>
      <c r="C24" s="72">
        <v>1389</v>
      </c>
      <c r="D24" s="72">
        <v>0.1214789816</v>
      </c>
      <c r="E24" s="72">
        <v>0.0977522614</v>
      </c>
      <c r="F24" s="72">
        <v>0.150964722</v>
      </c>
      <c r="G24" s="72">
        <v>0.0183660354</v>
      </c>
      <c r="H24" s="72">
        <v>0.1303095752</v>
      </c>
      <c r="I24" s="72">
        <v>0.0090327374</v>
      </c>
      <c r="J24" s="72">
        <v>0.2615</v>
      </c>
      <c r="K24" s="72">
        <v>0.0441</v>
      </c>
      <c r="L24" s="72">
        <v>0.4788</v>
      </c>
      <c r="M24" s="72">
        <v>1.2988160097</v>
      </c>
      <c r="N24" s="72">
        <v>1.0451371953</v>
      </c>
      <c r="O24" s="72">
        <v>1.6140685019</v>
      </c>
      <c r="P24" s="72">
        <v>4762</v>
      </c>
      <c r="Q24" s="72">
        <v>49195</v>
      </c>
      <c r="R24" s="72">
        <v>0.0917704081</v>
      </c>
      <c r="S24" s="72">
        <v>0.0794735059</v>
      </c>
      <c r="T24" s="72">
        <v>0.1059700048</v>
      </c>
      <c r="U24" s="72">
        <v>0.0628783595</v>
      </c>
      <c r="V24" s="72">
        <v>0.0967984551</v>
      </c>
      <c r="W24" s="72">
        <v>0.0013331102</v>
      </c>
      <c r="X24" s="72">
        <v>0.1365</v>
      </c>
      <c r="Y24" s="72">
        <v>-0.0073</v>
      </c>
      <c r="Z24" s="72">
        <v>0.2804</v>
      </c>
      <c r="AA24" s="72">
        <v>1.1462919049</v>
      </c>
      <c r="AB24" s="72">
        <v>0.9926929427</v>
      </c>
      <c r="AC24" s="72">
        <v>1.32365717</v>
      </c>
      <c r="AD24" s="72">
        <v>0.0111047962</v>
      </c>
      <c r="AE24" s="72">
        <v>-0.2805</v>
      </c>
      <c r="AF24" s="72">
        <v>-0.4969</v>
      </c>
      <c r="AG24" s="72">
        <v>-0.064</v>
      </c>
      <c r="AH24" s="72" t="s">
        <v>61</v>
      </c>
      <c r="AI24" s="72" t="s">
        <v>61</v>
      </c>
      <c r="AJ24" s="72" t="s">
        <v>99</v>
      </c>
      <c r="AK24" s="72" t="s">
        <v>61</v>
      </c>
      <c r="AL24" s="72" t="s">
        <v>61</v>
      </c>
    </row>
    <row r="25" spans="1:38" ht="15">
      <c r="A25" s="72" t="s">
        <v>22</v>
      </c>
      <c r="B25" s="72">
        <v>384</v>
      </c>
      <c r="C25" s="72">
        <v>3511</v>
      </c>
      <c r="D25" s="72">
        <v>0.1051199173</v>
      </c>
      <c r="E25" s="72">
        <v>0.0872397317</v>
      </c>
      <c r="F25" s="72">
        <v>0.1266647296</v>
      </c>
      <c r="G25" s="72">
        <v>0.2194473907</v>
      </c>
      <c r="H25" s="72">
        <v>0.1093705497</v>
      </c>
      <c r="I25" s="72">
        <v>0.0052672424</v>
      </c>
      <c r="J25" s="72">
        <v>0.1168</v>
      </c>
      <c r="K25" s="72">
        <v>-0.0696</v>
      </c>
      <c r="L25" s="72">
        <v>0.3033</v>
      </c>
      <c r="M25" s="72">
        <v>1.123909912</v>
      </c>
      <c r="N25" s="72">
        <v>0.9327404515</v>
      </c>
      <c r="O25" s="72">
        <v>1.3542604358</v>
      </c>
      <c r="P25" s="72">
        <v>6578</v>
      </c>
      <c r="Q25" s="72">
        <v>79513</v>
      </c>
      <c r="R25" s="72">
        <v>0.0767877943</v>
      </c>
      <c r="S25" s="72">
        <v>0.0665689439</v>
      </c>
      <c r="T25" s="72">
        <v>0.0885753178</v>
      </c>
      <c r="U25" s="72">
        <v>0.5669999381</v>
      </c>
      <c r="V25" s="72">
        <v>0.0827286104</v>
      </c>
      <c r="W25" s="72">
        <v>0.0009769171</v>
      </c>
      <c r="X25" s="72">
        <v>-0.0417</v>
      </c>
      <c r="Y25" s="72">
        <v>-0.1845</v>
      </c>
      <c r="Z25" s="72">
        <v>0.1011</v>
      </c>
      <c r="AA25" s="72">
        <v>0.9591460789</v>
      </c>
      <c r="AB25" s="72">
        <v>0.8315037828</v>
      </c>
      <c r="AC25" s="72">
        <v>1.1063824599</v>
      </c>
      <c r="AD25" s="72">
        <v>0.000843592</v>
      </c>
      <c r="AE25" s="72">
        <v>-0.3141</v>
      </c>
      <c r="AF25" s="72">
        <v>-0.4985</v>
      </c>
      <c r="AG25" s="72">
        <v>-0.1297</v>
      </c>
      <c r="AH25" s="72" t="s">
        <v>61</v>
      </c>
      <c r="AI25" s="72" t="s">
        <v>61</v>
      </c>
      <c r="AJ25" s="72" t="s">
        <v>99</v>
      </c>
      <c r="AK25" s="72" t="s">
        <v>61</v>
      </c>
      <c r="AL25" s="72" t="s">
        <v>61</v>
      </c>
    </row>
    <row r="26" spans="1:38" ht="15">
      <c r="A26" s="72" t="s">
        <v>23</v>
      </c>
      <c r="B26" s="72">
        <v>195</v>
      </c>
      <c r="C26" s="72">
        <v>1855</v>
      </c>
      <c r="D26" s="72">
        <v>0.0997067126</v>
      </c>
      <c r="E26" s="72">
        <v>0.0805780123</v>
      </c>
      <c r="F26" s="72">
        <v>0.1233764428</v>
      </c>
      <c r="G26" s="72">
        <v>0.5562760017</v>
      </c>
      <c r="H26" s="72">
        <v>0.1051212938</v>
      </c>
      <c r="I26" s="72">
        <v>0.0071212376</v>
      </c>
      <c r="J26" s="72">
        <v>0.0639</v>
      </c>
      <c r="K26" s="72">
        <v>-0.1491</v>
      </c>
      <c r="L26" s="72">
        <v>0.277</v>
      </c>
      <c r="M26" s="72">
        <v>1.0660335871</v>
      </c>
      <c r="N26" s="72">
        <v>0.8615153918</v>
      </c>
      <c r="O26" s="72">
        <v>1.3191030823</v>
      </c>
      <c r="P26" s="72">
        <v>4509</v>
      </c>
      <c r="Q26" s="72">
        <v>50267</v>
      </c>
      <c r="R26" s="72">
        <v>0.0832829875</v>
      </c>
      <c r="S26" s="72">
        <v>0.0720758578</v>
      </c>
      <c r="T26" s="72">
        <v>0.0962327222</v>
      </c>
      <c r="U26" s="72">
        <v>0.5923074964</v>
      </c>
      <c r="V26" s="72">
        <v>0.0897009967</v>
      </c>
      <c r="W26" s="72">
        <v>0.0012745274</v>
      </c>
      <c r="X26" s="72">
        <v>0.0395</v>
      </c>
      <c r="Y26" s="72">
        <v>-0.105</v>
      </c>
      <c r="Z26" s="72">
        <v>0.184</v>
      </c>
      <c r="AA26" s="72">
        <v>1.0402766687</v>
      </c>
      <c r="AB26" s="72">
        <v>0.9002899096</v>
      </c>
      <c r="AC26" s="72">
        <v>1.2020300749</v>
      </c>
      <c r="AD26" s="72">
        <v>0.0967725139</v>
      </c>
      <c r="AE26" s="72">
        <v>-0.18</v>
      </c>
      <c r="AF26" s="72">
        <v>-0.3924</v>
      </c>
      <c r="AG26" s="72">
        <v>0.0324</v>
      </c>
      <c r="AH26" s="72" t="s">
        <v>61</v>
      </c>
      <c r="AI26" s="72" t="s">
        <v>61</v>
      </c>
      <c r="AJ26" s="72" t="s">
        <v>61</v>
      </c>
      <c r="AK26" s="72" t="s">
        <v>61</v>
      </c>
      <c r="AL26" s="72" t="s">
        <v>61</v>
      </c>
    </row>
    <row r="27" spans="1:38" ht="15">
      <c r="A27" s="72" t="s">
        <v>16</v>
      </c>
      <c r="B27" s="72">
        <v>208</v>
      </c>
      <c r="C27" s="72">
        <v>1862</v>
      </c>
      <c r="D27" s="72">
        <v>0.1044482841</v>
      </c>
      <c r="E27" s="72">
        <v>0.0848286035</v>
      </c>
      <c r="F27" s="72">
        <v>0.1286057249</v>
      </c>
      <c r="G27" s="72">
        <v>0.2983264809</v>
      </c>
      <c r="H27" s="72">
        <v>0.111707841</v>
      </c>
      <c r="I27" s="72">
        <v>0.0073001184</v>
      </c>
      <c r="J27" s="72">
        <v>0.1104</v>
      </c>
      <c r="K27" s="72">
        <v>-0.0977</v>
      </c>
      <c r="L27" s="72">
        <v>0.3185</v>
      </c>
      <c r="M27" s="72">
        <v>1.1167290155</v>
      </c>
      <c r="N27" s="72">
        <v>0.9069614088</v>
      </c>
      <c r="O27" s="72">
        <v>1.3750129631</v>
      </c>
      <c r="P27" s="72">
        <v>4361</v>
      </c>
      <c r="Q27" s="72">
        <v>50982</v>
      </c>
      <c r="R27" s="72">
        <v>0.0814721611</v>
      </c>
      <c r="S27" s="72">
        <v>0.0705007312</v>
      </c>
      <c r="T27" s="72">
        <v>0.0941509814</v>
      </c>
      <c r="U27" s="72">
        <v>0.812509191</v>
      </c>
      <c r="V27" s="72">
        <v>0.0855399945</v>
      </c>
      <c r="W27" s="72">
        <v>0.0012386783</v>
      </c>
      <c r="X27" s="72">
        <v>0.0175</v>
      </c>
      <c r="Y27" s="72">
        <v>-0.1271</v>
      </c>
      <c r="Z27" s="72">
        <v>0.1621</v>
      </c>
      <c r="AA27" s="72">
        <v>1.0176578779</v>
      </c>
      <c r="AB27" s="72">
        <v>0.8806152136</v>
      </c>
      <c r="AC27" s="72">
        <v>1.1760273278</v>
      </c>
      <c r="AD27" s="72">
        <v>0.019039325</v>
      </c>
      <c r="AE27" s="72">
        <v>-0.2484</v>
      </c>
      <c r="AF27" s="72">
        <v>-0.4561</v>
      </c>
      <c r="AG27" s="72">
        <v>-0.0408</v>
      </c>
      <c r="AH27" s="72" t="s">
        <v>61</v>
      </c>
      <c r="AI27" s="72" t="s">
        <v>61</v>
      </c>
      <c r="AJ27" s="72" t="s">
        <v>99</v>
      </c>
      <c r="AK27" s="72" t="s">
        <v>61</v>
      </c>
      <c r="AL27" s="72" t="s">
        <v>61</v>
      </c>
    </row>
    <row r="28" spans="1:38" ht="15">
      <c r="A28" s="72" t="s">
        <v>24</v>
      </c>
      <c r="B28" s="72">
        <v>154</v>
      </c>
      <c r="C28" s="72">
        <v>1691</v>
      </c>
      <c r="D28" s="72">
        <v>0.0884193904</v>
      </c>
      <c r="E28" s="72">
        <v>0.0706335603</v>
      </c>
      <c r="F28" s="72">
        <v>0.110683768</v>
      </c>
      <c r="G28" s="72">
        <v>0.6238290637</v>
      </c>
      <c r="H28" s="72">
        <v>0.0910703726</v>
      </c>
      <c r="I28" s="72">
        <v>0.0069965168</v>
      </c>
      <c r="J28" s="72">
        <v>-0.0562</v>
      </c>
      <c r="K28" s="72">
        <v>-0.2808</v>
      </c>
      <c r="L28" s="72">
        <v>0.1684</v>
      </c>
      <c r="M28" s="72">
        <v>0.9453530008</v>
      </c>
      <c r="N28" s="72">
        <v>0.7551923609</v>
      </c>
      <c r="O28" s="72">
        <v>1.1833968965</v>
      </c>
      <c r="P28" s="72">
        <v>1888</v>
      </c>
      <c r="Q28" s="72">
        <v>24809</v>
      </c>
      <c r="R28" s="72">
        <v>0.0675009137</v>
      </c>
      <c r="S28" s="72">
        <v>0.0580214722</v>
      </c>
      <c r="T28" s="72">
        <v>0.0785290889</v>
      </c>
      <c r="U28" s="72">
        <v>0.0271201754</v>
      </c>
      <c r="V28" s="72">
        <v>0.0761014148</v>
      </c>
      <c r="W28" s="72">
        <v>0.0016834642</v>
      </c>
      <c r="X28" s="72">
        <v>-0.1706</v>
      </c>
      <c r="Y28" s="72">
        <v>-0.3219</v>
      </c>
      <c r="Z28" s="72">
        <v>-0.0193</v>
      </c>
      <c r="AA28" s="72">
        <v>0.8431448934</v>
      </c>
      <c r="AB28" s="72">
        <v>0.7247384563</v>
      </c>
      <c r="AC28" s="72">
        <v>0.9808963566</v>
      </c>
      <c r="AD28" s="72">
        <v>0.020310595</v>
      </c>
      <c r="AE28" s="72">
        <v>-0.27</v>
      </c>
      <c r="AF28" s="72">
        <v>-0.498</v>
      </c>
      <c r="AG28" s="72">
        <v>-0.0419</v>
      </c>
      <c r="AH28" s="72" t="s">
        <v>61</v>
      </c>
      <c r="AI28" s="72" t="s">
        <v>61</v>
      </c>
      <c r="AJ28" s="72" t="s">
        <v>99</v>
      </c>
      <c r="AK28" s="72" t="s">
        <v>61</v>
      </c>
      <c r="AL28" s="72" t="s">
        <v>61</v>
      </c>
    </row>
    <row r="29" spans="1:38" ht="15">
      <c r="A29" s="72" t="s">
        <v>26</v>
      </c>
      <c r="B29" s="72">
        <v>363</v>
      </c>
      <c r="C29" s="72">
        <v>2537</v>
      </c>
      <c r="D29" s="72">
        <v>0.1411283576</v>
      </c>
      <c r="E29" s="72">
        <v>0.1169561961</v>
      </c>
      <c r="F29" s="72">
        <v>0.1702963502</v>
      </c>
      <c r="G29" s="72">
        <v>1.77268E-05</v>
      </c>
      <c r="H29" s="72">
        <v>0.1430823808</v>
      </c>
      <c r="I29" s="72">
        <v>0.0069518818</v>
      </c>
      <c r="J29" s="72">
        <v>0.4114</v>
      </c>
      <c r="K29" s="72">
        <v>0.2235</v>
      </c>
      <c r="L29" s="72">
        <v>0.5993</v>
      </c>
      <c r="M29" s="72">
        <v>1.5089011108</v>
      </c>
      <c r="N29" s="72">
        <v>1.250459774</v>
      </c>
      <c r="O29" s="72">
        <v>1.8207563406</v>
      </c>
      <c r="P29" s="72">
        <v>6441</v>
      </c>
      <c r="Q29" s="72">
        <v>60324</v>
      </c>
      <c r="R29" s="72">
        <v>0.0964107306</v>
      </c>
      <c r="S29" s="72">
        <v>0.0836114834</v>
      </c>
      <c r="T29" s="72">
        <v>0.1111692868</v>
      </c>
      <c r="U29" s="72">
        <v>0.0105433844</v>
      </c>
      <c r="V29" s="72">
        <v>0.1067734235</v>
      </c>
      <c r="W29" s="72">
        <v>0.0012573823</v>
      </c>
      <c r="X29" s="72">
        <v>0.1859</v>
      </c>
      <c r="Y29" s="72">
        <v>0.0434</v>
      </c>
      <c r="Z29" s="72">
        <v>0.3283</v>
      </c>
      <c r="AA29" s="72">
        <v>1.2042535538</v>
      </c>
      <c r="AB29" s="72">
        <v>1.0443798673</v>
      </c>
      <c r="AC29" s="72">
        <v>1.3886007067</v>
      </c>
      <c r="AD29" s="72">
        <v>5.66288E-05</v>
      </c>
      <c r="AE29" s="72">
        <v>-0.3811</v>
      </c>
      <c r="AF29" s="72">
        <v>-0.5665</v>
      </c>
      <c r="AG29" s="72">
        <v>-0.1956</v>
      </c>
      <c r="AH29" s="72" t="s">
        <v>125</v>
      </c>
      <c r="AI29" s="72" t="s">
        <v>61</v>
      </c>
      <c r="AJ29" s="72" t="s">
        <v>99</v>
      </c>
      <c r="AK29" s="72" t="s">
        <v>61</v>
      </c>
      <c r="AL29" s="72" t="s">
        <v>61</v>
      </c>
    </row>
    <row r="30" spans="1:38" ht="15">
      <c r="A30" s="72" t="s">
        <v>25</v>
      </c>
      <c r="B30" s="72">
        <v>344</v>
      </c>
      <c r="C30" s="72">
        <v>2926</v>
      </c>
      <c r="D30" s="72">
        <v>0.1145977739</v>
      </c>
      <c r="E30" s="72">
        <v>0.0947054083</v>
      </c>
      <c r="F30" s="72">
        <v>0.1386684247</v>
      </c>
      <c r="G30" s="72">
        <v>0.0367717666</v>
      </c>
      <c r="H30" s="72">
        <v>0.1175666439</v>
      </c>
      <c r="I30" s="72">
        <v>0.0059545077</v>
      </c>
      <c r="J30" s="72">
        <v>0.2031</v>
      </c>
      <c r="K30" s="72">
        <v>0.0125</v>
      </c>
      <c r="L30" s="72">
        <v>0.3938</v>
      </c>
      <c r="M30" s="72">
        <v>1.2252442472</v>
      </c>
      <c r="N30" s="72">
        <v>1.0125611762</v>
      </c>
      <c r="O30" s="72">
        <v>1.4826002623</v>
      </c>
      <c r="P30" s="72">
        <v>3288</v>
      </c>
      <c r="Q30" s="72">
        <v>32537</v>
      </c>
      <c r="R30" s="72">
        <v>0.0909724855</v>
      </c>
      <c r="S30" s="72">
        <v>0.0786343441</v>
      </c>
      <c r="T30" s="72">
        <v>0.1052465461</v>
      </c>
      <c r="U30" s="72">
        <v>0.085688507</v>
      </c>
      <c r="V30" s="72">
        <v>0.1010541845</v>
      </c>
      <c r="W30" s="72">
        <v>0.0016709181</v>
      </c>
      <c r="X30" s="72">
        <v>0.1278</v>
      </c>
      <c r="Y30" s="72">
        <v>-0.0179</v>
      </c>
      <c r="Z30" s="72">
        <v>0.2735</v>
      </c>
      <c r="AA30" s="72">
        <v>1.1363251607</v>
      </c>
      <c r="AB30" s="72">
        <v>0.9822110849</v>
      </c>
      <c r="AC30" s="72">
        <v>1.3146205442</v>
      </c>
      <c r="AD30" s="72">
        <v>0.0175895729</v>
      </c>
      <c r="AE30" s="72">
        <v>-0.2309</v>
      </c>
      <c r="AF30" s="72">
        <v>-0.4215</v>
      </c>
      <c r="AG30" s="72">
        <v>-0.0403</v>
      </c>
      <c r="AH30" s="72" t="s">
        <v>61</v>
      </c>
      <c r="AI30" s="72" t="s">
        <v>61</v>
      </c>
      <c r="AJ30" s="72" t="s">
        <v>99</v>
      </c>
      <c r="AK30" s="72" t="s">
        <v>61</v>
      </c>
      <c r="AL30" s="72" t="s">
        <v>61</v>
      </c>
    </row>
    <row r="32" spans="1:38" ht="15">
      <c r="A32" s="74" t="s">
        <v>170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7" ht="15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5">
      <c r="A3" s="75" t="s">
        <v>101</v>
      </c>
      <c r="B3" s="75" t="s">
        <v>102</v>
      </c>
      <c r="C3" s="75" t="s">
        <v>103</v>
      </c>
      <c r="D3" s="75" t="s">
        <v>104</v>
      </c>
      <c r="E3" s="75" t="s">
        <v>105</v>
      </c>
      <c r="F3" s="75" t="s">
        <v>106</v>
      </c>
      <c r="G3" s="75" t="s">
        <v>107</v>
      </c>
      <c r="H3" s="75" t="s">
        <v>108</v>
      </c>
      <c r="I3" s="75" t="s">
        <v>109</v>
      </c>
      <c r="J3" s="75" t="s">
        <v>110</v>
      </c>
      <c r="K3" s="75" t="s">
        <v>111</v>
      </c>
      <c r="L3" s="75" t="s">
        <v>112</v>
      </c>
      <c r="M3" s="75" t="s">
        <v>113</v>
      </c>
      <c r="N3" s="75" t="s">
        <v>114</v>
      </c>
      <c r="O3" s="75" t="s">
        <v>115</v>
      </c>
      <c r="P3" s="75" t="s">
        <v>116</v>
      </c>
      <c r="Q3" s="75" t="s">
        <v>117</v>
      </c>
    </row>
    <row r="4" spans="1:17" ht="15">
      <c r="A4" s="75" t="s">
        <v>118</v>
      </c>
      <c r="B4" s="75">
        <v>612</v>
      </c>
      <c r="C4" s="75">
        <v>8155</v>
      </c>
      <c r="D4" s="75">
        <v>0.0749134422</v>
      </c>
      <c r="E4" s="75">
        <v>0.0627089608</v>
      </c>
      <c r="F4" s="75">
        <v>0.089493172</v>
      </c>
      <c r="G4" s="75">
        <v>0.0107706046</v>
      </c>
      <c r="H4" s="75">
        <v>0.0750459841</v>
      </c>
      <c r="I4" s="75">
        <v>0.0029175064</v>
      </c>
      <c r="J4" s="75">
        <v>-0.2314</v>
      </c>
      <c r="K4" s="75">
        <v>-0.4092</v>
      </c>
      <c r="L4" s="75">
        <v>-0.0535</v>
      </c>
      <c r="M4" s="75">
        <v>0.7934471457</v>
      </c>
      <c r="N4" s="75">
        <v>0.6641831498</v>
      </c>
      <c r="O4" s="75">
        <v>0.9478686311</v>
      </c>
      <c r="P4" s="75" t="s">
        <v>61</v>
      </c>
      <c r="Q4" s="75" t="s">
        <v>61</v>
      </c>
    </row>
    <row r="5" spans="1:17" ht="15">
      <c r="A5" s="75" t="s">
        <v>119</v>
      </c>
      <c r="B5" s="75">
        <v>460</v>
      </c>
      <c r="C5" s="75">
        <v>6927</v>
      </c>
      <c r="D5" s="75">
        <v>0.0637890166</v>
      </c>
      <c r="E5" s="75">
        <v>0.0530574941</v>
      </c>
      <c r="F5" s="75">
        <v>0.07669112</v>
      </c>
      <c r="G5" s="75">
        <v>3.01653E-05</v>
      </c>
      <c r="H5" s="75">
        <v>0.0664068139</v>
      </c>
      <c r="I5" s="75">
        <v>0.0029916623</v>
      </c>
      <c r="J5" s="75">
        <v>-0.3921</v>
      </c>
      <c r="K5" s="75">
        <v>-0.5763</v>
      </c>
      <c r="L5" s="75">
        <v>-0.2079</v>
      </c>
      <c r="M5" s="75">
        <v>0.6756225816</v>
      </c>
      <c r="N5" s="75">
        <v>0.5619594564</v>
      </c>
      <c r="O5" s="75">
        <v>0.8122754544</v>
      </c>
      <c r="P5" s="75" t="s">
        <v>125</v>
      </c>
      <c r="Q5" s="75" t="s">
        <v>61</v>
      </c>
    </row>
    <row r="6" spans="1:17" ht="15">
      <c r="A6" s="75" t="s">
        <v>120</v>
      </c>
      <c r="B6" s="75">
        <v>337</v>
      </c>
      <c r="C6" s="75">
        <v>3329</v>
      </c>
      <c r="D6" s="75">
        <v>0.0957477072</v>
      </c>
      <c r="E6" s="75">
        <v>0.0789961331</v>
      </c>
      <c r="F6" s="75">
        <v>0.1160515467</v>
      </c>
      <c r="G6" s="75">
        <v>0.8864239271</v>
      </c>
      <c r="H6" s="75">
        <v>0.1012316011</v>
      </c>
      <c r="I6" s="75">
        <v>0.0052278733</v>
      </c>
      <c r="J6" s="75">
        <v>0.014</v>
      </c>
      <c r="K6" s="75">
        <v>-0.1783</v>
      </c>
      <c r="L6" s="75">
        <v>0.2063</v>
      </c>
      <c r="M6" s="75">
        <v>1.0141136596</v>
      </c>
      <c r="N6" s="75">
        <v>0.8366890445</v>
      </c>
      <c r="O6" s="75">
        <v>1.2291621615</v>
      </c>
      <c r="P6" s="75" t="s">
        <v>61</v>
      </c>
      <c r="Q6" s="75" t="s">
        <v>61</v>
      </c>
    </row>
    <row r="7" spans="1:17" ht="15">
      <c r="A7" s="75" t="s">
        <v>121</v>
      </c>
      <c r="B7" s="75">
        <v>2934</v>
      </c>
      <c r="C7" s="75">
        <v>25649</v>
      </c>
      <c r="D7" s="75">
        <v>0.108689098</v>
      </c>
      <c r="E7" s="75">
        <v>0.0925659171</v>
      </c>
      <c r="F7" s="75">
        <v>0.1276206232</v>
      </c>
      <c r="G7" s="75">
        <v>0.0857025488</v>
      </c>
      <c r="H7" s="75">
        <v>0.1143904246</v>
      </c>
      <c r="I7" s="75">
        <v>0.0019873793</v>
      </c>
      <c r="J7" s="75">
        <v>0.1408</v>
      </c>
      <c r="K7" s="75">
        <v>-0.0198</v>
      </c>
      <c r="L7" s="75">
        <v>0.3014</v>
      </c>
      <c r="M7" s="75">
        <v>1.1511826465</v>
      </c>
      <c r="N7" s="75">
        <v>0.9804136695</v>
      </c>
      <c r="O7" s="75">
        <v>1.3516962552</v>
      </c>
      <c r="P7" s="75" t="s">
        <v>61</v>
      </c>
      <c r="Q7" s="75" t="s">
        <v>61</v>
      </c>
    </row>
    <row r="8" spans="1:17" ht="15">
      <c r="A8" s="75" t="s">
        <v>122</v>
      </c>
      <c r="B8" s="75">
        <v>651</v>
      </c>
      <c r="C8" s="75">
        <v>7040</v>
      </c>
      <c r="D8" s="75">
        <v>0.0899427433</v>
      </c>
      <c r="E8" s="75">
        <v>0.0753722923</v>
      </c>
      <c r="F8" s="75">
        <v>0.1073298532</v>
      </c>
      <c r="G8" s="75">
        <v>0.5904548397</v>
      </c>
      <c r="H8" s="75">
        <v>0.0924715909</v>
      </c>
      <c r="I8" s="75">
        <v>0.0034526134</v>
      </c>
      <c r="J8" s="75">
        <v>-0.0485</v>
      </c>
      <c r="K8" s="75">
        <v>-0.2253</v>
      </c>
      <c r="L8" s="75">
        <v>0.1282</v>
      </c>
      <c r="M8" s="75">
        <v>0.9526302744</v>
      </c>
      <c r="N8" s="75">
        <v>0.7983070662</v>
      </c>
      <c r="O8" s="75">
        <v>1.1367861793</v>
      </c>
      <c r="P8" s="75" t="s">
        <v>61</v>
      </c>
      <c r="Q8" s="75" t="s">
        <v>61</v>
      </c>
    </row>
    <row r="9" spans="1:17" ht="15">
      <c r="A9" s="75" t="s">
        <v>123</v>
      </c>
      <c r="B9" s="75">
        <v>627</v>
      </c>
      <c r="C9" s="75">
        <v>4888</v>
      </c>
      <c r="D9" s="75">
        <v>0.1244037016</v>
      </c>
      <c r="E9" s="75">
        <v>0.1040827688</v>
      </c>
      <c r="F9" s="75">
        <v>0.1486920569</v>
      </c>
      <c r="G9" s="75">
        <v>0.0024350938</v>
      </c>
      <c r="H9" s="75">
        <v>0.1282733224</v>
      </c>
      <c r="I9" s="75">
        <v>0.0047829159</v>
      </c>
      <c r="J9" s="75">
        <v>0.2758</v>
      </c>
      <c r="K9" s="75">
        <v>0.0975</v>
      </c>
      <c r="L9" s="75">
        <v>0.4542</v>
      </c>
      <c r="M9" s="75">
        <v>1.3176241687</v>
      </c>
      <c r="N9" s="75">
        <v>1.1023946226</v>
      </c>
      <c r="O9" s="75">
        <v>1.5748747449</v>
      </c>
      <c r="P9" s="75" t="s">
        <v>125</v>
      </c>
      <c r="Q9" s="75" t="s">
        <v>61</v>
      </c>
    </row>
    <row r="10" spans="1:17" ht="15">
      <c r="A10" s="75" t="s">
        <v>124</v>
      </c>
      <c r="B10" s="75">
        <v>226</v>
      </c>
      <c r="C10" s="75">
        <v>3273</v>
      </c>
      <c r="D10" s="75">
        <v>0.0712974541</v>
      </c>
      <c r="E10" s="75">
        <v>0.0577397623</v>
      </c>
      <c r="F10" s="75">
        <v>0.0880385848</v>
      </c>
      <c r="G10" s="75">
        <v>0.0090603254</v>
      </c>
      <c r="H10" s="75">
        <v>0.0690498014</v>
      </c>
      <c r="I10" s="75">
        <v>0.0044317111</v>
      </c>
      <c r="J10" s="75">
        <v>-0.2808</v>
      </c>
      <c r="K10" s="75">
        <v>-0.4918</v>
      </c>
      <c r="L10" s="75">
        <v>-0.0699</v>
      </c>
      <c r="M10" s="75">
        <v>0.7551483392</v>
      </c>
      <c r="N10" s="75">
        <v>0.6115517888</v>
      </c>
      <c r="O10" s="75">
        <v>0.9324623437</v>
      </c>
      <c r="P10" s="75" t="s">
        <v>125</v>
      </c>
      <c r="Q10" s="75" t="s">
        <v>61</v>
      </c>
    </row>
    <row r="11" spans="1:17" ht="15">
      <c r="A11" s="75" t="s">
        <v>15</v>
      </c>
      <c r="B11" s="75">
        <v>5847</v>
      </c>
      <c r="C11" s="75">
        <v>59261</v>
      </c>
      <c r="D11" s="75">
        <v>0.0944151637</v>
      </c>
      <c r="E11" s="75" t="s">
        <v>61</v>
      </c>
      <c r="F11" s="75" t="s">
        <v>61</v>
      </c>
      <c r="G11" s="75" t="s">
        <v>61</v>
      </c>
      <c r="H11" s="75">
        <v>0.0986652267</v>
      </c>
      <c r="I11" s="75">
        <v>0.0012250128</v>
      </c>
      <c r="J11" s="75" t="s">
        <v>61</v>
      </c>
      <c r="K11" s="75" t="s">
        <v>61</v>
      </c>
      <c r="L11" s="75" t="s">
        <v>61</v>
      </c>
      <c r="M11" s="75" t="s">
        <v>61</v>
      </c>
      <c r="N11" s="75" t="s">
        <v>61</v>
      </c>
      <c r="O11" s="75" t="s">
        <v>61</v>
      </c>
      <c r="P11" s="75" t="s">
        <v>61</v>
      </c>
      <c r="Q11" s="75" t="s">
        <v>61</v>
      </c>
    </row>
    <row r="13" spans="1:17" ht="15">
      <c r="A13" s="76" t="s">
        <v>170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2009-04-28T14:37:56Z</cp:lastPrinted>
  <dcterms:created xsi:type="dcterms:W3CDTF">2006-01-23T20:42:54Z</dcterms:created>
  <dcterms:modified xsi:type="dcterms:W3CDTF">2010-05-05T20:55:28Z</dcterms:modified>
  <cp:category/>
  <cp:version/>
  <cp:contentType/>
  <cp:contentStatus/>
</cp:coreProperties>
</file>