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<sst xmlns="http://schemas.openxmlformats.org/spreadsheetml/2006/main" count="425" uniqueCount="174">
  <si>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</si>
  <si>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</si>
  <si>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</si>
  <si>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</si>
  <si>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</si>
  <si>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</si>
  <si>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</si>
  <si>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</si>
  <si>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</si>
  <si>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</si>
  <si>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</si>
  <si>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</si>
  <si>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</si>
  <si>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</si>
  <si>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</si>
  <si>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</si>
  <si>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</si>
  <si>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</si>
  <si>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</si>
  <si>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</si>
  <si>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</si>
  <si>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</si>
  <si>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</si>
  <si>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</si>
  <si>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</si>
  <si>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</si>
  <si>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</si>
  <si>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</si>
  <si>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</si>
  <si>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</si>
  <si>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</si>
  <si>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</si>
  <si>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</si>
  <si>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</si>
  <si>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</si>
  <si>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</si>
  <si>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</si>
  <si>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</si>
  <si>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</si>
  <si>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</si>
  <si>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</si>
  <si>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</si>
  <si>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</si>
  <si>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</si>
  <si>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</si>
  <si>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</si>
  <si>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</si>
  <si>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</si>
  <si>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</si>
  <si>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</si>
  <si>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</si>
  <si>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</si>
  <si>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</si>
  <si>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</si>
  <si>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</si>
  <si>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</si>
  <si>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</si>
  <si>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</si>
  <si>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</si>
  <si>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</si>
  <si>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</si>
  <si>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</si>
  <si>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</si>
  <si>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</si>
  <si>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</si>
  <si>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</si>
  <si>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</si>
  <si>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</si>
  <si>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</si>
  <si>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</si>
  <si>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</si>
  <si>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</si>
  <si>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</si>
  <si>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</si>
  <si>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</si>
  <si>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</si>
  <si>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</si>
  <si>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</si>
  <si>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</si>
  <si>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</si>
  <si>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</si>
  <si>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</si>
  <si>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</si>
  <si>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</si>
  <si>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</si>
  <si>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</si>
  <si>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</si>
  <si>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</si>
  <si>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</si>
  <si>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</si>
  <si>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</si>
  <si>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</si>
  <si>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</si>
  <si>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</si>
  <si>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</si>
  <si>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</si>
  <si>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</si>
  <si>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</si>
  <si>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</si>
  <si>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</si>
  <si>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</si>
  <si>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</si>
  <si>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</si>
  <si>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</si>
  <si>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</si>
  <si>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</si>
  <si>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</si>
  <si>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</si>
  <si>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</si>
  <si>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</si>
  <si>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</si>
  <si>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</si>
  <si>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</si>
  <si>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</si>
  <si>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</si>
  <si>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</si>
  <si>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</si>
  <si>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</si>
  <si>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</si>
  <si>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</si>
  <si>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</si>
  <si>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</si>
  <si>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</si>
  <si>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</si>
  <si>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</si>
  <si>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</si>
  <si>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</si>
  <si>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</si>
  <si>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</si>
  <si>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</si>
  <si>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</si>
  <si>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</si>
  <si>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</si>
  <si>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</si>
  <si>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</si>
  <si>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</si>
  <si>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</si>
  <si>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</si>
  <si>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</si>
  <si>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</si>
  <si>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</si>
  <si>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</si>
  <si>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</si>
  <si>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</si>
  <si>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</si>
  <si>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</si>
  <si>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</si>
  <si>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</si>
  <si>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</si>
  <si>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</si>
  <si>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</si>
  <si>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</si>
  <si>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</si>
  <si>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</si>
  <si>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</si>
  <si>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</si>
  <si>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</si>
  <si>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</si>
  <si>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</si>
  <si>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</si>
  <si>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</si>
  <si>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</si>
  <si>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</si>
  <si>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</si>
  <si>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Substance Abuse by Metis Region, 2002/03-2006/07, proportion of Metis age 10+</t>
  </si>
  <si>
    <t>Crude and Adjusted Prevalence of Substance Abuse by RHA, 2002/03-2006/07, age 10+</t>
  </si>
  <si>
    <t>Prevalence of Substance Abuse</t>
  </si>
  <si>
    <t>Substance Abuse, 2002/03-2006/07</t>
  </si>
  <si>
    <t>Sub. Abuse, 2002/03-2006/07</t>
  </si>
  <si>
    <t>Source: MCHP/MMF, 2010</t>
  </si>
  <si>
    <t>Metis_rate_ratio</t>
  </si>
  <si>
    <t>Other_rate_ratio</t>
  </si>
  <si>
    <t xml:space="preserve">date:      March 5, 2010 </t>
  </si>
  <si>
    <t>Appendix Table 2.23: Prevalence of Substance Abuse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</si>
</sst>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9">
      <alignment/>
      <protection/>
    </xf>
    <xf numFmtId="0" fontId="0" fillId="0" borderId="0" xfId="0" applyFont="1" applyAlignment="1">
      <alignment/>
    </xf>
    <xf numFmtId="0" fontId="5" fillId="0" borderId="0" xfId="59" applyFont="1" applyAlignment="1">
      <alignment horizontal="center"/>
      <protection/>
    </xf>
    <xf numFmtId="1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59" applyFont="1" applyAlignment="1">
      <alignment horizontal="center"/>
      <protection/>
    </xf>
    <xf numFmtId="0" fontId="0" fillId="33" borderId="0" xfId="59" applyFont="1" applyFill="1" applyAlignment="1">
      <alignment horizontal="center"/>
      <protection/>
    </xf>
    <xf numFmtId="0" fontId="5" fillId="33" borderId="0" xfId="59" applyFont="1" applyFill="1" applyAlignment="1">
      <alignment horizontal="center"/>
      <protection/>
    </xf>
    <xf numFmtId="0" fontId="3" fillId="33" borderId="0" xfId="59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59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164" fontId="0" fillId="0" borderId="0" xfId="59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5" fillId="0" borderId="0" xfId="59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59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1" fillId="33" borderId="22" xfId="0" applyNumberFormat="1" applyFont="1" applyFill="1" applyBorder="1" applyAlignment="1" quotePrefix="1">
      <alignment horizontal="center"/>
    </xf>
    <xf numFmtId="2" fontId="11" fillId="0" borderId="23" xfId="0" applyNumberFormat="1" applyFont="1" applyFill="1" applyBorder="1" applyAlignment="1" quotePrefix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5" fillId="0" borderId="0" xfId="59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22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1" fillId="0" borderId="0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3" fontId="11" fillId="0" borderId="26" xfId="0" applyNumberFormat="1" applyFont="1" applyFill="1" applyBorder="1" applyAlignment="1" quotePrefix="1">
      <alignment horizontal="center"/>
    </xf>
    <xf numFmtId="3" fontId="11" fillId="0" borderId="27" xfId="0" applyNumberFormat="1" applyFont="1" applyFill="1" applyBorder="1" applyAlignment="1" quotePrefix="1">
      <alignment horizontal="center"/>
    </xf>
    <xf numFmtId="3" fontId="11" fillId="33" borderId="26" xfId="0" applyNumberFormat="1" applyFont="1" applyFill="1" applyBorder="1" applyAlignment="1" quotePrefix="1">
      <alignment horizontal="center"/>
    </xf>
    <xf numFmtId="3" fontId="11" fillId="0" borderId="28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 quotePrefix="1">
      <alignment horizontal="center"/>
    </xf>
    <xf numFmtId="3" fontId="11" fillId="33" borderId="11" xfId="0" applyNumberFormat="1" applyFont="1" applyFill="1" applyBorder="1" applyAlignment="1" quotePrefix="1">
      <alignment horizontal="center"/>
    </xf>
    <xf numFmtId="3" fontId="11" fillId="0" borderId="25" xfId="0" applyNumberFormat="1" applyFont="1" applyFill="1" applyBorder="1" applyAlignment="1" quotePrefix="1">
      <alignment horizontal="center"/>
    </xf>
    <xf numFmtId="3" fontId="11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1" fillId="0" borderId="0" xfId="56">
      <alignment/>
      <protection/>
    </xf>
    <xf numFmtId="11" fontId="31" fillId="0" borderId="0" xfId="56" applyNumberFormat="1">
      <alignment/>
      <protection/>
    </xf>
    <xf numFmtId="0" fontId="31" fillId="0" borderId="0" xfId="57">
      <alignment/>
      <protection/>
    </xf>
    <xf numFmtId="0" fontId="31" fillId="0" borderId="0" xfId="58">
      <alignment/>
      <protection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59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Sheet1" xfId="59"/>
    <cellStyle name="Note" xfId="60"/>
    <cellStyle name="Note 2" xfId="61"/>
    <cellStyle name="Note 3" xfId="62"/>
    <cellStyle name="Note 4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625"/>
          <c:w val="0.91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(m,o,d)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(m,o)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(m,o,d)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0.0715068</c:v>
                </c:pt>
                <c:pt idx="1">
                  <c:v>0.0715068</c:v>
                </c:pt>
                <c:pt idx="2">
                  <c:v>0.0715068</c:v>
                </c:pt>
                <c:pt idx="3">
                  <c:v>0.0715068</c:v>
                </c:pt>
                <c:pt idx="4">
                  <c:v>0.0715068</c:v>
                </c:pt>
                <c:pt idx="5">
                  <c:v>0.0715068</c:v>
                </c:pt>
                <c:pt idx="6">
                  <c:v>0.0715068</c:v>
                </c:pt>
                <c:pt idx="7">
                  <c:v>0.0715068</c:v>
                </c:pt>
                <c:pt idx="8">
                  <c:v>0.0715068</c:v>
                </c:pt>
                <c:pt idx="9">
                  <c:v>0.0715068</c:v>
                </c:pt>
                <c:pt idx="10">
                  <c:v>0.0715068</c:v>
                </c:pt>
                <c:pt idx="12">
                  <c:v>0.0715068</c:v>
                </c:pt>
                <c:pt idx="13">
                  <c:v>0.0715068</c:v>
                </c:pt>
                <c:pt idx="14">
                  <c:v>0.0715068</c:v>
                </c:pt>
                <c:pt idx="15">
                  <c:v>0.0715068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(m,o,d)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(m,o)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(m,o,d)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0.0419132592</c:v>
                </c:pt>
                <c:pt idx="1">
                  <c:v>0.0516741629</c:v>
                </c:pt>
                <c:pt idx="2">
                  <c:v>0.0708666382</c:v>
                </c:pt>
                <c:pt idx="3">
                  <c:v>0.0914709364</c:v>
                </c:pt>
                <c:pt idx="4">
                  <c:v>0.0807297874</c:v>
                </c:pt>
                <c:pt idx="5">
                  <c:v>0.0483510395</c:v>
                </c:pt>
                <c:pt idx="6">
                  <c:v>0.0540242814</c:v>
                </c:pt>
                <c:pt idx="7">
                  <c:v>0.0667883509</c:v>
                </c:pt>
                <c:pt idx="8">
                  <c:v>0.1414094134</c:v>
                </c:pt>
                <c:pt idx="9">
                  <c:v>0.0868093616</c:v>
                </c:pt>
                <c:pt idx="10">
                  <c:v>0.1285819493</c:v>
                </c:pt>
                <c:pt idx="12">
                  <c:v>0.0506657189</c:v>
                </c:pt>
                <c:pt idx="13">
                  <c:v>0.0557408111</c:v>
                </c:pt>
                <c:pt idx="14">
                  <c:v>0.1093301531</c:v>
                </c:pt>
                <c:pt idx="15">
                  <c:v>0.0715068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(m,o,d)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(m,o)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(m,o,d)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0.0365270957</c:v>
                </c:pt>
                <c:pt idx="1">
                  <c:v>0.0332912646</c:v>
                </c:pt>
                <c:pt idx="2">
                  <c:v>0.0421174768</c:v>
                </c:pt>
                <c:pt idx="3">
                  <c:v>0.0559706035</c:v>
                </c:pt>
                <c:pt idx="4">
                  <c:v>0.0482785759</c:v>
                </c:pt>
                <c:pt idx="5">
                  <c:v>0.0371607721</c:v>
                </c:pt>
                <c:pt idx="6">
                  <c:v>0.0446001939</c:v>
                </c:pt>
                <c:pt idx="7">
                  <c:v>0.0457837899</c:v>
                </c:pt>
                <c:pt idx="8">
                  <c:v>0.1050053268</c:v>
                </c:pt>
                <c:pt idx="9">
                  <c:v>0.074321986</c:v>
                </c:pt>
                <c:pt idx="10">
                  <c:v>0.1246585861</c:v>
                </c:pt>
                <c:pt idx="12">
                  <c:v>0.0379091746</c:v>
                </c:pt>
                <c:pt idx="13">
                  <c:v>0.0415877471</c:v>
                </c:pt>
                <c:pt idx="14">
                  <c:v>0.1035545495</c:v>
                </c:pt>
                <c:pt idx="15">
                  <c:v>0.0491663944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(m,o,d)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(m,o)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(m,o,d)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0.0491663944</c:v>
                </c:pt>
                <c:pt idx="1">
                  <c:v>0.0491663944</c:v>
                </c:pt>
                <c:pt idx="2">
                  <c:v>0.0491663944</c:v>
                </c:pt>
                <c:pt idx="3">
                  <c:v>0.0491663944</c:v>
                </c:pt>
                <c:pt idx="4">
                  <c:v>0.0491663944</c:v>
                </c:pt>
                <c:pt idx="5">
                  <c:v>0.0491663944</c:v>
                </c:pt>
                <c:pt idx="6">
                  <c:v>0.0491663944</c:v>
                </c:pt>
                <c:pt idx="7">
                  <c:v>0.0491663944</c:v>
                </c:pt>
                <c:pt idx="8">
                  <c:v>0.0491663944</c:v>
                </c:pt>
                <c:pt idx="9">
                  <c:v>0.0491663944</c:v>
                </c:pt>
                <c:pt idx="10">
                  <c:v>0.0491663944</c:v>
                </c:pt>
                <c:pt idx="12">
                  <c:v>0.0491663944</c:v>
                </c:pt>
                <c:pt idx="13">
                  <c:v>0.0491663944</c:v>
                </c:pt>
                <c:pt idx="14">
                  <c:v>0.0491663944</c:v>
                </c:pt>
                <c:pt idx="15">
                  <c:v>0.0491663944</c:v>
                </c:pt>
              </c:numCache>
            </c:numRef>
          </c:val>
        </c:ser>
        <c:gapWidth val="0"/>
        <c:axId val="496330"/>
        <c:axId val="4466971"/>
      </c:barChart>
      <c:catAx>
        <c:axId val="4963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66971"/>
        <c:crosses val="autoZero"/>
        <c:auto val="1"/>
        <c:lblOffset val="100"/>
        <c:tickLblSkip val="1"/>
        <c:noMultiLvlLbl val="0"/>
      </c:catAx>
      <c:valAx>
        <c:axId val="4466971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6330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3"/>
          <c:y val="0.09425"/>
          <c:w val="0.334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2775"/>
          <c:w val="0.92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0.0715068</c:v>
                </c:pt>
                <c:pt idx="1">
                  <c:v>0.0715068</c:v>
                </c:pt>
                <c:pt idx="2">
                  <c:v>0.0715068</c:v>
                </c:pt>
                <c:pt idx="3">
                  <c:v>0.0715068</c:v>
                </c:pt>
                <c:pt idx="4">
                  <c:v>0.0715068</c:v>
                </c:pt>
                <c:pt idx="5">
                  <c:v>0.0715068</c:v>
                </c:pt>
                <c:pt idx="6">
                  <c:v>0.0715068</c:v>
                </c:pt>
                <c:pt idx="7">
                  <c:v>0.0715068</c:v>
                </c:pt>
                <c:pt idx="8">
                  <c:v>0.0715068</c:v>
                </c:pt>
                <c:pt idx="9">
                  <c:v>0.0715068</c:v>
                </c:pt>
                <c:pt idx="10">
                  <c:v>0.0715068</c:v>
                </c:pt>
                <c:pt idx="11">
                  <c:v>0.0715068</c:v>
                </c:pt>
                <c:pt idx="13">
                  <c:v>0.0715068</c:v>
                </c:pt>
                <c:pt idx="14">
                  <c:v>0.0715068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0.0500521792</c:v>
                </c:pt>
                <c:pt idx="1">
                  <c:v>0.059945431</c:v>
                </c:pt>
                <c:pt idx="2">
                  <c:v>0.0612638767</c:v>
                </c:pt>
                <c:pt idx="3">
                  <c:v>0.0511959216</c:v>
                </c:pt>
                <c:pt idx="4">
                  <c:v>0.0527667011</c:v>
                </c:pt>
                <c:pt idx="5">
                  <c:v>0.0843220794</c:v>
                </c:pt>
                <c:pt idx="6">
                  <c:v>0.0730758363</c:v>
                </c:pt>
                <c:pt idx="7">
                  <c:v>0.0643858257</c:v>
                </c:pt>
                <c:pt idx="8">
                  <c:v>0.0688453645</c:v>
                </c:pt>
                <c:pt idx="9">
                  <c:v>0.0825440105</c:v>
                </c:pt>
                <c:pt idx="10">
                  <c:v>0.1447622919</c:v>
                </c:pt>
                <c:pt idx="11">
                  <c:v>0.1283848765</c:v>
                </c:pt>
                <c:pt idx="13">
                  <c:v>0.0807297874</c:v>
                </c:pt>
                <c:pt idx="14">
                  <c:v>0.0715068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0.0265440064</c:v>
                </c:pt>
                <c:pt idx="1">
                  <c:v>0.0338944361</c:v>
                </c:pt>
                <c:pt idx="2">
                  <c:v>0.0376895501</c:v>
                </c:pt>
                <c:pt idx="3">
                  <c:v>0.0368213462</c:v>
                </c:pt>
                <c:pt idx="4">
                  <c:v>0.0387555139</c:v>
                </c:pt>
                <c:pt idx="5">
                  <c:v>0.0435059301</c:v>
                </c:pt>
                <c:pt idx="6">
                  <c:v>0.0410945262</c:v>
                </c:pt>
                <c:pt idx="7">
                  <c:v>0.0400878769</c:v>
                </c:pt>
                <c:pt idx="8">
                  <c:v>0.0395149685</c:v>
                </c:pt>
                <c:pt idx="9">
                  <c:v>0.0440057665</c:v>
                </c:pt>
                <c:pt idx="10">
                  <c:v>0.079564712</c:v>
                </c:pt>
                <c:pt idx="11">
                  <c:v>0.0872006788</c:v>
                </c:pt>
                <c:pt idx="13">
                  <c:v>0.0482785759</c:v>
                </c:pt>
                <c:pt idx="14">
                  <c:v>0.0491663944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0.0491663944</c:v>
                </c:pt>
                <c:pt idx="1">
                  <c:v>0.0491663944</c:v>
                </c:pt>
                <c:pt idx="2">
                  <c:v>0.0491663944</c:v>
                </c:pt>
                <c:pt idx="3">
                  <c:v>0.0491663944</c:v>
                </c:pt>
                <c:pt idx="4">
                  <c:v>0.0491663944</c:v>
                </c:pt>
                <c:pt idx="5">
                  <c:v>0.0491663944</c:v>
                </c:pt>
                <c:pt idx="6">
                  <c:v>0.0491663944</c:v>
                </c:pt>
                <c:pt idx="7">
                  <c:v>0.0491663944</c:v>
                </c:pt>
                <c:pt idx="8">
                  <c:v>0.0491663944</c:v>
                </c:pt>
                <c:pt idx="9">
                  <c:v>0.0491663944</c:v>
                </c:pt>
                <c:pt idx="10">
                  <c:v>0.0491663944</c:v>
                </c:pt>
                <c:pt idx="11">
                  <c:v>0.0491663944</c:v>
                </c:pt>
                <c:pt idx="13">
                  <c:v>0.0491663944</c:v>
                </c:pt>
                <c:pt idx="14">
                  <c:v>0.0491663944</c:v>
                </c:pt>
              </c:numCache>
            </c:numRef>
          </c:val>
        </c:ser>
        <c:gapWidth val="0"/>
        <c:axId val="40202740"/>
        <c:axId val="26280341"/>
      </c:barChart>
      <c:catAx>
        <c:axId val="402027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280341"/>
        <c:crosses val="autoZero"/>
        <c:auto val="1"/>
        <c:lblOffset val="100"/>
        <c:tickLblSkip val="1"/>
        <c:noMultiLvlLbl val="0"/>
      </c:catAx>
      <c:valAx>
        <c:axId val="26280341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202740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65"/>
          <c:y val="0.135"/>
          <c:w val="0.323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0.0721630408</c:v>
                </c:pt>
                <c:pt idx="1">
                  <c:v>0.0721630408</c:v>
                </c:pt>
                <c:pt idx="2">
                  <c:v>0.0721630408</c:v>
                </c:pt>
                <c:pt idx="3">
                  <c:v>0.0721630408</c:v>
                </c:pt>
                <c:pt idx="4">
                  <c:v>0.0721630408</c:v>
                </c:pt>
                <c:pt idx="5">
                  <c:v>0.0721630408</c:v>
                </c:pt>
                <c:pt idx="6">
                  <c:v>0.0721630408</c:v>
                </c:pt>
                <c:pt idx="8">
                  <c:v>0.0721630408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0.0477407614</c:v>
                </c:pt>
                <c:pt idx="1">
                  <c:v>0.0483990929</c:v>
                </c:pt>
                <c:pt idx="2">
                  <c:v>0.0662917797</c:v>
                </c:pt>
                <c:pt idx="3">
                  <c:v>0.0805050358</c:v>
                </c:pt>
                <c:pt idx="4">
                  <c:v>0.0653761333</c:v>
                </c:pt>
                <c:pt idx="5">
                  <c:v>0.0813409002</c:v>
                </c:pt>
                <c:pt idx="6">
                  <c:v>0.1316283273</c:v>
                </c:pt>
                <c:pt idx="8">
                  <c:v>0.0721630408</c:v>
                </c:pt>
              </c:numCache>
            </c:numRef>
          </c:val>
        </c:ser>
        <c:axId val="35196478"/>
        <c:axId val="48332847"/>
      </c:barChart>
      <c:catAx>
        <c:axId val="35196478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332847"/>
        <c:crosses val="autoZero"/>
        <c:auto val="1"/>
        <c:lblOffset val="100"/>
        <c:tickLblSkip val="1"/>
        <c:noMultiLvlLbl val="0"/>
      </c:catAx>
      <c:valAx>
        <c:axId val="48332847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196478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7"/>
          <c:y val="0.10275"/>
          <c:w val="0.242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0.0715068</c:v>
                </c:pt>
                <c:pt idx="1">
                  <c:v>0.0715068</c:v>
                </c:pt>
                <c:pt idx="2">
                  <c:v>0.0715068</c:v>
                </c:pt>
                <c:pt idx="3">
                  <c:v>0.0715068</c:v>
                </c:pt>
                <c:pt idx="4">
                  <c:v>0.0715068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0.0506657189</c:v>
                </c:pt>
                <c:pt idx="1">
                  <c:v>0.0557408111</c:v>
                </c:pt>
                <c:pt idx="2">
                  <c:v>0.1093301531</c:v>
                </c:pt>
                <c:pt idx="3">
                  <c:v>0.0807297874</c:v>
                </c:pt>
                <c:pt idx="4">
                  <c:v>0.0715068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0.0379091746</c:v>
                </c:pt>
                <c:pt idx="1">
                  <c:v>0.0415877471</c:v>
                </c:pt>
                <c:pt idx="2">
                  <c:v>0.1035545495</c:v>
                </c:pt>
                <c:pt idx="3">
                  <c:v>0.0482785759</c:v>
                </c:pt>
                <c:pt idx="4">
                  <c:v>0.0491663944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0.0491663944</c:v>
                </c:pt>
                <c:pt idx="1">
                  <c:v>0.0491663944</c:v>
                </c:pt>
                <c:pt idx="2">
                  <c:v>0.0491663944</c:v>
                </c:pt>
                <c:pt idx="3">
                  <c:v>0.0491663944</c:v>
                </c:pt>
                <c:pt idx="4">
                  <c:v>0.0491663944</c:v>
                </c:pt>
              </c:numCache>
            </c:numRef>
          </c:val>
        </c:ser>
        <c:axId val="32342440"/>
        <c:axId val="22646505"/>
      </c:barChart>
      <c:catAx>
        <c:axId val="323424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646505"/>
        <c:crosses val="autoZero"/>
        <c:auto val="1"/>
        <c:lblOffset val="100"/>
        <c:tickLblSkip val="1"/>
        <c:noMultiLvlLbl val="0"/>
      </c:catAx>
      <c:valAx>
        <c:axId val="22646505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2342440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825"/>
          <c:y val="0.14125"/>
          <c:w val="0.354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0.988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0.07725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6.4.1: Prevalence of Substance Abuse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0.778</cdr:x>
      <cdr:y>0.9635</cdr:y>
    </cdr:from>
    <cdr:to>
      <cdr:x>0.99675</cdr:x>
      <cdr:y>0.99325</cdr:y>
    </cdr:to>
    <cdr:sp>
      <cdr:nvSpPr>
        <cdr:cNvPr id="3" name="Text Box 8"/>
        <cdr:cNvSpPr txBox="1">
          <a:spLocks noChangeArrowheads="1"/>
        </cdr:cNvSpPr>
      </cdr:nvSpPr>
      <cdr:spPr>
        <a:xfrm>
          <a:off x="4438650" y="4371975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6.4.3: Prevalence of Substance Abuse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0.1145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647700" y="4876800"/>
          <a:ext cx="5048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0.7505</cdr:x>
      <cdr:y>0.975</cdr:y>
    </cdr:from>
    <cdr:to>
      <cdr:x>0.9695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4286250" y="5314950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6.4.2: Prevalence of Substance Abuse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Metis residents aged 10+</a:t>
          </a:r>
        </a:p>
      </cdr:txBody>
    </cdr:sp>
  </cdr:relSizeAnchor>
  <cdr:relSizeAnchor xmlns:cdr="http://schemas.openxmlformats.org/drawingml/2006/chartDrawing">
    <cdr:from>
      <cdr:x>0.778</cdr:x>
      <cdr:y>0.9635</cdr:y>
    </cdr:from>
    <cdr:to>
      <cdr:x>0.99675</cdr:x>
      <cdr:y>0.99325</cdr:y>
    </cdr:to>
    <cdr:sp>
      <cdr:nvSpPr>
        <cdr:cNvPr id="3" name="Text Box 4"/>
        <cdr:cNvSpPr txBox="1">
          <a:spLocks noChangeArrowheads="1"/>
        </cdr:cNvSpPr>
      </cdr:nvSpPr>
      <cdr:spPr>
        <a:xfrm>
          <a:off x="4438650" y="4371975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0.97</cdr:y>
    </cdr:from>
    <cdr:to>
      <cdr:x>0.99225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419600" y="4400550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Substance Abuse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afive5 year period for residents aged 10+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0.99218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173</v>
      </c>
      <c r="B1" s="14"/>
      <c r="C1" s="14"/>
      <c r="D1" s="14"/>
      <c r="E1" s="14"/>
    </row>
    <row r="2" spans="1:15" ht="13.5" customHeight="1" thickBot="1">
      <c r="A2" s="77" t="s">
        <v>158</v>
      </c>
      <c r="B2" s="88" t="s">
        <v>167</v>
      </c>
      <c r="C2" s="88"/>
      <c r="D2" s="88"/>
      <c r="E2" s="81"/>
      <c r="G2" s="85" t="s">
        <v>159</v>
      </c>
      <c r="H2" s="88" t="s">
        <v>167</v>
      </c>
      <c r="I2" s="88"/>
      <c r="J2" s="88"/>
      <c r="K2" s="81"/>
      <c r="M2" s="77" t="s">
        <v>157</v>
      </c>
      <c r="N2" s="80" t="s">
        <v>168</v>
      </c>
      <c r="O2" s="81"/>
    </row>
    <row r="3" spans="1:15" ht="12.75">
      <c r="A3" s="78"/>
      <c r="B3" s="15" t="s">
        <v>31</v>
      </c>
      <c r="C3" s="16" t="s">
        <v>63</v>
      </c>
      <c r="D3" s="17" t="s">
        <v>31</v>
      </c>
      <c r="E3" s="22" t="s">
        <v>63</v>
      </c>
      <c r="G3" s="86"/>
      <c r="H3" s="15" t="s">
        <v>31</v>
      </c>
      <c r="I3" s="16" t="s">
        <v>63</v>
      </c>
      <c r="J3" s="17" t="s">
        <v>31</v>
      </c>
      <c r="K3" s="22" t="s">
        <v>63</v>
      </c>
      <c r="M3" s="78"/>
      <c r="N3" s="15" t="s">
        <v>31</v>
      </c>
      <c r="O3" s="22" t="s">
        <v>63</v>
      </c>
    </row>
    <row r="4" spans="1:15" ht="12.75">
      <c r="A4" s="78"/>
      <c r="B4" s="15" t="s">
        <v>32</v>
      </c>
      <c r="C4" s="16" t="s">
        <v>160</v>
      </c>
      <c r="D4" s="17" t="s">
        <v>32</v>
      </c>
      <c r="E4" s="35" t="s">
        <v>160</v>
      </c>
      <c r="G4" s="86"/>
      <c r="H4" s="15" t="s">
        <v>32</v>
      </c>
      <c r="I4" s="16" t="s">
        <v>160</v>
      </c>
      <c r="J4" s="17" t="s">
        <v>32</v>
      </c>
      <c r="K4" s="35" t="s">
        <v>160</v>
      </c>
      <c r="M4" s="78"/>
      <c r="N4" s="15" t="s">
        <v>32</v>
      </c>
      <c r="O4" s="35" t="s">
        <v>160</v>
      </c>
    </row>
    <row r="5" spans="1:15" ht="12.75">
      <c r="A5" s="78"/>
      <c r="B5" s="18"/>
      <c r="C5" s="19" t="s">
        <v>161</v>
      </c>
      <c r="D5" s="20"/>
      <c r="E5" s="36" t="s">
        <v>161</v>
      </c>
      <c r="G5" s="86"/>
      <c r="H5" s="18"/>
      <c r="I5" s="19" t="s">
        <v>161</v>
      </c>
      <c r="J5" s="20"/>
      <c r="K5" s="36" t="s">
        <v>161</v>
      </c>
      <c r="M5" s="78"/>
      <c r="N5" s="18"/>
      <c r="O5" s="36" t="s">
        <v>161</v>
      </c>
    </row>
    <row r="6" spans="1:15" ht="13.5" thickBot="1">
      <c r="A6" s="79"/>
      <c r="B6" s="91" t="s">
        <v>149</v>
      </c>
      <c r="C6" s="89"/>
      <c r="D6" s="90" t="s">
        <v>150</v>
      </c>
      <c r="E6" s="83"/>
      <c r="G6" s="87"/>
      <c r="H6" s="82" t="s">
        <v>149</v>
      </c>
      <c r="I6" s="89"/>
      <c r="J6" s="90" t="s">
        <v>150</v>
      </c>
      <c r="K6" s="83"/>
      <c r="M6" s="79"/>
      <c r="N6" s="82" t="s">
        <v>151</v>
      </c>
      <c r="O6" s="83"/>
    </row>
    <row r="7" spans="1:15" ht="12.75">
      <c r="A7" s="27" t="s">
        <v>33</v>
      </c>
      <c r="B7" s="65">
        <f>'m vs o orig data'!B4</f>
        <v>203</v>
      </c>
      <c r="C7" s="51">
        <f>'m vs o orig data'!H4*100</f>
        <v>4.32743551</v>
      </c>
      <c r="D7" s="68">
        <f>'m vs o orig data'!P4</f>
        <v>1746</v>
      </c>
      <c r="E7" s="46">
        <f>'m vs o orig data'!V4*100</f>
        <v>3.9275672</v>
      </c>
      <c r="G7" s="28" t="s">
        <v>47</v>
      </c>
      <c r="H7" s="64">
        <f>'m vs o orig data'!B19</f>
        <v>78</v>
      </c>
      <c r="I7" s="51">
        <f>'m vs o orig data'!H19*100</f>
        <v>5.28455285</v>
      </c>
      <c r="J7" s="68">
        <f>'m vs o orig data'!P19</f>
        <v>1394</v>
      </c>
      <c r="K7" s="46">
        <f>'m vs o orig data'!V19*100</f>
        <v>2.52385349</v>
      </c>
      <c r="M7" s="29" t="s">
        <v>152</v>
      </c>
      <c r="N7" s="65">
        <f>'m region orig data'!B4</f>
        <v>400</v>
      </c>
      <c r="O7" s="48">
        <f>'m region orig data'!H4*100</f>
        <v>4.90496628</v>
      </c>
    </row>
    <row r="8" spans="1:15" ht="12.75">
      <c r="A8" s="29" t="s">
        <v>34</v>
      </c>
      <c r="B8" s="64">
        <f>'m vs o orig data'!B5</f>
        <v>199</v>
      </c>
      <c r="C8" s="51">
        <f>'m vs o orig data'!H5*100</f>
        <v>5.36677454</v>
      </c>
      <c r="D8" s="68">
        <f>'m vs o orig data'!P5</f>
        <v>2596</v>
      </c>
      <c r="E8" s="46">
        <f>'m vs o orig data'!V5*100</f>
        <v>3.22937788</v>
      </c>
      <c r="G8" s="30" t="s">
        <v>48</v>
      </c>
      <c r="H8" s="64">
        <f>'m vs o orig data'!B20</f>
        <v>43</v>
      </c>
      <c r="I8" s="51">
        <f>'m vs o orig data'!H20*100</f>
        <v>6.12535613</v>
      </c>
      <c r="J8" s="68">
        <f>'m vs o orig data'!P20</f>
        <v>1069</v>
      </c>
      <c r="K8" s="46">
        <f>'m vs o orig data'!V20*100</f>
        <v>3.2707135</v>
      </c>
      <c r="M8" s="29" t="s">
        <v>37</v>
      </c>
      <c r="N8" s="64">
        <f>'m region orig data'!B5</f>
        <v>347</v>
      </c>
      <c r="O8" s="48">
        <f>'m region orig data'!H5*100</f>
        <v>5.00938357</v>
      </c>
    </row>
    <row r="9" spans="1:15" ht="12.75">
      <c r="A9" s="29" t="s">
        <v>35</v>
      </c>
      <c r="B9" s="64">
        <f>'m vs o orig data'!B6</f>
        <v>121</v>
      </c>
      <c r="C9" s="51">
        <f>'m vs o orig data'!H6*100</f>
        <v>7.08845929</v>
      </c>
      <c r="D9" s="68">
        <f>'m vs o orig data'!P6</f>
        <v>2462</v>
      </c>
      <c r="E9" s="46">
        <f>'m vs o orig data'!V6*100</f>
        <v>4.1434558</v>
      </c>
      <c r="G9" s="30" t="s">
        <v>52</v>
      </c>
      <c r="H9" s="64">
        <f>'m vs o orig data'!B21</f>
        <v>196</v>
      </c>
      <c r="I9" s="51">
        <f>'m vs o orig data'!H21*100</f>
        <v>6.25998084</v>
      </c>
      <c r="J9" s="68">
        <f>'m vs o orig data'!P21</f>
        <v>1541</v>
      </c>
      <c r="K9" s="46">
        <f>'m vs o orig data'!V21*100</f>
        <v>3.80503222</v>
      </c>
      <c r="M9" s="29" t="s">
        <v>153</v>
      </c>
      <c r="N9" s="64">
        <f>'m region orig data'!B6</f>
        <v>221</v>
      </c>
      <c r="O9" s="48">
        <f>'m region orig data'!H6*100</f>
        <v>6.63863022</v>
      </c>
    </row>
    <row r="10" spans="1:15" ht="12.75">
      <c r="A10" s="29" t="s">
        <v>28</v>
      </c>
      <c r="B10" s="64">
        <f>'m vs o orig data'!B7</f>
        <v>170</v>
      </c>
      <c r="C10" s="51">
        <f>'m vs o orig data'!H7*100</f>
        <v>9.46547884</v>
      </c>
      <c r="D10" s="68">
        <f>'m vs o orig data'!P7</f>
        <v>2448</v>
      </c>
      <c r="E10" s="46">
        <f>'m vs o orig data'!V7*100</f>
        <v>6.05910598</v>
      </c>
      <c r="G10" s="30" t="s">
        <v>50</v>
      </c>
      <c r="H10" s="64">
        <f>'m vs o orig data'!B22</f>
        <v>154</v>
      </c>
      <c r="I10" s="51">
        <f>'m vs o orig data'!H22*100</f>
        <v>5.41681323</v>
      </c>
      <c r="J10" s="68">
        <f>'m vs o orig data'!P22</f>
        <v>1858</v>
      </c>
      <c r="K10" s="46">
        <f>'m vs o orig data'!V22*100</f>
        <v>3.63323491</v>
      </c>
      <c r="M10" s="29" t="s">
        <v>43</v>
      </c>
      <c r="N10" s="64">
        <f>'m region orig data'!B7</f>
        <v>2142</v>
      </c>
      <c r="O10" s="48">
        <f>'m region orig data'!H7*100</f>
        <v>8.35120278</v>
      </c>
    </row>
    <row r="11" spans="1:15" ht="12.75">
      <c r="A11" s="29" t="s">
        <v>43</v>
      </c>
      <c r="B11" s="64">
        <f>'m vs o orig data'!B8</f>
        <v>2142</v>
      </c>
      <c r="C11" s="51">
        <f>'m vs o orig data'!H8*100</f>
        <v>8.35120278</v>
      </c>
      <c r="D11" s="68">
        <f>'m vs o orig data'!P8</f>
        <v>26766</v>
      </c>
      <c r="E11" s="46">
        <f>'m vs o orig data'!V8*100</f>
        <v>4.8279482</v>
      </c>
      <c r="G11" s="30" t="s">
        <v>53</v>
      </c>
      <c r="H11" s="64">
        <f>'m vs o orig data'!B23</f>
        <v>94</v>
      </c>
      <c r="I11" s="51">
        <f>'m vs o orig data'!H23*100</f>
        <v>5.44611819</v>
      </c>
      <c r="J11" s="68">
        <f>'m vs o orig data'!P23</f>
        <v>1156</v>
      </c>
      <c r="K11" s="46">
        <f>'m vs o orig data'!V23*100</f>
        <v>4.2476575400000005</v>
      </c>
      <c r="M11" s="29" t="s">
        <v>154</v>
      </c>
      <c r="N11" s="64">
        <f>'m region orig data'!B8</f>
        <v>478</v>
      </c>
      <c r="O11" s="48">
        <f>'m region orig data'!H8*100</f>
        <v>6.78977273</v>
      </c>
    </row>
    <row r="12" spans="1:15" ht="12.75">
      <c r="A12" s="29" t="s">
        <v>37</v>
      </c>
      <c r="B12" s="64">
        <f>'m vs o orig data'!B9</f>
        <v>382</v>
      </c>
      <c r="C12" s="51">
        <f>'m vs o orig data'!H9*100</f>
        <v>5.09265431</v>
      </c>
      <c r="D12" s="68">
        <f>'m vs o orig data'!P9</f>
        <v>2307</v>
      </c>
      <c r="E12" s="46">
        <f>'m vs o orig data'!V9*100</f>
        <v>3.8922256699999997</v>
      </c>
      <c r="G12" s="30" t="s">
        <v>49</v>
      </c>
      <c r="H12" s="64">
        <f>'m vs o orig data'!B24</f>
        <v>121</v>
      </c>
      <c r="I12" s="51">
        <f>'m vs o orig data'!H24*100</f>
        <v>8.711303099999999</v>
      </c>
      <c r="J12" s="68">
        <f>'m vs o orig data'!P24</f>
        <v>2133</v>
      </c>
      <c r="K12" s="46">
        <f>'m vs o orig data'!V24*100</f>
        <v>4.33580648</v>
      </c>
      <c r="M12" s="29" t="s">
        <v>155</v>
      </c>
      <c r="N12" s="64">
        <f>'m region orig data'!B9</f>
        <v>410</v>
      </c>
      <c r="O12" s="48">
        <f>'m region orig data'!H9*100</f>
        <v>8.387888709999999</v>
      </c>
    </row>
    <row r="13" spans="1:15" ht="12.75">
      <c r="A13" s="29" t="s">
        <v>38</v>
      </c>
      <c r="B13" s="64">
        <f>'m vs o orig data'!B10</f>
        <v>161</v>
      </c>
      <c r="C13" s="51">
        <f>'m vs o orig data'!H10*100</f>
        <v>5.6000000000000005</v>
      </c>
      <c r="D13" s="68">
        <f>'m vs o orig data'!P10</f>
        <v>1476</v>
      </c>
      <c r="E13" s="46">
        <f>'m vs o orig data'!V10*100</f>
        <v>4.6689653</v>
      </c>
      <c r="G13" s="30" t="s">
        <v>51</v>
      </c>
      <c r="H13" s="64">
        <f>'m vs o orig data'!B25</f>
        <v>275</v>
      </c>
      <c r="I13" s="51">
        <f>'m vs o orig data'!H25*100</f>
        <v>7.83252635</v>
      </c>
      <c r="J13" s="68">
        <f>'m vs o orig data'!P25</f>
        <v>3443</v>
      </c>
      <c r="K13" s="46">
        <f>'m vs o orig data'!V25*100</f>
        <v>4.3301095400000005</v>
      </c>
      <c r="M13" s="29" t="s">
        <v>156</v>
      </c>
      <c r="N13" s="64">
        <f>'m region orig data'!B10</f>
        <v>421</v>
      </c>
      <c r="O13" s="48">
        <f>'m region orig data'!H10*100</f>
        <v>12.86281699</v>
      </c>
    </row>
    <row r="14" spans="1:15" ht="12.75">
      <c r="A14" s="29" t="s">
        <v>36</v>
      </c>
      <c r="B14" s="64">
        <f>'m vs o orig data'!B11</f>
        <v>320</v>
      </c>
      <c r="C14" s="51">
        <f>'m vs o orig data'!H11*100</f>
        <v>6.7667583</v>
      </c>
      <c r="D14" s="68">
        <f>'m vs o orig data'!P11</f>
        <v>1450</v>
      </c>
      <c r="E14" s="46">
        <f>'m vs o orig data'!V11*100</f>
        <v>4.4629116699999996</v>
      </c>
      <c r="G14" s="30" t="s">
        <v>54</v>
      </c>
      <c r="H14" s="64">
        <f>'m vs o orig data'!B26</f>
        <v>127</v>
      </c>
      <c r="I14" s="51">
        <f>'m vs o orig data'!H26*100</f>
        <v>6.84636119</v>
      </c>
      <c r="J14" s="68">
        <f>'m vs o orig data'!P26</f>
        <v>2100</v>
      </c>
      <c r="K14" s="46">
        <f>'m vs o orig data'!V26*100</f>
        <v>4.1776911299999995</v>
      </c>
      <c r="M14" s="31"/>
      <c r="N14" s="66"/>
      <c r="O14" s="50"/>
    </row>
    <row r="15" spans="1:15" ht="13.5" thickBot="1">
      <c r="A15" s="29" t="s">
        <v>39</v>
      </c>
      <c r="B15" s="64">
        <f>'m vs o orig data'!B12</f>
        <v>26</v>
      </c>
      <c r="C15" s="51">
        <f>'m vs o orig data'!H12*100</f>
        <v>14.85714286</v>
      </c>
      <c r="D15" s="68">
        <f>'m vs o orig data'!P12</f>
        <v>72</v>
      </c>
      <c r="E15" s="46">
        <f>'m vs o orig data'!V12*100</f>
        <v>11.55698234</v>
      </c>
      <c r="G15" s="30" t="s">
        <v>55</v>
      </c>
      <c r="H15" s="64">
        <f>'m vs o orig data'!B27</f>
        <v>134</v>
      </c>
      <c r="I15" s="51">
        <f>'m vs o orig data'!H27*100</f>
        <v>7.1965628399999995</v>
      </c>
      <c r="J15" s="68">
        <f>'m vs o orig data'!P27</f>
        <v>2104</v>
      </c>
      <c r="K15" s="46">
        <f>'m vs o orig data'!V27*100</f>
        <v>4.12694677</v>
      </c>
      <c r="M15" s="33" t="s">
        <v>44</v>
      </c>
      <c r="N15" s="67">
        <f>'m region orig data'!B11</f>
        <v>4419</v>
      </c>
      <c r="O15" s="49">
        <f>'m region orig data'!H11*100</f>
        <v>7.45684346</v>
      </c>
    </row>
    <row r="16" spans="1:15" ht="12.75">
      <c r="A16" s="29" t="s">
        <v>40</v>
      </c>
      <c r="B16" s="64">
        <f>'m vs o orig data'!B13</f>
        <v>302</v>
      </c>
      <c r="C16" s="51">
        <f>'m vs o orig data'!H13*100</f>
        <v>9.033801969999999</v>
      </c>
      <c r="D16" s="68">
        <f>'m vs o orig data'!P13</f>
        <v>1384</v>
      </c>
      <c r="E16" s="46">
        <f>'m vs o orig data'!V13*100</f>
        <v>8.08883694</v>
      </c>
      <c r="G16" s="30" t="s">
        <v>56</v>
      </c>
      <c r="H16" s="64">
        <f>'m vs o orig data'!B28</f>
        <v>143</v>
      </c>
      <c r="I16" s="51">
        <f>'m vs o orig data'!H28*100</f>
        <v>8.45653459</v>
      </c>
      <c r="J16" s="68">
        <f>'m vs o orig data'!P28</f>
        <v>1193</v>
      </c>
      <c r="K16" s="46">
        <f>'m vs o orig data'!V28*100</f>
        <v>4.808738760000001</v>
      </c>
      <c r="M16" s="21" t="s">
        <v>45</v>
      </c>
      <c r="O16" s="34"/>
    </row>
    <row r="17" spans="1:15" ht="12.75">
      <c r="A17" s="29" t="s">
        <v>41</v>
      </c>
      <c r="B17" s="64">
        <f>'m vs o orig data'!B14</f>
        <v>393</v>
      </c>
      <c r="C17" s="51">
        <f>'m vs o orig data'!H14*100</f>
        <v>12.73080661</v>
      </c>
      <c r="D17" s="68">
        <f>'m vs o orig data'!P14</f>
        <v>4094</v>
      </c>
      <c r="E17" s="46">
        <f>'m vs o orig data'!V14*100</f>
        <v>12.93073497</v>
      </c>
      <c r="G17" s="30" t="s">
        <v>57</v>
      </c>
      <c r="H17" s="64">
        <f>'m vs o orig data'!B29</f>
        <v>381</v>
      </c>
      <c r="I17" s="51">
        <f>'m vs o orig data'!H29*100</f>
        <v>15.01773749</v>
      </c>
      <c r="J17" s="68">
        <f>'m vs o orig data'!P29</f>
        <v>5458</v>
      </c>
      <c r="K17" s="46">
        <f>'m vs o orig data'!V29*100</f>
        <v>9.0478085</v>
      </c>
      <c r="M17" s="72" t="s">
        <v>169</v>
      </c>
      <c r="N17" s="25"/>
      <c r="O17" s="25"/>
    </row>
    <row r="18" spans="1:11" ht="12.75">
      <c r="A18" s="31"/>
      <c r="B18" s="66"/>
      <c r="C18" s="44"/>
      <c r="D18" s="69"/>
      <c r="E18" s="52"/>
      <c r="G18" s="30" t="s">
        <v>58</v>
      </c>
      <c r="H18" s="71">
        <f>'m vs o orig data'!B30</f>
        <v>396</v>
      </c>
      <c r="I18" s="51">
        <f>'m vs o orig data'!H30*100</f>
        <v>13.53383459</v>
      </c>
      <c r="J18" s="68">
        <f>'m vs o orig data'!P30</f>
        <v>3314</v>
      </c>
      <c r="K18" s="46">
        <f>'m vs o orig data'!V30*100</f>
        <v>10.185327469999999</v>
      </c>
    </row>
    <row r="19" spans="1:11" ht="12.75">
      <c r="A19" s="29" t="s">
        <v>147</v>
      </c>
      <c r="B19" s="64">
        <f>'m vs o orig data'!B15</f>
        <v>523</v>
      </c>
      <c r="C19" s="51">
        <f>'m vs o orig data'!H15*100</f>
        <v>5.17514348</v>
      </c>
      <c r="D19" s="68">
        <f>'m vs o orig data'!P15</f>
        <v>6803</v>
      </c>
      <c r="E19" s="46">
        <f>'m vs o orig data'!V15*100</f>
        <v>3.69204552</v>
      </c>
      <c r="G19" s="32"/>
      <c r="H19" s="66"/>
      <c r="I19" s="44"/>
      <c r="J19" s="69"/>
      <c r="K19" s="52"/>
    </row>
    <row r="20" spans="1:11" ht="13.5" thickBot="1">
      <c r="A20" s="29" t="s">
        <v>46</v>
      </c>
      <c r="B20" s="64">
        <f>'m vs o orig data'!B16</f>
        <v>863</v>
      </c>
      <c r="C20" s="51">
        <f>'m vs o orig data'!H16*100</f>
        <v>5.71333995</v>
      </c>
      <c r="D20" s="68">
        <f>'m vs o orig data'!P16</f>
        <v>5232</v>
      </c>
      <c r="E20" s="46">
        <f>'m vs o orig data'!V16*100</f>
        <v>4.240729480000001</v>
      </c>
      <c r="G20" s="33" t="s">
        <v>43</v>
      </c>
      <c r="H20" s="67">
        <f>'m vs o orig data'!B8</f>
        <v>2142</v>
      </c>
      <c r="I20" s="54">
        <f>'m vs o orig data'!H8*100</f>
        <v>8.35120278</v>
      </c>
      <c r="J20" s="70">
        <f>'m vs o orig data'!P8</f>
        <v>26766</v>
      </c>
      <c r="K20" s="53">
        <f>'m vs o orig data'!V8*100</f>
        <v>4.8279482</v>
      </c>
    </row>
    <row r="21" spans="1:9" ht="12.75">
      <c r="A21" s="29" t="s">
        <v>42</v>
      </c>
      <c r="B21" s="64">
        <f>'m vs o orig data'!B17</f>
        <v>721</v>
      </c>
      <c r="C21" s="51">
        <f>'m vs o orig data'!H17*100</f>
        <v>10.91597275</v>
      </c>
      <c r="D21" s="68">
        <f>'m vs o orig data'!P17</f>
        <v>5550</v>
      </c>
      <c r="E21" s="46">
        <f>'m vs o orig data'!V17*100</f>
        <v>11.236182529999999</v>
      </c>
      <c r="G21" s="21" t="s">
        <v>45</v>
      </c>
      <c r="I21" s="34"/>
    </row>
    <row r="22" spans="1:11" ht="12.75">
      <c r="A22" s="31"/>
      <c r="B22" s="66"/>
      <c r="C22" s="44"/>
      <c r="D22" s="69"/>
      <c r="E22" s="52"/>
      <c r="G22" s="84" t="s">
        <v>169</v>
      </c>
      <c r="H22" s="84"/>
      <c r="I22" s="84"/>
      <c r="J22" s="84"/>
      <c r="K22" s="84"/>
    </row>
    <row r="23" spans="1:5" ht="13.5" thickBot="1">
      <c r="A23" s="33" t="s">
        <v>44</v>
      </c>
      <c r="B23" s="67">
        <f>'m vs o orig data'!B18</f>
        <v>4419</v>
      </c>
      <c r="C23" s="45">
        <f>'m vs o orig data'!H18*100</f>
        <v>7.45684346</v>
      </c>
      <c r="D23" s="70">
        <f>'m vs o orig data'!P18</f>
        <v>46798</v>
      </c>
      <c r="E23" s="53">
        <f>'m vs o orig data'!V18*100</f>
        <v>4.91663944</v>
      </c>
    </row>
    <row r="24" spans="1:9" ht="12.75">
      <c r="A24" s="21" t="s">
        <v>45</v>
      </c>
      <c r="C24" s="34"/>
      <c r="G24" s="56"/>
      <c r="H24" s="55"/>
      <c r="I24" s="55"/>
    </row>
    <row r="25" spans="1:9" ht="12.75">
      <c r="A25" s="72" t="s">
        <v>169</v>
      </c>
      <c r="B25" s="25"/>
      <c r="C25" s="25"/>
      <c r="D25" s="25"/>
      <c r="E25" s="25"/>
      <c r="G25" s="56"/>
      <c r="H25" s="55"/>
      <c r="I25" s="57"/>
    </row>
    <row r="26" spans="7:9" ht="12.75">
      <c r="G26" s="56"/>
      <c r="H26" s="55"/>
      <c r="I26" s="57"/>
    </row>
    <row r="27" spans="7:9" ht="12.75">
      <c r="G27" s="56"/>
      <c r="H27" s="55"/>
      <c r="I27" s="58"/>
    </row>
    <row r="28" spans="7:9" ht="12.75">
      <c r="G28" s="56"/>
      <c r="H28" s="55"/>
      <c r="I28" s="55"/>
    </row>
    <row r="29" spans="7:9" ht="12.75">
      <c r="G29" s="59"/>
      <c r="H29" s="60"/>
      <c r="I29" s="61"/>
    </row>
    <row r="30" spans="7:9" ht="12.75">
      <c r="G30" s="59"/>
      <c r="H30" s="60"/>
      <c r="I30" s="61"/>
    </row>
    <row r="31" spans="7:9" ht="12.75">
      <c r="G31" s="59"/>
      <c r="H31" s="60"/>
      <c r="I31" s="61"/>
    </row>
    <row r="33" spans="7:9" ht="12.75">
      <c r="G33" s="59"/>
      <c r="H33" s="60"/>
      <c r="I33" s="61"/>
    </row>
    <row r="34" spans="7:9" ht="12.75">
      <c r="G34" s="59"/>
      <c r="H34" s="60"/>
      <c r="I34" s="61"/>
    </row>
    <row r="35" spans="7:9" ht="12.75">
      <c r="G35" s="59"/>
      <c r="H35" s="60"/>
      <c r="I35" s="61"/>
    </row>
    <row r="36" spans="7:9" ht="12.75">
      <c r="G36" s="62"/>
      <c r="H36" s="60"/>
      <c r="I36" s="61"/>
    </row>
    <row r="37" spans="7:9" ht="12.75">
      <c r="G37" s="59"/>
      <c r="H37" s="60"/>
      <c r="I37" s="61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162</v>
      </c>
      <c r="B1" s="5" t="s">
        <v>59</v>
      </c>
      <c r="C1" s="92" t="s">
        <v>29</v>
      </c>
      <c r="D1" s="92"/>
      <c r="E1" s="92"/>
      <c r="F1" s="93" t="s">
        <v>136</v>
      </c>
      <c r="G1" s="93"/>
      <c r="H1" s="94" t="s">
        <v>166</v>
      </c>
      <c r="I1" s="94"/>
      <c r="J1" s="94"/>
      <c r="K1" s="94"/>
      <c r="L1" s="94"/>
      <c r="M1" s="94"/>
      <c r="N1" s="94"/>
      <c r="O1" s="7"/>
      <c r="S1" s="7"/>
    </row>
    <row r="2" spans="1:19" ht="12.75">
      <c r="A2" s="39" t="s">
        <v>163</v>
      </c>
      <c r="B2" s="63"/>
      <c r="C2" s="13"/>
      <c r="D2" s="13"/>
      <c r="E2" s="13"/>
      <c r="F2" s="41"/>
      <c r="G2" s="41"/>
      <c r="H2" s="5"/>
      <c r="I2" s="5" t="s">
        <v>148</v>
      </c>
      <c r="J2" s="5" t="s">
        <v>148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125</v>
      </c>
      <c r="D3" s="13" t="s">
        <v>100</v>
      </c>
      <c r="E3" s="13" t="s">
        <v>99</v>
      </c>
      <c r="F3" s="41" t="s">
        <v>134</v>
      </c>
      <c r="G3" s="41" t="s">
        <v>135</v>
      </c>
      <c r="H3" s="6" t="s">
        <v>137</v>
      </c>
      <c r="I3" s="3" t="s">
        <v>149</v>
      </c>
      <c r="J3" s="47" t="s">
        <v>150</v>
      </c>
      <c r="K3" s="6" t="s">
        <v>138</v>
      </c>
      <c r="L3" s="42" t="s">
        <v>139</v>
      </c>
      <c r="M3" s="6" t="s">
        <v>140</v>
      </c>
      <c r="N3" s="6" t="s">
        <v>141</v>
      </c>
      <c r="P3" s="6" t="s">
        <v>142</v>
      </c>
      <c r="Q3" s="6" t="s">
        <v>143</v>
      </c>
      <c r="R3" s="6" t="s">
        <v>144</v>
      </c>
      <c r="T3" s="6" t="s">
        <v>145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33</v>
      </c>
      <c r="C4" t="str">
        <f>'m vs o orig data'!AH4</f>
        <v>m</v>
      </c>
      <c r="D4" t="str">
        <f>'m vs o orig data'!AI4</f>
        <v>o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0.0715068</v>
      </c>
      <c r="I4" s="3">
        <f>'m vs o orig data'!D4</f>
        <v>0.0419132592</v>
      </c>
      <c r="J4" s="3">
        <f>'m vs o orig data'!R4</f>
        <v>0.0365270957</v>
      </c>
      <c r="K4" s="23">
        <f aca="true" t="shared" si="1" ref="K4:K14">J$19</f>
        <v>0.0491663944</v>
      </c>
      <c r="L4" s="6">
        <f>'m vs o orig data'!B4</f>
        <v>203</v>
      </c>
      <c r="M4" s="6">
        <f>'m vs o orig data'!C4</f>
        <v>4691</v>
      </c>
      <c r="N4" s="12">
        <f>'m vs o orig data'!G4</f>
        <v>3.3213072E-06</v>
      </c>
      <c r="O4" s="8"/>
      <c r="P4" s="6">
        <f>'m vs o orig data'!P4</f>
        <v>1746</v>
      </c>
      <c r="Q4" s="6">
        <f>'m vs o orig data'!Q4</f>
        <v>44455</v>
      </c>
      <c r="R4" s="12">
        <f>'m vs o orig data'!U4</f>
        <v>0.0006734478</v>
      </c>
      <c r="S4" s="8"/>
      <c r="T4" s="12">
        <f>'m vs o orig data'!AD4</f>
        <v>0.2375884929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(m,o,d)</v>
      </c>
      <c r="B5" t="s">
        <v>34</v>
      </c>
      <c r="C5" t="str">
        <f>'m vs o orig data'!AH5</f>
        <v>m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0.0715068</v>
      </c>
      <c r="I5" s="3">
        <f>'m vs o orig data'!D5</f>
        <v>0.0516741629</v>
      </c>
      <c r="J5" s="3">
        <f>'m vs o orig data'!R5</f>
        <v>0.0332912646</v>
      </c>
      <c r="K5" s="23">
        <f t="shared" si="1"/>
        <v>0.0491663944</v>
      </c>
      <c r="L5" s="6">
        <f>'m vs o orig data'!B5</f>
        <v>199</v>
      </c>
      <c r="M5" s="6">
        <f>'m vs o orig data'!C5</f>
        <v>3708</v>
      </c>
      <c r="N5" s="12">
        <f>'m vs o orig data'!G5</f>
        <v>0.0046650384</v>
      </c>
      <c r="O5" s="9"/>
      <c r="P5" s="6">
        <f>'m vs o orig data'!P5</f>
        <v>2596</v>
      </c>
      <c r="Q5" s="6">
        <f>'m vs o orig data'!Q5</f>
        <v>80387</v>
      </c>
      <c r="R5" s="12">
        <f>'m vs o orig data'!U5</f>
        <v>5.1913226E-06</v>
      </c>
      <c r="S5" s="9"/>
      <c r="T5" s="12">
        <f>'m vs o orig data'!AD5</f>
        <v>0.0001368752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(d)</v>
      </c>
      <c r="B6" t="s">
        <v>35</v>
      </c>
      <c r="C6" t="str">
        <f>'m vs o orig data'!AH6</f>
        <v> </v>
      </c>
      <c r="D6" t="str">
        <f>'m vs o orig data'!AI6</f>
        <v> 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3">
        <f t="shared" si="0"/>
        <v>0.0715068</v>
      </c>
      <c r="I6" s="3">
        <f>'m vs o orig data'!D6</f>
        <v>0.0708666382</v>
      </c>
      <c r="J6" s="3">
        <f>'m vs o orig data'!R6</f>
        <v>0.0421174768</v>
      </c>
      <c r="K6" s="23">
        <f t="shared" si="1"/>
        <v>0.0491663944</v>
      </c>
      <c r="L6" s="6">
        <f>'m vs o orig data'!B6</f>
        <v>121</v>
      </c>
      <c r="M6" s="6">
        <f>'m vs o orig data'!C6</f>
        <v>1707</v>
      </c>
      <c r="N6" s="12">
        <f>'m vs o orig data'!G6</f>
        <v>0.9439600687</v>
      </c>
      <c r="O6" s="9"/>
      <c r="P6" s="6">
        <f>'m vs o orig data'!P6</f>
        <v>2462</v>
      </c>
      <c r="Q6" s="6">
        <f>'m vs o orig data'!Q6</f>
        <v>59419</v>
      </c>
      <c r="R6" s="12">
        <f>'m vs o orig data'!U6</f>
        <v>0.0674391723</v>
      </c>
      <c r="S6" s="9"/>
      <c r="T6" s="12">
        <f>'m vs o orig data'!AD6</f>
        <v>4.60316E-05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(d)</v>
      </c>
      <c r="B7" t="s">
        <v>28</v>
      </c>
      <c r="C7" t="str">
        <f>'m vs o orig data'!AH7</f>
        <v> </v>
      </c>
      <c r="D7" t="str">
        <f>'m vs o orig data'!AI7</f>
        <v> 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0.0715068</v>
      </c>
      <c r="I7" s="3">
        <f>'m vs o orig data'!D7</f>
        <v>0.0914709364</v>
      </c>
      <c r="J7" s="3">
        <f>'m vs o orig data'!R7</f>
        <v>0.0559706035</v>
      </c>
      <c r="K7" s="23">
        <f t="shared" si="1"/>
        <v>0.0491663944</v>
      </c>
      <c r="L7" s="6">
        <f>'m vs o orig data'!B7</f>
        <v>170</v>
      </c>
      <c r="M7" s="6">
        <f>'m vs o orig data'!C7</f>
        <v>1796</v>
      </c>
      <c r="N7" s="12">
        <f>'m vs o orig data'!G7</f>
        <v>0.0408403866</v>
      </c>
      <c r="O7" s="9"/>
      <c r="P7" s="6">
        <f>'m vs o orig data'!P7</f>
        <v>2448</v>
      </c>
      <c r="Q7" s="6">
        <f>'m vs o orig data'!Q7</f>
        <v>40402</v>
      </c>
      <c r="R7" s="12">
        <f>'m vs o orig data'!U7</f>
        <v>0.1280511922</v>
      </c>
      <c r="S7" s="9"/>
      <c r="T7" s="12">
        <f>'m vs o orig data'!AD7</f>
        <v>4.47577E-05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43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0.0715068</v>
      </c>
      <c r="I8" s="3">
        <f>'m vs o orig data'!D8</f>
        <v>0.0807297874</v>
      </c>
      <c r="J8" s="3">
        <f>'m vs o orig data'!R8</f>
        <v>0.0482785759</v>
      </c>
      <c r="K8" s="23">
        <f t="shared" si="1"/>
        <v>0.0491663944</v>
      </c>
      <c r="L8" s="6">
        <f>'m vs o orig data'!B8</f>
        <v>2142</v>
      </c>
      <c r="M8" s="6">
        <f>'m vs o orig data'!C8</f>
        <v>25649</v>
      </c>
      <c r="N8" s="12">
        <f>'m vs o orig data'!G8</f>
        <v>0.2404101422</v>
      </c>
      <c r="O8" s="9"/>
      <c r="P8" s="6">
        <f>'m vs o orig data'!P8</f>
        <v>26766</v>
      </c>
      <c r="Q8" s="6">
        <f>'m vs o orig data'!Q8</f>
        <v>554397</v>
      </c>
      <c r="R8" s="12">
        <f>'m vs o orig data'!U8</f>
        <v>0.8268021588</v>
      </c>
      <c r="S8" s="9"/>
      <c r="T8" s="12">
        <f>'m vs o orig data'!AD8</f>
        <v>1.4905576E-08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(m,o,d)</v>
      </c>
      <c r="B9" t="s">
        <v>37</v>
      </c>
      <c r="C9" t="str">
        <f>'m vs o orig data'!AH9</f>
        <v>m</v>
      </c>
      <c r="D9" t="str">
        <f>'m vs o orig data'!AI9</f>
        <v>o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3">
        <f t="shared" si="0"/>
        <v>0.0715068</v>
      </c>
      <c r="I9" s="3">
        <f>'m vs o orig data'!D9</f>
        <v>0.0483510395</v>
      </c>
      <c r="J9" s="3">
        <f>'m vs o orig data'!R9</f>
        <v>0.0371607721</v>
      </c>
      <c r="K9" s="23">
        <f t="shared" si="1"/>
        <v>0.0491663944</v>
      </c>
      <c r="L9" s="6">
        <f>'m vs o orig data'!B9</f>
        <v>382</v>
      </c>
      <c r="M9" s="6">
        <f>'m vs o orig data'!C9</f>
        <v>7501</v>
      </c>
      <c r="N9" s="12">
        <f>'m vs o orig data'!G9</f>
        <v>0.0001567674</v>
      </c>
      <c r="O9" s="9"/>
      <c r="P9" s="6">
        <f>'m vs o orig data'!P9</f>
        <v>2307</v>
      </c>
      <c r="Q9" s="6">
        <f>'m vs o orig data'!Q9</f>
        <v>59272</v>
      </c>
      <c r="R9" s="12">
        <f>'m vs o orig data'!U9</f>
        <v>0.0010669123</v>
      </c>
      <c r="S9" s="9"/>
      <c r="T9" s="12">
        <f>'m vs o orig data'!AD9</f>
        <v>0.0112718237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38</v>
      </c>
      <c r="C10" t="str">
        <f>'m vs o orig data'!AH10</f>
        <v> </v>
      </c>
      <c r="D10" t="str">
        <f>'m vs o orig data'!AI10</f>
        <v> 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0.0715068</v>
      </c>
      <c r="I10" s="3">
        <f>'m vs o orig data'!D10</f>
        <v>0.0540242814</v>
      </c>
      <c r="J10" s="3">
        <f>'m vs o orig data'!R10</f>
        <v>0.0446001939</v>
      </c>
      <c r="K10" s="23">
        <f t="shared" si="1"/>
        <v>0.0491663944</v>
      </c>
      <c r="L10" s="6">
        <f>'m vs o orig data'!B10</f>
        <v>161</v>
      </c>
      <c r="M10" s="6">
        <f>'m vs o orig data'!C10</f>
        <v>2875</v>
      </c>
      <c r="N10" s="12">
        <f>'m vs o orig data'!G10</f>
        <v>0.0201787858</v>
      </c>
      <c r="P10" s="6">
        <f>'m vs o orig data'!P10</f>
        <v>1476</v>
      </c>
      <c r="Q10" s="6">
        <f>'m vs o orig data'!Q10</f>
        <v>31613</v>
      </c>
      <c r="R10" s="12">
        <f>'m vs o orig data'!U10</f>
        <v>0.2665499246</v>
      </c>
      <c r="T10" s="12">
        <f>'m vs o orig data'!AD10</f>
        <v>0.1174376926</v>
      </c>
    </row>
    <row r="11" spans="1:27" ht="12.75">
      <c r="A11" s="2" t="str">
        <f ca="1" t="shared" si="2"/>
        <v>Parkland (d)</v>
      </c>
      <c r="B11" t="s">
        <v>36</v>
      </c>
      <c r="C11" t="str">
        <f>'m vs o orig data'!AH11</f>
        <v> </v>
      </c>
      <c r="D11" t="str">
        <f>'m vs o orig data'!AI11</f>
        <v> 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0.0715068</v>
      </c>
      <c r="I11" s="3">
        <f>'m vs o orig data'!D11</f>
        <v>0.0667883509</v>
      </c>
      <c r="J11" s="3">
        <f>'m vs o orig data'!R11</f>
        <v>0.0457837899</v>
      </c>
      <c r="K11" s="23">
        <f t="shared" si="1"/>
        <v>0.0491663944</v>
      </c>
      <c r="L11" s="6">
        <f>'m vs o orig data'!B11</f>
        <v>320</v>
      </c>
      <c r="M11" s="6">
        <f>'m vs o orig data'!C11</f>
        <v>4729</v>
      </c>
      <c r="N11" s="12">
        <f>'m vs o orig data'!G11</f>
        <v>0.5188879928</v>
      </c>
      <c r="O11" s="9"/>
      <c r="P11" s="6">
        <f>'m vs o orig data'!P11</f>
        <v>1450</v>
      </c>
      <c r="Q11" s="6">
        <f>'m vs o orig data'!Q11</f>
        <v>32490</v>
      </c>
      <c r="R11" s="12">
        <f>'m vs o orig data'!U11</f>
        <v>0.4104108833</v>
      </c>
      <c r="S11" s="9"/>
      <c r="T11" s="12">
        <f>'m vs o orig data'!AD11</f>
        <v>0.0004191594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(m,o)</v>
      </c>
      <c r="B12" t="s">
        <v>39</v>
      </c>
      <c r="C12" t="str">
        <f>'m vs o orig data'!AH12</f>
        <v>m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0.0715068</v>
      </c>
      <c r="I12" s="3">
        <f>'m vs o orig data'!D12</f>
        <v>0.1414094134</v>
      </c>
      <c r="J12" s="3">
        <f>'m vs o orig data'!R12</f>
        <v>0.1050053268</v>
      </c>
      <c r="K12" s="23">
        <f t="shared" si="1"/>
        <v>0.0491663944</v>
      </c>
      <c r="L12" s="6">
        <f>'m vs o orig data'!B12</f>
        <v>26</v>
      </c>
      <c r="M12" s="6">
        <f>'m vs o orig data'!C12</f>
        <v>175</v>
      </c>
      <c r="N12" s="12">
        <f>'m vs o orig data'!G12</f>
        <v>0.001755005</v>
      </c>
      <c r="O12" s="9"/>
      <c r="P12" s="6">
        <f>'m vs o orig data'!P12</f>
        <v>72</v>
      </c>
      <c r="Q12" s="6">
        <f>'m vs o orig data'!Q12</f>
        <v>623</v>
      </c>
      <c r="R12" s="12">
        <f>'m vs o orig data'!U12</f>
        <v>3.902631E-07</v>
      </c>
      <c r="S12" s="9"/>
      <c r="T12" s="12">
        <f>'m vs o orig data'!AD12</f>
        <v>0.2337845391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(o)</v>
      </c>
      <c r="B13" t="s">
        <v>40</v>
      </c>
      <c r="C13" t="str">
        <f>'m vs o orig data'!AH13</f>
        <v> 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0.0715068</v>
      </c>
      <c r="I13" s="3">
        <f>'m vs o orig data'!D13</f>
        <v>0.0868093616</v>
      </c>
      <c r="J13" s="3">
        <f>'m vs o orig data'!R13</f>
        <v>0.074321986</v>
      </c>
      <c r="K13" s="23">
        <f t="shared" si="1"/>
        <v>0.0491663944</v>
      </c>
      <c r="L13" s="6">
        <f>'m vs o orig data'!B13</f>
        <v>302</v>
      </c>
      <c r="M13" s="6">
        <f>'m vs o orig data'!C13</f>
        <v>3343</v>
      </c>
      <c r="N13" s="12">
        <f>'m vs o orig data'!G13</f>
        <v>0.0725780794</v>
      </c>
      <c r="O13" s="9"/>
      <c r="P13" s="6">
        <f>'m vs o orig data'!P13</f>
        <v>1384</v>
      </c>
      <c r="Q13" s="6">
        <f>'m vs o orig data'!Q13</f>
        <v>17110</v>
      </c>
      <c r="R13" s="12">
        <f>'m vs o orig data'!U13</f>
        <v>3.2960377E-06</v>
      </c>
      <c r="S13" s="9"/>
      <c r="T13" s="12">
        <f>'m vs o orig data'!AD13</f>
        <v>0.1607790466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(m,o)</v>
      </c>
      <c r="B14" t="s">
        <v>41</v>
      </c>
      <c r="C14" t="str">
        <f>'m vs o orig data'!AH14</f>
        <v>m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0.0715068</v>
      </c>
      <c r="I14" s="3">
        <f>'m vs o orig data'!D14</f>
        <v>0.1285819493</v>
      </c>
      <c r="J14" s="3">
        <f>'m vs o orig data'!R14</f>
        <v>0.1246585861</v>
      </c>
      <c r="K14" s="23">
        <f t="shared" si="1"/>
        <v>0.0491663944</v>
      </c>
      <c r="L14" s="6">
        <f>'m vs o orig data'!B14</f>
        <v>393</v>
      </c>
      <c r="M14" s="6">
        <f>'m vs o orig data'!C14</f>
        <v>3087</v>
      </c>
      <c r="N14" s="12">
        <f>'m vs o orig data'!G14</f>
        <v>2.4894259E-08</v>
      </c>
      <c r="O14" s="9"/>
      <c r="P14" s="6">
        <f>'m vs o orig data'!P14</f>
        <v>4094</v>
      </c>
      <c r="Q14" s="6">
        <f>'m vs o orig data'!Q14</f>
        <v>31661</v>
      </c>
      <c r="R14" s="12">
        <f>'m vs o orig data'!U14</f>
        <v>9.093891E-27</v>
      </c>
      <c r="S14" s="9"/>
      <c r="T14" s="12">
        <f>'m vs o orig data'!AD14</f>
        <v>0.7710713339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(m,o,d)</v>
      </c>
      <c r="B16" t="s">
        <v>147</v>
      </c>
      <c r="C16" t="str">
        <f>'m vs o orig data'!AH15</f>
        <v>m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0.0715068</v>
      </c>
      <c r="I16" s="3">
        <f>'m vs o orig data'!D15</f>
        <v>0.0506657189</v>
      </c>
      <c r="J16" s="3">
        <f>'m vs o orig data'!R15</f>
        <v>0.0379091746</v>
      </c>
      <c r="K16" s="23">
        <f>J$19</f>
        <v>0.0491663944</v>
      </c>
      <c r="L16" s="6">
        <f>'m vs o orig data'!B15</f>
        <v>523</v>
      </c>
      <c r="M16" s="6">
        <f>'m vs o orig data'!C15</f>
        <v>10106</v>
      </c>
      <c r="N16" s="12">
        <f>'m vs o orig data'!G15</f>
        <v>0.0004682838</v>
      </c>
      <c r="O16" s="9"/>
      <c r="P16" s="6">
        <f>'m vs o orig data'!P15</f>
        <v>6803</v>
      </c>
      <c r="Q16" s="6">
        <f>'m vs o orig data'!Q15</f>
        <v>184261</v>
      </c>
      <c r="R16" s="12">
        <f>'m vs o orig data'!U15</f>
        <v>0.0021720307</v>
      </c>
      <c r="S16" s="9"/>
      <c r="T16" s="12">
        <f>'m vs o orig data'!AD15</f>
        <v>0.0037758376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(m,d)</v>
      </c>
      <c r="B17" t="s">
        <v>46</v>
      </c>
      <c r="C17" t="str">
        <f>'m vs o orig data'!AH16</f>
        <v>m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0.0715068</v>
      </c>
      <c r="I17" s="3">
        <f>'m vs o orig data'!D16</f>
        <v>0.0557408111</v>
      </c>
      <c r="J17" s="3">
        <f>'m vs o orig data'!R16</f>
        <v>0.0415877471</v>
      </c>
      <c r="K17" s="23">
        <f>J$19</f>
        <v>0.0491663944</v>
      </c>
      <c r="L17" s="6">
        <f>'m vs o orig data'!B16</f>
        <v>863</v>
      </c>
      <c r="M17" s="6">
        <f>'m vs o orig data'!C16</f>
        <v>15105</v>
      </c>
      <c r="N17" s="12">
        <f>'m vs o orig data'!G16</f>
        <v>0.0076552431</v>
      </c>
      <c r="P17" s="6">
        <f>'m vs o orig data'!P16</f>
        <v>5232</v>
      </c>
      <c r="Q17" s="6">
        <f>'m vs o orig data'!Q16</f>
        <v>123375</v>
      </c>
      <c r="R17" s="12">
        <f>'m vs o orig data'!U16</f>
        <v>0.0492195797</v>
      </c>
      <c r="T17" s="12">
        <f>'m vs o orig data'!AD16</f>
        <v>0.0022508966</v>
      </c>
    </row>
    <row r="18" spans="1:20" ht="12.75">
      <c r="A18" s="2" t="str">
        <f ca="1" t="shared" si="2"/>
        <v>North (m,o)</v>
      </c>
      <c r="B18" t="s">
        <v>42</v>
      </c>
      <c r="C18" t="str">
        <f>'m vs o orig data'!AH17</f>
        <v>m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>I$19</f>
        <v>0.0715068</v>
      </c>
      <c r="I18" s="3">
        <f>'m vs o orig data'!D17</f>
        <v>0.1093301531</v>
      </c>
      <c r="J18" s="3">
        <f>'m vs o orig data'!R17</f>
        <v>0.1035545495</v>
      </c>
      <c r="K18" s="23">
        <f>J$19</f>
        <v>0.0491663944</v>
      </c>
      <c r="L18" s="6">
        <f>'m vs o orig data'!B17</f>
        <v>721</v>
      </c>
      <c r="M18" s="6">
        <f>'m vs o orig data'!C17</f>
        <v>6605</v>
      </c>
      <c r="N18" s="12">
        <f>'m vs o orig data'!G17</f>
        <v>3.97655E-05</v>
      </c>
      <c r="P18" s="6">
        <f>'m vs o orig data'!P17</f>
        <v>5550</v>
      </c>
      <c r="Q18" s="6">
        <f>'m vs o orig data'!Q17</f>
        <v>49394</v>
      </c>
      <c r="R18" s="12">
        <f>'m vs o orig data'!U17</f>
        <v>1.286509E-17</v>
      </c>
      <c r="T18" s="12">
        <f>'m vs o orig data'!AD17</f>
        <v>0.5877465964</v>
      </c>
    </row>
    <row r="19" spans="1:20" ht="12.75">
      <c r="A19" s="2" t="str">
        <f ca="1" t="shared" si="2"/>
        <v>Manitoba (d)</v>
      </c>
      <c r="B19" t="s">
        <v>44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0.0715068</v>
      </c>
      <c r="I19" s="3">
        <f>'m vs o orig data'!D18</f>
        <v>0.0715068</v>
      </c>
      <c r="J19" s="3">
        <f>'m vs o orig data'!R18</f>
        <v>0.0491663944</v>
      </c>
      <c r="K19" s="23">
        <f>J$19</f>
        <v>0.0491663944</v>
      </c>
      <c r="L19" s="6">
        <f>'m vs o orig data'!B18</f>
        <v>4419</v>
      </c>
      <c r="M19" s="6">
        <f>'m vs o orig data'!C18</f>
        <v>59261</v>
      </c>
      <c r="N19" s="12" t="str">
        <f>'m vs o orig data'!G18</f>
        <v> </v>
      </c>
      <c r="P19" s="6">
        <f>'m vs o orig data'!P18</f>
        <v>46798</v>
      </c>
      <c r="Q19" s="6">
        <f>'m vs o orig data'!Q18</f>
        <v>951829</v>
      </c>
      <c r="R19" s="12" t="str">
        <f>'m vs o orig data'!U18</f>
        <v> </v>
      </c>
      <c r="T19" s="12">
        <f>'m vs o orig data'!AD18</f>
        <v>1.10421E-05</v>
      </c>
    </row>
    <row r="20" spans="1:20" ht="12.75">
      <c r="A20" s="2" t="str">
        <f ca="1" t="shared" si="2"/>
        <v>Fort Garry (o,d)</v>
      </c>
      <c r="B20" t="s">
        <v>47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0.0715068</v>
      </c>
      <c r="I20" s="3">
        <f>'m vs o orig data'!D19</f>
        <v>0.0500521792</v>
      </c>
      <c r="J20" s="3">
        <f>'m vs o orig data'!R19</f>
        <v>0.0265440064</v>
      </c>
      <c r="K20" s="23">
        <f aca="true" t="shared" si="4" ref="K20:K31">J$19</f>
        <v>0.0491663944</v>
      </c>
      <c r="L20" s="6">
        <f>'m vs o orig data'!B19</f>
        <v>78</v>
      </c>
      <c r="M20" s="6">
        <f>'m vs o orig data'!C19</f>
        <v>1476</v>
      </c>
      <c r="N20" s="12">
        <f>'m vs o orig data'!G19</f>
        <v>0.014964075</v>
      </c>
      <c r="P20" s="6">
        <f>'m vs o orig data'!P19</f>
        <v>1394</v>
      </c>
      <c r="Q20" s="6">
        <f>'m vs o orig data'!Q19</f>
        <v>55233</v>
      </c>
      <c r="R20" s="12">
        <f>'m vs o orig data'!U19</f>
        <v>4.541954E-12</v>
      </c>
      <c r="T20" s="12">
        <f>'m vs o orig data'!AD19</f>
        <v>2.07163E-05</v>
      </c>
    </row>
    <row r="21" spans="1:20" ht="12.75">
      <c r="A21" s="2" t="str">
        <f ca="1" t="shared" si="2"/>
        <v>Assiniboine South (o,d)</v>
      </c>
      <c r="B21" t="s">
        <v>48</v>
      </c>
      <c r="C21" t="str">
        <f>'m vs o orig data'!AH20</f>
        <v> </v>
      </c>
      <c r="D21" t="str">
        <f>'m vs o orig data'!AI20</f>
        <v>o</v>
      </c>
      <c r="E21" t="str">
        <f ca="1">IF(CELL("contents",F21)="s","s",IF(CELL("contents",G21)="s","s",IF(CELL("contents",'m vs o orig data'!AJ20)="d","d","")))</f>
        <v>d</v>
      </c>
      <c r="F21" t="str">
        <f>'m vs o orig data'!AK20</f>
        <v> </v>
      </c>
      <c r="G21" t="str">
        <f>'m vs o orig data'!AL20</f>
        <v> </v>
      </c>
      <c r="H21" s="23">
        <f t="shared" si="3"/>
        <v>0.0715068</v>
      </c>
      <c r="I21" s="3">
        <f>'m vs o orig data'!D20</f>
        <v>0.059945431</v>
      </c>
      <c r="J21" s="3">
        <f>'m vs o orig data'!R20</f>
        <v>0.0338944361</v>
      </c>
      <c r="K21" s="23">
        <f t="shared" si="4"/>
        <v>0.0491663944</v>
      </c>
      <c r="L21" s="6">
        <f>'m vs o orig data'!B20</f>
        <v>43</v>
      </c>
      <c r="M21" s="6">
        <f>'m vs o orig data'!C20</f>
        <v>702</v>
      </c>
      <c r="N21" s="12">
        <f>'m vs o orig data'!G20</f>
        <v>0.322341349</v>
      </c>
      <c r="P21" s="6">
        <f>'m vs o orig data'!P20</f>
        <v>1069</v>
      </c>
      <c r="Q21" s="6">
        <f>'m vs o orig data'!Q20</f>
        <v>32684</v>
      </c>
      <c r="R21" s="12">
        <f>'m vs o orig data'!U20</f>
        <v>3.31106E-05</v>
      </c>
      <c r="T21" s="12">
        <f>'m vs o orig data'!AD20</f>
        <v>0.0015754442</v>
      </c>
    </row>
    <row r="22" spans="1:20" ht="12.75">
      <c r="A22" s="2" t="str">
        <f ca="1" t="shared" si="2"/>
        <v>St. Boniface (o,d)</v>
      </c>
      <c r="B22" t="s">
        <v>52</v>
      </c>
      <c r="C22" t="str">
        <f>'m vs o orig data'!AH21</f>
        <v> </v>
      </c>
      <c r="D22" t="str">
        <f>'m vs o orig data'!AI21</f>
        <v>o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0.0715068</v>
      </c>
      <c r="I22" s="3">
        <f>'m vs o orig data'!D21</f>
        <v>0.0612638767</v>
      </c>
      <c r="J22" s="3">
        <f>'m vs o orig data'!R21</f>
        <v>0.0376895501</v>
      </c>
      <c r="K22" s="23">
        <f t="shared" si="4"/>
        <v>0.0491663944</v>
      </c>
      <c r="L22" s="6">
        <f>'m vs o orig data'!B21</f>
        <v>196</v>
      </c>
      <c r="M22" s="6">
        <f>'m vs o orig data'!C21</f>
        <v>3131</v>
      </c>
      <c r="N22" s="12">
        <f>'m vs o orig data'!G21</f>
        <v>0.1797077266</v>
      </c>
      <c r="P22" s="6">
        <f>'m vs o orig data'!P21</f>
        <v>1541</v>
      </c>
      <c r="Q22" s="6">
        <f>'m vs o orig data'!Q21</f>
        <v>40499</v>
      </c>
      <c r="R22" s="12">
        <f>'m vs o orig data'!U21</f>
        <v>0.00257104</v>
      </c>
      <c r="T22" s="12">
        <f>'m vs o orig data'!AD21</f>
        <v>3.57103E-05</v>
      </c>
    </row>
    <row r="23" spans="1:20" ht="12.75">
      <c r="A23" s="2" t="str">
        <f ca="1" t="shared" si="2"/>
        <v>St. Vital (m,o,d)</v>
      </c>
      <c r="B23" t="s">
        <v>50</v>
      </c>
      <c r="C23" t="str">
        <f>'m vs o orig data'!AH22</f>
        <v>m</v>
      </c>
      <c r="D23" t="str">
        <f>'m vs o orig data'!AI22</f>
        <v>o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0.0715068</v>
      </c>
      <c r="I23" s="3">
        <f>'m vs o orig data'!D22</f>
        <v>0.0511959216</v>
      </c>
      <c r="J23" s="3">
        <f>'m vs o orig data'!R22</f>
        <v>0.0368213462</v>
      </c>
      <c r="K23" s="23">
        <f t="shared" si="4"/>
        <v>0.0491663944</v>
      </c>
      <c r="L23" s="6">
        <f>'m vs o orig data'!B22</f>
        <v>154</v>
      </c>
      <c r="M23" s="6">
        <f>'m vs o orig data'!C22</f>
        <v>2843</v>
      </c>
      <c r="N23" s="12">
        <f>'m vs o orig data'!G22</f>
        <v>0.0057774664</v>
      </c>
      <c r="P23" s="6">
        <f>'m vs o orig data'!P22</f>
        <v>1858</v>
      </c>
      <c r="Q23" s="6">
        <f>'m vs o orig data'!Q22</f>
        <v>51139</v>
      </c>
      <c r="R23" s="12">
        <f>'m vs o orig data'!U22</f>
        <v>0.0009247388</v>
      </c>
      <c r="T23" s="12">
        <f>'m vs o orig data'!AD22</f>
        <v>0.0072146572</v>
      </c>
    </row>
    <row r="24" spans="1:20" ht="12.75">
      <c r="A24" s="2" t="str">
        <f ca="1" t="shared" si="2"/>
        <v>Transcona (o,d)</v>
      </c>
      <c r="B24" t="s">
        <v>53</v>
      </c>
      <c r="C24" t="str">
        <f>'m vs o orig data'!AH23</f>
        <v> </v>
      </c>
      <c r="D24" t="str">
        <f>'m vs o orig data'!AI23</f>
        <v>o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23">
        <f t="shared" si="3"/>
        <v>0.0715068</v>
      </c>
      <c r="I24" s="3">
        <f>'m vs o orig data'!D23</f>
        <v>0.0527667011</v>
      </c>
      <c r="J24" s="3">
        <f>'m vs o orig data'!R23</f>
        <v>0.0387555139</v>
      </c>
      <c r="K24" s="23">
        <f t="shared" si="4"/>
        <v>0.0491663944</v>
      </c>
      <c r="L24" s="6">
        <f>'m vs o orig data'!B23</f>
        <v>94</v>
      </c>
      <c r="M24" s="6">
        <f>'m vs o orig data'!C23</f>
        <v>1726</v>
      </c>
      <c r="N24" s="12">
        <f>'m vs o orig data'!G23</f>
        <v>0.0289736511</v>
      </c>
      <c r="P24" s="6">
        <f>'m vs o orig data'!P23</f>
        <v>1156</v>
      </c>
      <c r="Q24" s="6">
        <f>'m vs o orig data'!Q23</f>
        <v>27215</v>
      </c>
      <c r="R24" s="12">
        <f>'m vs o orig data'!U23</f>
        <v>0.0082006206</v>
      </c>
      <c r="T24" s="12">
        <f>'m vs o orig data'!AD23</f>
        <v>0.0298084743</v>
      </c>
    </row>
    <row r="25" spans="1:23" ht="12.75">
      <c r="A25" s="2" t="str">
        <f ca="1" t="shared" si="2"/>
        <v>River Heights (d)</v>
      </c>
      <c r="B25" t="s">
        <v>49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0.0715068</v>
      </c>
      <c r="I25" s="3">
        <f>'m vs o orig data'!D24</f>
        <v>0.0843220794</v>
      </c>
      <c r="J25" s="3">
        <f>'m vs o orig data'!R24</f>
        <v>0.0435059301</v>
      </c>
      <c r="K25" s="23">
        <f t="shared" si="4"/>
        <v>0.0491663944</v>
      </c>
      <c r="L25" s="6">
        <f>'m vs o orig data'!B24</f>
        <v>121</v>
      </c>
      <c r="M25" s="6">
        <f>'m vs o orig data'!C24</f>
        <v>1389</v>
      </c>
      <c r="N25" s="12">
        <f>'m vs o orig data'!G24</f>
        <v>0.2057134577</v>
      </c>
      <c r="P25" s="6">
        <f>'m vs o orig data'!P24</f>
        <v>2133</v>
      </c>
      <c r="Q25" s="6">
        <f>'m vs o orig data'!Q24</f>
        <v>49195</v>
      </c>
      <c r="R25" s="12">
        <f>'m vs o orig data'!U24</f>
        <v>0.1547295038</v>
      </c>
      <c r="T25" s="12">
        <f>'m vs o orig data'!AD24</f>
        <v>4.3757622E-07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51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0.0715068</v>
      </c>
      <c r="I26" s="3">
        <f>'m vs o orig data'!D25</f>
        <v>0.0730758363</v>
      </c>
      <c r="J26" s="3">
        <f>'m vs o orig data'!R25</f>
        <v>0.0410945262</v>
      </c>
      <c r="K26" s="23">
        <f t="shared" si="4"/>
        <v>0.0491663944</v>
      </c>
      <c r="L26" s="6">
        <f>'m vs o orig data'!B25</f>
        <v>275</v>
      </c>
      <c r="M26" s="6">
        <f>'m vs o orig data'!C25</f>
        <v>3511</v>
      </c>
      <c r="N26" s="12">
        <f>'m vs o orig data'!G25</f>
        <v>0.842710192</v>
      </c>
      <c r="P26" s="6">
        <f>'m vs o orig data'!P25</f>
        <v>3443</v>
      </c>
      <c r="Q26" s="6">
        <f>'m vs o orig data'!Q25</f>
        <v>79513</v>
      </c>
      <c r="R26" s="12">
        <f>'m vs o orig data'!U25</f>
        <v>0.0338624696</v>
      </c>
      <c r="T26" s="12">
        <f>'m vs o orig data'!AD25</f>
        <v>1.2952863E-07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54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0.0715068</v>
      </c>
      <c r="I27" s="3">
        <f>'m vs o orig data'!D26</f>
        <v>0.0643858257</v>
      </c>
      <c r="J27" s="3">
        <f>'m vs o orig data'!R26</f>
        <v>0.0400878769</v>
      </c>
      <c r="K27" s="23">
        <f t="shared" si="4"/>
        <v>0.0491663944</v>
      </c>
      <c r="L27" s="6">
        <f>'m vs o orig data'!B26</f>
        <v>127</v>
      </c>
      <c r="M27" s="6">
        <f>'m vs o orig data'!C26</f>
        <v>1855</v>
      </c>
      <c r="N27" s="12">
        <f>'m vs o orig data'!G26</f>
        <v>0.4124934472</v>
      </c>
      <c r="P27" s="6">
        <f>'m vs o orig data'!P26</f>
        <v>2100</v>
      </c>
      <c r="Q27" s="6">
        <f>'m vs o orig data'!Q26</f>
        <v>50267</v>
      </c>
      <c r="R27" s="12">
        <f>'m vs o orig data'!U26</f>
        <v>0.01772901</v>
      </c>
      <c r="T27" s="12">
        <f>'m vs o orig data'!AD26</f>
        <v>0.0002313801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55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0.0715068</v>
      </c>
      <c r="I28" s="3">
        <f>'m vs o orig data'!D27</f>
        <v>0.0688453645</v>
      </c>
      <c r="J28" s="3">
        <f>'m vs o orig data'!R27</f>
        <v>0.0395149685</v>
      </c>
      <c r="K28" s="23">
        <f t="shared" si="4"/>
        <v>0.0491663944</v>
      </c>
      <c r="L28" s="6">
        <f>'m vs o orig data'!B27</f>
        <v>134</v>
      </c>
      <c r="M28" s="6">
        <f>'m vs o orig data'!C27</f>
        <v>1862</v>
      </c>
      <c r="N28" s="12">
        <f>'m vs o orig data'!G27</f>
        <v>0.7625266186</v>
      </c>
      <c r="O28" s="9"/>
      <c r="P28" s="6">
        <f>'m vs o orig data'!P27</f>
        <v>2104</v>
      </c>
      <c r="Q28" s="6">
        <f>'m vs o orig data'!Q27</f>
        <v>50982</v>
      </c>
      <c r="R28" s="12">
        <f>'m vs o orig data'!U27</f>
        <v>0.0107468215</v>
      </c>
      <c r="T28" s="12">
        <f>'m vs o orig data'!AD27</f>
        <v>1.04147E-05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56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0.0715068</v>
      </c>
      <c r="I29" s="3">
        <f>'m vs o orig data'!D28</f>
        <v>0.0825440105</v>
      </c>
      <c r="J29" s="3">
        <f>'m vs o orig data'!R28</f>
        <v>0.0440057665</v>
      </c>
      <c r="K29" s="23">
        <f t="shared" si="4"/>
        <v>0.0491663944</v>
      </c>
      <c r="L29" s="6">
        <f>'m vs o orig data'!B28</f>
        <v>143</v>
      </c>
      <c r="M29" s="6">
        <f>'m vs o orig data'!C28</f>
        <v>1691</v>
      </c>
      <c r="N29" s="12">
        <f>'m vs o orig data'!G28</f>
        <v>0.247857376</v>
      </c>
      <c r="O29" s="9"/>
      <c r="P29" s="6">
        <f>'m vs o orig data'!P28</f>
        <v>1193</v>
      </c>
      <c r="Q29" s="6">
        <f>'m vs o orig data'!Q28</f>
        <v>24809</v>
      </c>
      <c r="R29" s="12">
        <f>'m vs o orig data'!U28</f>
        <v>0.2169410349</v>
      </c>
      <c r="T29" s="12">
        <f>'m vs o orig data'!AD28</f>
        <v>7.7757558E-07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57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0.0715068</v>
      </c>
      <c r="I30" s="3">
        <f>'m vs o orig data'!D29</f>
        <v>0.1447622919</v>
      </c>
      <c r="J30" s="3">
        <f>'m vs o orig data'!R29</f>
        <v>0.079564712</v>
      </c>
      <c r="K30" s="23">
        <f t="shared" si="4"/>
        <v>0.0491663944</v>
      </c>
      <c r="L30" s="6">
        <f>'m vs o orig data'!B29</f>
        <v>381</v>
      </c>
      <c r="M30" s="6">
        <f>'m vs o orig data'!C29</f>
        <v>2537</v>
      </c>
      <c r="N30" s="12">
        <f>'m vs o orig data'!G29</f>
        <v>1.884205E-11</v>
      </c>
      <c r="O30" s="9"/>
      <c r="P30" s="6">
        <f>'m vs o orig data'!P29</f>
        <v>5458</v>
      </c>
      <c r="Q30" s="6">
        <f>'m vs o orig data'!Q29</f>
        <v>60324</v>
      </c>
      <c r="R30" s="12">
        <f>'m vs o orig data'!U29</f>
        <v>7.7098757E-09</v>
      </c>
      <c r="T30" s="12">
        <f>'m vs o orig data'!AD29</f>
        <v>7.8163775E-09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58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0.0715068</v>
      </c>
      <c r="I31" s="3">
        <f>'m vs o orig data'!D30</f>
        <v>0.1283848765</v>
      </c>
      <c r="J31" s="3">
        <f>'m vs o orig data'!R30</f>
        <v>0.0872006788</v>
      </c>
      <c r="K31" s="23">
        <f t="shared" si="4"/>
        <v>0.0491663944</v>
      </c>
      <c r="L31" s="6">
        <f>'m vs o orig data'!B30</f>
        <v>396</v>
      </c>
      <c r="M31" s="6">
        <f>'m vs o orig data'!C30</f>
        <v>2926</v>
      </c>
      <c r="N31" s="12">
        <f>'m vs o orig data'!G30</f>
        <v>1.9204077E-08</v>
      </c>
      <c r="O31" s="9"/>
      <c r="P31" s="6">
        <f>'m vs o orig data'!P30</f>
        <v>3314</v>
      </c>
      <c r="Q31" s="6">
        <f>'m vs o orig data'!Q30</f>
        <v>32537</v>
      </c>
      <c r="R31" s="12">
        <f>'m vs o orig data'!U30</f>
        <v>9.79045E-12</v>
      </c>
      <c r="T31" s="12">
        <f>'m vs o orig data'!AD30</f>
        <v>0.0001789392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146</v>
      </c>
      <c r="B1" s="5" t="s">
        <v>60</v>
      </c>
      <c r="C1" s="13" t="s">
        <v>29</v>
      </c>
      <c r="D1" s="13" t="s">
        <v>30</v>
      </c>
      <c r="E1" s="95" t="s">
        <v>166</v>
      </c>
      <c r="F1" s="95"/>
      <c r="G1" s="95"/>
      <c r="H1" s="95"/>
      <c r="I1" s="95"/>
    </row>
    <row r="2" spans="1:9" ht="12.75">
      <c r="A2" s="39"/>
      <c r="B2" s="5"/>
      <c r="C2" s="13"/>
      <c r="D2" s="13"/>
      <c r="E2" s="3"/>
      <c r="F2" s="3" t="s">
        <v>148</v>
      </c>
      <c r="G2" s="3"/>
      <c r="H2" s="3"/>
      <c r="I2" s="3"/>
    </row>
    <row r="3" spans="1:9" ht="12.75">
      <c r="A3" s="38" t="s">
        <v>0</v>
      </c>
      <c r="B3" s="5"/>
      <c r="C3" s="13" t="s">
        <v>125</v>
      </c>
      <c r="D3" s="13" t="s">
        <v>62</v>
      </c>
      <c r="E3" s="6" t="s">
        <v>133</v>
      </c>
      <c r="F3" s="3" t="s">
        <v>149</v>
      </c>
      <c r="G3" s="6" t="s">
        <v>102</v>
      </c>
      <c r="H3" s="6" t="s">
        <v>103</v>
      </c>
      <c r="I3" s="6" t="s">
        <v>107</v>
      </c>
    </row>
    <row r="4" spans="1:9" ht="12.75">
      <c r="A4" s="37" t="str">
        <f ca="1">CONCATENATE(B4)&amp;(IF((CELL("contents",D4)="s")," (s)",(IF((CELL("contents",C4)="m")," (m)",""))))</f>
        <v>Southeast Region (m)</v>
      </c>
      <c r="B4" t="s">
        <v>126</v>
      </c>
      <c r="C4" t="str">
        <f>'m region orig data'!P4</f>
        <v>m</v>
      </c>
      <c r="D4" t="str">
        <f>'m region orig data'!Q4</f>
        <v> </v>
      </c>
      <c r="E4" s="23">
        <f>F$12</f>
        <v>0.0721630408</v>
      </c>
      <c r="F4" s="40">
        <f>'m region orig data'!D4</f>
        <v>0.0477407614</v>
      </c>
      <c r="G4" s="6">
        <f>'m region orig data'!B4</f>
        <v>400</v>
      </c>
      <c r="H4" s="6">
        <f>'m region orig data'!C4</f>
        <v>8155</v>
      </c>
      <c r="I4" s="12">
        <f>'m region orig data'!G4</f>
        <v>8.20527E-05</v>
      </c>
    </row>
    <row r="5" spans="1:9" ht="12.75">
      <c r="A5" s="37" t="str">
        <f ca="1">CONCATENATE(B5)&amp;(IF((CELL("contents",D5)="s")," (s)",(IF((CELL("contents",C5)="m")," (m)",""))))</f>
        <v>Interlake Region (m)</v>
      </c>
      <c r="B5" t="s">
        <v>127</v>
      </c>
      <c r="C5" t="str">
        <f>'m region orig data'!P5</f>
        <v>m</v>
      </c>
      <c r="D5" t="str">
        <f>'m region orig data'!Q5</f>
        <v> </v>
      </c>
      <c r="E5" s="23">
        <f aca="true" t="shared" si="0" ref="E5:E12">F$12</f>
        <v>0.0721630408</v>
      </c>
      <c r="F5" s="40">
        <f>'m region orig data'!D5</f>
        <v>0.0483990929</v>
      </c>
      <c r="G5" s="6">
        <f>'m region orig data'!B5</f>
        <v>347</v>
      </c>
      <c r="H5" s="6">
        <f>'m region orig data'!C5</f>
        <v>6927</v>
      </c>
      <c r="I5" s="12">
        <f>'m region orig data'!G5</f>
        <v>0.000177169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128</v>
      </c>
      <c r="C6" t="str">
        <f>'m region orig data'!P6</f>
        <v> </v>
      </c>
      <c r="D6" t="str">
        <f>'m region orig data'!Q6</f>
        <v> </v>
      </c>
      <c r="E6" s="23">
        <f t="shared" si="0"/>
        <v>0.0721630408</v>
      </c>
      <c r="F6" s="40">
        <f>'m region orig data'!D6</f>
        <v>0.0662917797</v>
      </c>
      <c r="G6" s="6">
        <f>'m region orig data'!B6</f>
        <v>221</v>
      </c>
      <c r="H6" s="6">
        <f>'m region orig data'!C6</f>
        <v>3329</v>
      </c>
      <c r="I6" s="12">
        <f>'m region orig data'!G6</f>
        <v>0.4570854465</v>
      </c>
    </row>
    <row r="7" spans="1:9" ht="12.75">
      <c r="A7" s="37" t="str">
        <f ca="1" t="shared" si="1"/>
        <v>Winnipeg Region</v>
      </c>
      <c r="B7" t="s">
        <v>129</v>
      </c>
      <c r="C7" t="str">
        <f>'m region orig data'!P7</f>
        <v> </v>
      </c>
      <c r="D7" t="str">
        <f>'m region orig data'!Q7</f>
        <v> </v>
      </c>
      <c r="E7" s="23">
        <f t="shared" si="0"/>
        <v>0.0721630408</v>
      </c>
      <c r="F7" s="40">
        <f>'m region orig data'!D7</f>
        <v>0.0805050358</v>
      </c>
      <c r="G7" s="6">
        <f>'m region orig data'!B7</f>
        <v>2142</v>
      </c>
      <c r="H7" s="6">
        <f>'m region orig data'!C7</f>
        <v>25649</v>
      </c>
      <c r="I7" s="12">
        <f>'m region orig data'!G7</f>
        <v>0.2408889313</v>
      </c>
    </row>
    <row r="8" spans="1:9" ht="12.75">
      <c r="A8" s="37" t="str">
        <f ca="1" t="shared" si="1"/>
        <v>Southwest Region</v>
      </c>
      <c r="B8" t="s">
        <v>130</v>
      </c>
      <c r="C8" t="str">
        <f>'m region orig data'!P8</f>
        <v> </v>
      </c>
      <c r="D8" t="str">
        <f>'m region orig data'!Q8</f>
        <v> </v>
      </c>
      <c r="E8" s="23">
        <f t="shared" si="0"/>
        <v>0.0721630408</v>
      </c>
      <c r="F8" s="40">
        <f>'m region orig data'!D8</f>
        <v>0.0653761333</v>
      </c>
      <c r="G8" s="6">
        <f>'m region orig data'!B8</f>
        <v>478</v>
      </c>
      <c r="H8" s="6">
        <f>'m region orig data'!C8</f>
        <v>7040</v>
      </c>
      <c r="I8" s="12">
        <f>'m region orig data'!G8</f>
        <v>0.3352643879</v>
      </c>
    </row>
    <row r="9" spans="1:9" ht="12.75">
      <c r="A9" s="37" t="str">
        <f ca="1" t="shared" si="1"/>
        <v>The Pas Region</v>
      </c>
      <c r="B9" t="s">
        <v>131</v>
      </c>
      <c r="C9" t="str">
        <f>'m region orig data'!P9</f>
        <v> </v>
      </c>
      <c r="D9" t="str">
        <f>'m region orig data'!Q9</f>
        <v> </v>
      </c>
      <c r="E9" s="23">
        <f t="shared" si="0"/>
        <v>0.0721630408</v>
      </c>
      <c r="F9" s="40">
        <f>'m region orig data'!D9</f>
        <v>0.0813409002</v>
      </c>
      <c r="G9" s="6">
        <f>'m region orig data'!B9</f>
        <v>410</v>
      </c>
      <c r="H9" s="6">
        <f>'m region orig data'!C9</f>
        <v>4888</v>
      </c>
      <c r="I9" s="12">
        <f>'m region orig data'!G9</f>
        <v>0.254522898</v>
      </c>
    </row>
    <row r="10" spans="1:9" ht="12.75">
      <c r="A10" s="37" t="str">
        <f ca="1" t="shared" si="1"/>
        <v>Thompson Region (m)</v>
      </c>
      <c r="B10" t="s">
        <v>132</v>
      </c>
      <c r="C10" t="str">
        <f>'m region orig data'!P10</f>
        <v>m</v>
      </c>
      <c r="D10" t="str">
        <f>'m region orig data'!Q10</f>
        <v> </v>
      </c>
      <c r="E10" s="23">
        <f t="shared" si="0"/>
        <v>0.0721630408</v>
      </c>
      <c r="F10" s="40">
        <f>'m region orig data'!D10</f>
        <v>0.1316283273</v>
      </c>
      <c r="G10" s="6">
        <f>'m region orig data'!B10</f>
        <v>421</v>
      </c>
      <c r="H10" s="6">
        <f>'m region orig data'!C10</f>
        <v>3273</v>
      </c>
      <c r="I10" s="12">
        <f>'m region orig data'!G10</f>
        <v>1.5770539E-08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44</v>
      </c>
      <c r="C12" t="str">
        <f>'m region orig data'!P11</f>
        <v> </v>
      </c>
      <c r="D12" t="str">
        <f>'m region orig data'!Q11</f>
        <v> </v>
      </c>
      <c r="E12" s="23">
        <f t="shared" si="0"/>
        <v>0.0721630408</v>
      </c>
      <c r="F12" s="40">
        <f>'m region orig data'!D11</f>
        <v>0.0721630408</v>
      </c>
      <c r="G12" s="6">
        <f>'m region orig data'!B11</f>
        <v>4419</v>
      </c>
      <c r="H12" s="6">
        <f>'m region orig data'!C11</f>
        <v>59261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8" ht="15">
      <c r="A1" s="73" t="s">
        <v>165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ht="15">
      <c r="A3" s="73" t="s">
        <v>0</v>
      </c>
      <c r="B3" s="73" t="s">
        <v>64</v>
      </c>
      <c r="C3" s="73" t="s">
        <v>65</v>
      </c>
      <c r="D3" s="73" t="s">
        <v>66</v>
      </c>
      <c r="E3" s="73" t="s">
        <v>67</v>
      </c>
      <c r="F3" s="73" t="s">
        <v>68</v>
      </c>
      <c r="G3" s="73" t="s">
        <v>69</v>
      </c>
      <c r="H3" s="73" t="s">
        <v>70</v>
      </c>
      <c r="I3" s="73" t="s">
        <v>71</v>
      </c>
      <c r="J3" s="73" t="s">
        <v>72</v>
      </c>
      <c r="K3" s="73" t="s">
        <v>73</v>
      </c>
      <c r="L3" s="73" t="s">
        <v>74</v>
      </c>
      <c r="M3" s="73" t="s">
        <v>170</v>
      </c>
      <c r="N3" s="73" t="s">
        <v>75</v>
      </c>
      <c r="O3" s="73" t="s">
        <v>76</v>
      </c>
      <c r="P3" s="73" t="s">
        <v>77</v>
      </c>
      <c r="Q3" s="73" t="s">
        <v>78</v>
      </c>
      <c r="R3" s="73" t="s">
        <v>79</v>
      </c>
      <c r="S3" s="73" t="s">
        <v>80</v>
      </c>
      <c r="T3" s="73" t="s">
        <v>81</v>
      </c>
      <c r="U3" s="73" t="s">
        <v>82</v>
      </c>
      <c r="V3" s="73" t="s">
        <v>83</v>
      </c>
      <c r="W3" s="73" t="s">
        <v>84</v>
      </c>
      <c r="X3" s="73" t="s">
        <v>85</v>
      </c>
      <c r="Y3" s="73" t="s">
        <v>86</v>
      </c>
      <c r="Z3" s="73" t="s">
        <v>87</v>
      </c>
      <c r="AA3" s="73" t="s">
        <v>171</v>
      </c>
      <c r="AB3" s="73" t="s">
        <v>88</v>
      </c>
      <c r="AC3" s="73" t="s">
        <v>89</v>
      </c>
      <c r="AD3" s="73" t="s">
        <v>90</v>
      </c>
      <c r="AE3" s="73" t="s">
        <v>91</v>
      </c>
      <c r="AF3" s="73" t="s">
        <v>92</v>
      </c>
      <c r="AG3" s="73" t="s">
        <v>93</v>
      </c>
      <c r="AH3" s="73" t="s">
        <v>94</v>
      </c>
      <c r="AI3" s="73" t="s">
        <v>95</v>
      </c>
      <c r="AJ3" s="73" t="s">
        <v>96</v>
      </c>
      <c r="AK3" s="73" t="s">
        <v>97</v>
      </c>
      <c r="AL3" s="73" t="s">
        <v>98</v>
      </c>
    </row>
    <row r="4" spans="1:38" ht="15">
      <c r="A4" s="73" t="s">
        <v>3</v>
      </c>
      <c r="B4" s="73">
        <v>203</v>
      </c>
      <c r="C4" s="73">
        <v>4691</v>
      </c>
      <c r="D4" s="73">
        <v>0.0419132592</v>
      </c>
      <c r="E4" s="73">
        <v>0.0334628673</v>
      </c>
      <c r="F4" s="73">
        <v>0.0524976322</v>
      </c>
      <c r="G4" s="74">
        <v>3.3213072E-06</v>
      </c>
      <c r="H4" s="73">
        <v>0.0432743551</v>
      </c>
      <c r="I4" s="73">
        <v>0.0029708197</v>
      </c>
      <c r="J4" s="73">
        <v>-0.5342</v>
      </c>
      <c r="K4" s="73">
        <v>-0.7594</v>
      </c>
      <c r="L4" s="73">
        <v>-0.309</v>
      </c>
      <c r="M4" s="73">
        <v>0.5861436846</v>
      </c>
      <c r="N4" s="73">
        <v>0.4679676236</v>
      </c>
      <c r="O4" s="73">
        <v>0.7341627961</v>
      </c>
      <c r="P4" s="73">
        <v>1746</v>
      </c>
      <c r="Q4" s="73">
        <v>44455</v>
      </c>
      <c r="R4" s="73">
        <v>0.0365270957</v>
      </c>
      <c r="S4" s="73">
        <v>0.0307768928</v>
      </c>
      <c r="T4" s="73">
        <v>0.0433516381</v>
      </c>
      <c r="U4" s="73">
        <v>0.0006734478</v>
      </c>
      <c r="V4" s="73">
        <v>0.039275672</v>
      </c>
      <c r="W4" s="73">
        <v>0.0009212996</v>
      </c>
      <c r="X4" s="73">
        <v>-0.2972</v>
      </c>
      <c r="Y4" s="73">
        <v>-0.4684</v>
      </c>
      <c r="Z4" s="73">
        <v>-0.1259</v>
      </c>
      <c r="AA4" s="73">
        <v>0.7429280938</v>
      </c>
      <c r="AB4" s="73">
        <v>0.625974167</v>
      </c>
      <c r="AC4" s="73">
        <v>0.8817331157</v>
      </c>
      <c r="AD4" s="73">
        <v>0.2375884929</v>
      </c>
      <c r="AE4" s="73">
        <v>-0.1375</v>
      </c>
      <c r="AF4" s="73">
        <v>-0.3658</v>
      </c>
      <c r="AG4" s="73">
        <v>0.0907</v>
      </c>
      <c r="AH4" s="73" t="s">
        <v>125</v>
      </c>
      <c r="AI4" s="73" t="s">
        <v>100</v>
      </c>
      <c r="AJ4" s="73" t="s">
        <v>61</v>
      </c>
      <c r="AK4" s="73" t="s">
        <v>61</v>
      </c>
      <c r="AL4" s="73" t="s">
        <v>61</v>
      </c>
    </row>
    <row r="5" spans="1:38" ht="15">
      <c r="A5" s="73" t="s">
        <v>1</v>
      </c>
      <c r="B5" s="73">
        <v>199</v>
      </c>
      <c r="C5" s="73">
        <v>3708</v>
      </c>
      <c r="D5" s="73">
        <v>0.0516741629</v>
      </c>
      <c r="E5" s="73">
        <v>0.0412616017</v>
      </c>
      <c r="F5" s="73">
        <v>0.0647143835</v>
      </c>
      <c r="G5" s="73">
        <v>0.0046650384</v>
      </c>
      <c r="H5" s="73">
        <v>0.0536677454</v>
      </c>
      <c r="I5" s="73">
        <v>0.0037009109</v>
      </c>
      <c r="J5" s="73">
        <v>-0.3248</v>
      </c>
      <c r="K5" s="73">
        <v>-0.5499</v>
      </c>
      <c r="L5" s="73">
        <v>-0.0998</v>
      </c>
      <c r="M5" s="73">
        <v>0.722646838</v>
      </c>
      <c r="N5" s="73">
        <v>0.5770304594</v>
      </c>
      <c r="O5" s="73">
        <v>0.9050102017</v>
      </c>
      <c r="P5" s="73">
        <v>2596</v>
      </c>
      <c r="Q5" s="73">
        <v>80387</v>
      </c>
      <c r="R5" s="73">
        <v>0.0332912646</v>
      </c>
      <c r="S5" s="73">
        <v>0.0281511741</v>
      </c>
      <c r="T5" s="73">
        <v>0.0393698783</v>
      </c>
      <c r="U5" s="74">
        <v>5.1913226E-06</v>
      </c>
      <c r="V5" s="73">
        <v>0.0322937788</v>
      </c>
      <c r="W5" s="73">
        <v>0.0006235026</v>
      </c>
      <c r="X5" s="73">
        <v>-0.3899</v>
      </c>
      <c r="Y5" s="73">
        <v>-0.5576</v>
      </c>
      <c r="Z5" s="73">
        <v>-0.2222</v>
      </c>
      <c r="AA5" s="73">
        <v>0.6771142166</v>
      </c>
      <c r="AB5" s="73">
        <v>0.5725694247</v>
      </c>
      <c r="AC5" s="73">
        <v>0.8007477216</v>
      </c>
      <c r="AD5" s="73">
        <v>0.0001368752</v>
      </c>
      <c r="AE5" s="73">
        <v>-0.4397</v>
      </c>
      <c r="AF5" s="73">
        <v>-0.6656</v>
      </c>
      <c r="AG5" s="73">
        <v>-0.2137</v>
      </c>
      <c r="AH5" s="73" t="s">
        <v>125</v>
      </c>
      <c r="AI5" s="73" t="s">
        <v>100</v>
      </c>
      <c r="AJ5" s="73" t="s">
        <v>99</v>
      </c>
      <c r="AK5" s="73" t="s">
        <v>61</v>
      </c>
      <c r="AL5" s="73" t="s">
        <v>61</v>
      </c>
    </row>
    <row r="6" spans="1:38" ht="15">
      <c r="A6" s="73" t="s">
        <v>10</v>
      </c>
      <c r="B6" s="73">
        <v>121</v>
      </c>
      <c r="C6" s="73">
        <v>1707</v>
      </c>
      <c r="D6" s="73">
        <v>0.0708666382</v>
      </c>
      <c r="E6" s="73">
        <v>0.055150067</v>
      </c>
      <c r="F6" s="73">
        <v>0.0910620908</v>
      </c>
      <c r="G6" s="73">
        <v>0.9439600687</v>
      </c>
      <c r="H6" s="73">
        <v>0.0708845929</v>
      </c>
      <c r="I6" s="73">
        <v>0.0062114643</v>
      </c>
      <c r="J6" s="73">
        <v>-0.009</v>
      </c>
      <c r="K6" s="73">
        <v>-0.2597</v>
      </c>
      <c r="L6" s="73">
        <v>0.2417</v>
      </c>
      <c r="M6" s="73">
        <v>0.9910475387</v>
      </c>
      <c r="N6" s="73">
        <v>0.7712562573</v>
      </c>
      <c r="O6" s="73">
        <v>1.2734745614</v>
      </c>
      <c r="P6" s="73">
        <v>2462</v>
      </c>
      <c r="Q6" s="73">
        <v>59419</v>
      </c>
      <c r="R6" s="73">
        <v>0.0421174768</v>
      </c>
      <c r="S6" s="73">
        <v>0.0356807276</v>
      </c>
      <c r="T6" s="73">
        <v>0.0497154057</v>
      </c>
      <c r="U6" s="73">
        <v>0.0674391723</v>
      </c>
      <c r="V6" s="73">
        <v>0.041434558</v>
      </c>
      <c r="W6" s="73">
        <v>0.0008175787</v>
      </c>
      <c r="X6" s="73">
        <v>-0.1547</v>
      </c>
      <c r="Y6" s="73">
        <v>-0.3206</v>
      </c>
      <c r="Z6" s="73">
        <v>0.0111</v>
      </c>
      <c r="AA6" s="73">
        <v>0.8566313903</v>
      </c>
      <c r="AB6" s="73">
        <v>0.7257137331</v>
      </c>
      <c r="AC6" s="73">
        <v>1.0111663943</v>
      </c>
      <c r="AD6" s="73">
        <v>4.60316E-05</v>
      </c>
      <c r="AE6" s="73">
        <v>-0.5203</v>
      </c>
      <c r="AF6" s="73">
        <v>-0.7706</v>
      </c>
      <c r="AG6" s="73">
        <v>-0.2701</v>
      </c>
      <c r="AH6" s="73" t="s">
        <v>61</v>
      </c>
      <c r="AI6" s="73" t="s">
        <v>61</v>
      </c>
      <c r="AJ6" s="73" t="s">
        <v>99</v>
      </c>
      <c r="AK6" s="73" t="s">
        <v>61</v>
      </c>
      <c r="AL6" s="73" t="s">
        <v>61</v>
      </c>
    </row>
    <row r="7" spans="1:38" ht="15">
      <c r="A7" s="73" t="s">
        <v>9</v>
      </c>
      <c r="B7" s="73">
        <v>170</v>
      </c>
      <c r="C7" s="73">
        <v>1796</v>
      </c>
      <c r="D7" s="73">
        <v>0.0914709364</v>
      </c>
      <c r="E7" s="73">
        <v>0.0722439274</v>
      </c>
      <c r="F7" s="73">
        <v>0.1158150243</v>
      </c>
      <c r="G7" s="73">
        <v>0.0408403866</v>
      </c>
      <c r="H7" s="73">
        <v>0.0946547884</v>
      </c>
      <c r="I7" s="73">
        <v>0.006907569</v>
      </c>
      <c r="J7" s="73">
        <v>0.2462</v>
      </c>
      <c r="K7" s="73">
        <v>0.0103</v>
      </c>
      <c r="L7" s="73">
        <v>0.4822</v>
      </c>
      <c r="M7" s="73">
        <v>1.2791921383</v>
      </c>
      <c r="N7" s="73">
        <v>1.0103084933</v>
      </c>
      <c r="O7" s="73">
        <v>1.6196365146</v>
      </c>
      <c r="P7" s="73">
        <v>2448</v>
      </c>
      <c r="Q7" s="73">
        <v>40402</v>
      </c>
      <c r="R7" s="73">
        <v>0.0559706035</v>
      </c>
      <c r="S7" s="73">
        <v>0.0473655</v>
      </c>
      <c r="T7" s="73">
        <v>0.0661390348</v>
      </c>
      <c r="U7" s="73">
        <v>0.1280511922</v>
      </c>
      <c r="V7" s="73">
        <v>0.0605910598</v>
      </c>
      <c r="W7" s="73">
        <v>0.0011869439</v>
      </c>
      <c r="X7" s="73">
        <v>0.1296</v>
      </c>
      <c r="Y7" s="73">
        <v>-0.0373</v>
      </c>
      <c r="Z7" s="73">
        <v>0.2965</v>
      </c>
      <c r="AA7" s="73">
        <v>1.1383914598</v>
      </c>
      <c r="AB7" s="73">
        <v>0.9633714363</v>
      </c>
      <c r="AC7" s="73">
        <v>1.3452081584</v>
      </c>
      <c r="AD7" s="73">
        <v>4.47577E-05</v>
      </c>
      <c r="AE7" s="73">
        <v>-0.4912</v>
      </c>
      <c r="AF7" s="73">
        <v>-0.7271</v>
      </c>
      <c r="AG7" s="73">
        <v>-0.2553</v>
      </c>
      <c r="AH7" s="73" t="s">
        <v>61</v>
      </c>
      <c r="AI7" s="73" t="s">
        <v>61</v>
      </c>
      <c r="AJ7" s="73" t="s">
        <v>99</v>
      </c>
      <c r="AK7" s="73" t="s">
        <v>61</v>
      </c>
      <c r="AL7" s="73" t="s">
        <v>61</v>
      </c>
    </row>
    <row r="8" spans="1:38" ht="15">
      <c r="A8" s="73" t="s">
        <v>11</v>
      </c>
      <c r="B8" s="73">
        <v>2142</v>
      </c>
      <c r="C8" s="73">
        <v>25649</v>
      </c>
      <c r="D8" s="73">
        <v>0.0807297874</v>
      </c>
      <c r="E8" s="73">
        <v>0.0671923681</v>
      </c>
      <c r="F8" s="73">
        <v>0.0969946253</v>
      </c>
      <c r="G8" s="73">
        <v>0.2404101422</v>
      </c>
      <c r="H8" s="73">
        <v>0.0835120278</v>
      </c>
      <c r="I8" s="73">
        <v>0.0017274388</v>
      </c>
      <c r="J8" s="73">
        <v>0.1099</v>
      </c>
      <c r="K8" s="73">
        <v>-0.0736</v>
      </c>
      <c r="L8" s="73">
        <v>0.2935</v>
      </c>
      <c r="M8" s="73">
        <v>1.1162110521</v>
      </c>
      <c r="N8" s="73">
        <v>0.9290358167</v>
      </c>
      <c r="O8" s="73">
        <v>1.3410969636</v>
      </c>
      <c r="P8" s="73">
        <v>26766</v>
      </c>
      <c r="Q8" s="73">
        <v>554397</v>
      </c>
      <c r="R8" s="73">
        <v>0.0482785759</v>
      </c>
      <c r="S8" s="73">
        <v>0.0410076479</v>
      </c>
      <c r="T8" s="73">
        <v>0.0568386875</v>
      </c>
      <c r="U8" s="73">
        <v>0.8268021588</v>
      </c>
      <c r="V8" s="73">
        <v>0.048279482</v>
      </c>
      <c r="W8" s="73">
        <v>0.0002878893</v>
      </c>
      <c r="X8" s="73">
        <v>-0.0182</v>
      </c>
      <c r="Y8" s="73">
        <v>-0.1815</v>
      </c>
      <c r="Z8" s="73">
        <v>0.145</v>
      </c>
      <c r="AA8" s="73">
        <v>0.9819425745</v>
      </c>
      <c r="AB8" s="73">
        <v>0.8340584756</v>
      </c>
      <c r="AC8" s="73">
        <v>1.1560475048</v>
      </c>
      <c r="AD8" s="74">
        <v>1.4905576E-08</v>
      </c>
      <c r="AE8" s="73">
        <v>-0.5141</v>
      </c>
      <c r="AF8" s="73">
        <v>-0.6921</v>
      </c>
      <c r="AG8" s="73">
        <v>-0.3362</v>
      </c>
      <c r="AH8" s="73" t="s">
        <v>61</v>
      </c>
      <c r="AI8" s="73" t="s">
        <v>61</v>
      </c>
      <c r="AJ8" s="73" t="s">
        <v>99</v>
      </c>
      <c r="AK8" s="73" t="s">
        <v>61</v>
      </c>
      <c r="AL8" s="73" t="s">
        <v>61</v>
      </c>
    </row>
    <row r="9" spans="1:38" ht="15">
      <c r="A9" s="73" t="s">
        <v>4</v>
      </c>
      <c r="B9" s="73">
        <v>382</v>
      </c>
      <c r="C9" s="73">
        <v>7501</v>
      </c>
      <c r="D9" s="73">
        <v>0.0483510395</v>
      </c>
      <c r="E9" s="73">
        <v>0.0394722481</v>
      </c>
      <c r="F9" s="73">
        <v>0.0592270045</v>
      </c>
      <c r="G9" s="73">
        <v>0.0001567674</v>
      </c>
      <c r="H9" s="73">
        <v>0.0509265431</v>
      </c>
      <c r="I9" s="73">
        <v>0.0025384139</v>
      </c>
      <c r="J9" s="73">
        <v>-0.3913</v>
      </c>
      <c r="K9" s="73">
        <v>-0.5942</v>
      </c>
      <c r="L9" s="73">
        <v>-0.1884</v>
      </c>
      <c r="M9" s="73">
        <v>0.6761740064</v>
      </c>
      <c r="N9" s="73">
        <v>0.5520069155</v>
      </c>
      <c r="O9" s="73">
        <v>0.8282709403</v>
      </c>
      <c r="P9" s="73">
        <v>2307</v>
      </c>
      <c r="Q9" s="73">
        <v>59272</v>
      </c>
      <c r="R9" s="73">
        <v>0.0371607721</v>
      </c>
      <c r="S9" s="73">
        <v>0.0314239369</v>
      </c>
      <c r="T9" s="73">
        <v>0.0439449388</v>
      </c>
      <c r="U9" s="73">
        <v>0.0010669123</v>
      </c>
      <c r="V9" s="73">
        <v>0.0389222567</v>
      </c>
      <c r="W9" s="73">
        <v>0.000794426</v>
      </c>
      <c r="X9" s="73">
        <v>-0.28</v>
      </c>
      <c r="Y9" s="73">
        <v>-0.4476</v>
      </c>
      <c r="Z9" s="73">
        <v>-0.1123</v>
      </c>
      <c r="AA9" s="73">
        <v>0.7558165004</v>
      </c>
      <c r="AB9" s="73">
        <v>0.6391344601</v>
      </c>
      <c r="AC9" s="73">
        <v>0.8938003158</v>
      </c>
      <c r="AD9" s="73">
        <v>0.0112718237</v>
      </c>
      <c r="AE9" s="73">
        <v>-0.2632</v>
      </c>
      <c r="AF9" s="73">
        <v>-0.4668</v>
      </c>
      <c r="AG9" s="73">
        <v>-0.0596</v>
      </c>
      <c r="AH9" s="73" t="s">
        <v>125</v>
      </c>
      <c r="AI9" s="73" t="s">
        <v>100</v>
      </c>
      <c r="AJ9" s="73" t="s">
        <v>99</v>
      </c>
      <c r="AK9" s="73" t="s">
        <v>61</v>
      </c>
      <c r="AL9" s="73" t="s">
        <v>61</v>
      </c>
    </row>
    <row r="10" spans="1:38" ht="15">
      <c r="A10" s="73" t="s">
        <v>2</v>
      </c>
      <c r="B10" s="73">
        <v>161</v>
      </c>
      <c r="C10" s="73">
        <v>2875</v>
      </c>
      <c r="D10" s="73">
        <v>0.0540242814</v>
      </c>
      <c r="E10" s="73">
        <v>0.0426441265</v>
      </c>
      <c r="F10" s="73">
        <v>0.0684413827</v>
      </c>
      <c r="G10" s="73">
        <v>0.0201787858</v>
      </c>
      <c r="H10" s="73">
        <v>0.056</v>
      </c>
      <c r="I10" s="73">
        <v>0.0042880623</v>
      </c>
      <c r="J10" s="73">
        <v>-0.2804</v>
      </c>
      <c r="K10" s="73">
        <v>-0.5169</v>
      </c>
      <c r="L10" s="73">
        <v>-0.0438</v>
      </c>
      <c r="M10" s="73">
        <v>0.7555125019</v>
      </c>
      <c r="N10" s="73">
        <v>0.5963646321</v>
      </c>
      <c r="O10" s="73">
        <v>0.9571311071</v>
      </c>
      <c r="P10" s="73">
        <v>1476</v>
      </c>
      <c r="Q10" s="73">
        <v>31613</v>
      </c>
      <c r="R10" s="73">
        <v>0.0446001939</v>
      </c>
      <c r="S10" s="73">
        <v>0.037554377</v>
      </c>
      <c r="T10" s="73">
        <v>0.0529679216</v>
      </c>
      <c r="U10" s="73">
        <v>0.2665499246</v>
      </c>
      <c r="V10" s="73">
        <v>0.046689653</v>
      </c>
      <c r="W10" s="73">
        <v>0.0011865734</v>
      </c>
      <c r="X10" s="73">
        <v>-0.0975</v>
      </c>
      <c r="Y10" s="73">
        <v>-0.2694</v>
      </c>
      <c r="Z10" s="73">
        <v>0.0745</v>
      </c>
      <c r="AA10" s="73">
        <v>0.9071276118</v>
      </c>
      <c r="AB10" s="73">
        <v>0.7638220681</v>
      </c>
      <c r="AC10" s="73">
        <v>1.0773196251</v>
      </c>
      <c r="AD10" s="73">
        <v>0.1174376926</v>
      </c>
      <c r="AE10" s="73">
        <v>-0.1917</v>
      </c>
      <c r="AF10" s="73">
        <v>-0.4317</v>
      </c>
      <c r="AG10" s="73">
        <v>0.0483</v>
      </c>
      <c r="AH10" s="73" t="s">
        <v>61</v>
      </c>
      <c r="AI10" s="73" t="s">
        <v>61</v>
      </c>
      <c r="AJ10" s="73" t="s">
        <v>61</v>
      </c>
      <c r="AK10" s="73" t="s">
        <v>61</v>
      </c>
      <c r="AL10" s="73" t="s">
        <v>61</v>
      </c>
    </row>
    <row r="11" spans="1:38" ht="15">
      <c r="A11" s="73" t="s">
        <v>6</v>
      </c>
      <c r="B11" s="73">
        <v>320</v>
      </c>
      <c r="C11" s="73">
        <v>4729</v>
      </c>
      <c r="D11" s="73">
        <v>0.0667883509</v>
      </c>
      <c r="E11" s="73">
        <v>0.0542777528</v>
      </c>
      <c r="F11" s="73">
        <v>0.0821825442</v>
      </c>
      <c r="G11" s="73">
        <v>0.5188879928</v>
      </c>
      <c r="H11" s="73">
        <v>0.067667583</v>
      </c>
      <c r="I11" s="73">
        <v>0.0036525071</v>
      </c>
      <c r="J11" s="73">
        <v>-0.0683</v>
      </c>
      <c r="K11" s="73">
        <v>-0.2757</v>
      </c>
      <c r="L11" s="73">
        <v>0.1392</v>
      </c>
      <c r="M11" s="73">
        <v>0.9340139804</v>
      </c>
      <c r="N11" s="73">
        <v>0.7590572196</v>
      </c>
      <c r="O11" s="73">
        <v>1.1492969081</v>
      </c>
      <c r="P11" s="73">
        <v>1450</v>
      </c>
      <c r="Q11" s="73">
        <v>32490</v>
      </c>
      <c r="R11" s="73">
        <v>0.0457837899</v>
      </c>
      <c r="S11" s="73">
        <v>0.0386370748</v>
      </c>
      <c r="T11" s="73">
        <v>0.0542524357</v>
      </c>
      <c r="U11" s="73">
        <v>0.4104108833</v>
      </c>
      <c r="V11" s="73">
        <v>0.0446291167</v>
      </c>
      <c r="W11" s="73">
        <v>0.0011455665</v>
      </c>
      <c r="X11" s="73">
        <v>-0.0713</v>
      </c>
      <c r="Y11" s="73">
        <v>-0.241</v>
      </c>
      <c r="Z11" s="73">
        <v>0.0984</v>
      </c>
      <c r="AA11" s="73">
        <v>0.9312008838</v>
      </c>
      <c r="AB11" s="73">
        <v>0.7858431615</v>
      </c>
      <c r="AC11" s="73">
        <v>1.1034454819</v>
      </c>
      <c r="AD11" s="73">
        <v>0.0004191594</v>
      </c>
      <c r="AE11" s="73">
        <v>-0.3776</v>
      </c>
      <c r="AF11" s="73">
        <v>-0.5874</v>
      </c>
      <c r="AG11" s="73">
        <v>-0.1678</v>
      </c>
      <c r="AH11" s="73" t="s">
        <v>61</v>
      </c>
      <c r="AI11" s="73" t="s">
        <v>61</v>
      </c>
      <c r="AJ11" s="73" t="s">
        <v>99</v>
      </c>
      <c r="AK11" s="73" t="s">
        <v>61</v>
      </c>
      <c r="AL11" s="73" t="s">
        <v>61</v>
      </c>
    </row>
    <row r="12" spans="1:38" ht="15">
      <c r="A12" s="73" t="s">
        <v>8</v>
      </c>
      <c r="B12" s="73">
        <v>26</v>
      </c>
      <c r="C12" s="73">
        <v>175</v>
      </c>
      <c r="D12" s="73">
        <v>0.1414094134</v>
      </c>
      <c r="E12" s="73">
        <v>0.0922520585</v>
      </c>
      <c r="F12" s="73">
        <v>0.2167607154</v>
      </c>
      <c r="G12" s="73">
        <v>0.001755005</v>
      </c>
      <c r="H12" s="73">
        <v>0.1485714286</v>
      </c>
      <c r="I12" s="73">
        <v>0.0268857859</v>
      </c>
      <c r="J12" s="73">
        <v>0.6819</v>
      </c>
      <c r="K12" s="73">
        <v>0.2547</v>
      </c>
      <c r="L12" s="73">
        <v>1.109</v>
      </c>
      <c r="M12" s="73">
        <v>1.9775659566</v>
      </c>
      <c r="N12" s="73">
        <v>1.2901158832</v>
      </c>
      <c r="O12" s="73">
        <v>3.0313301025</v>
      </c>
      <c r="P12" s="73">
        <v>72</v>
      </c>
      <c r="Q12" s="73">
        <v>623</v>
      </c>
      <c r="R12" s="73">
        <v>0.1050053268</v>
      </c>
      <c r="S12" s="73">
        <v>0.0783263625</v>
      </c>
      <c r="T12" s="73">
        <v>0.1407714889</v>
      </c>
      <c r="U12" s="74">
        <v>3.902631E-07</v>
      </c>
      <c r="V12" s="73">
        <v>0.1155698234</v>
      </c>
      <c r="W12" s="73">
        <v>0.0128088452</v>
      </c>
      <c r="X12" s="73">
        <v>0.7588</v>
      </c>
      <c r="Y12" s="73">
        <v>0.4657</v>
      </c>
      <c r="Z12" s="73">
        <v>1.0519</v>
      </c>
      <c r="AA12" s="73">
        <v>2.1357133899</v>
      </c>
      <c r="AB12" s="73">
        <v>1.593087381</v>
      </c>
      <c r="AC12" s="73">
        <v>2.8631647819</v>
      </c>
      <c r="AD12" s="73">
        <v>0.2337845391</v>
      </c>
      <c r="AE12" s="73">
        <v>-0.2976</v>
      </c>
      <c r="AF12" s="73">
        <v>-0.7876</v>
      </c>
      <c r="AG12" s="73">
        <v>0.1923</v>
      </c>
      <c r="AH12" s="73" t="s">
        <v>125</v>
      </c>
      <c r="AI12" s="73" t="s">
        <v>100</v>
      </c>
      <c r="AJ12" s="73" t="s">
        <v>61</v>
      </c>
      <c r="AK12" s="73" t="s">
        <v>61</v>
      </c>
      <c r="AL12" s="73" t="s">
        <v>61</v>
      </c>
    </row>
    <row r="13" spans="1:38" ht="15">
      <c r="A13" s="73" t="s">
        <v>5</v>
      </c>
      <c r="B13" s="73">
        <v>302</v>
      </c>
      <c r="C13" s="73">
        <v>3343</v>
      </c>
      <c r="D13" s="73">
        <v>0.0868093616</v>
      </c>
      <c r="E13" s="73">
        <v>0.0702476424</v>
      </c>
      <c r="F13" s="73">
        <v>0.1072757035</v>
      </c>
      <c r="G13" s="73">
        <v>0.0725780794</v>
      </c>
      <c r="H13" s="73">
        <v>0.0903380197</v>
      </c>
      <c r="I13" s="73">
        <v>0.0049580068</v>
      </c>
      <c r="J13" s="73">
        <v>0.1939</v>
      </c>
      <c r="K13" s="73">
        <v>-0.0178</v>
      </c>
      <c r="L13" s="73">
        <v>0.4056</v>
      </c>
      <c r="M13" s="73">
        <v>1.2140014871</v>
      </c>
      <c r="N13" s="73">
        <v>0.9823910784</v>
      </c>
      <c r="O13" s="73">
        <v>1.5002168109</v>
      </c>
      <c r="P13" s="73">
        <v>1384</v>
      </c>
      <c r="Q13" s="73">
        <v>17110</v>
      </c>
      <c r="R13" s="73">
        <v>0.074321986</v>
      </c>
      <c r="S13" s="73">
        <v>0.0624458576</v>
      </c>
      <c r="T13" s="73">
        <v>0.0884567498</v>
      </c>
      <c r="U13" s="74">
        <v>3.2960377E-06</v>
      </c>
      <c r="V13" s="73">
        <v>0.0808883694</v>
      </c>
      <c r="W13" s="73">
        <v>0.0020845013</v>
      </c>
      <c r="X13" s="73">
        <v>0.4132</v>
      </c>
      <c r="Y13" s="73">
        <v>0.2391</v>
      </c>
      <c r="Z13" s="73">
        <v>0.5873</v>
      </c>
      <c r="AA13" s="73">
        <v>1.511641984</v>
      </c>
      <c r="AB13" s="73">
        <v>1.2700922725</v>
      </c>
      <c r="AC13" s="73">
        <v>1.7991302974</v>
      </c>
      <c r="AD13" s="73">
        <v>0.1607790466</v>
      </c>
      <c r="AE13" s="73">
        <v>-0.1553</v>
      </c>
      <c r="AF13" s="73">
        <v>-0.3724</v>
      </c>
      <c r="AG13" s="73">
        <v>0.0617</v>
      </c>
      <c r="AH13" s="73" t="s">
        <v>61</v>
      </c>
      <c r="AI13" s="73" t="s">
        <v>100</v>
      </c>
      <c r="AJ13" s="73" t="s">
        <v>61</v>
      </c>
      <c r="AK13" s="73" t="s">
        <v>61</v>
      </c>
      <c r="AL13" s="73" t="s">
        <v>61</v>
      </c>
    </row>
    <row r="14" spans="1:38" ht="15">
      <c r="A14" s="73" t="s">
        <v>7</v>
      </c>
      <c r="B14" s="73">
        <v>393</v>
      </c>
      <c r="C14" s="73">
        <v>3087</v>
      </c>
      <c r="D14" s="73">
        <v>0.1285819493</v>
      </c>
      <c r="E14" s="73">
        <v>0.1046102725</v>
      </c>
      <c r="F14" s="73">
        <v>0.1580467892</v>
      </c>
      <c r="G14" s="74">
        <v>2.4894259E-08</v>
      </c>
      <c r="H14" s="73">
        <v>0.1273080661</v>
      </c>
      <c r="I14" s="73">
        <v>0.0059991556</v>
      </c>
      <c r="J14" s="73">
        <v>0.5868</v>
      </c>
      <c r="K14" s="73">
        <v>0.3804</v>
      </c>
      <c r="L14" s="73">
        <v>0.7931</v>
      </c>
      <c r="M14" s="73">
        <v>1.7981779248</v>
      </c>
      <c r="N14" s="73">
        <v>1.4629416005</v>
      </c>
      <c r="O14" s="73">
        <v>2.210234399</v>
      </c>
      <c r="P14" s="73">
        <v>4094</v>
      </c>
      <c r="Q14" s="73">
        <v>31661</v>
      </c>
      <c r="R14" s="73">
        <v>0.1246585861</v>
      </c>
      <c r="S14" s="73">
        <v>0.1051434027</v>
      </c>
      <c r="T14" s="73">
        <v>0.1477958929</v>
      </c>
      <c r="U14" s="74">
        <v>9.093891E-27</v>
      </c>
      <c r="V14" s="73">
        <v>0.1293073497</v>
      </c>
      <c r="W14" s="73">
        <v>0.0018857396</v>
      </c>
      <c r="X14" s="73">
        <v>0.9304</v>
      </c>
      <c r="Y14" s="73">
        <v>0.7601</v>
      </c>
      <c r="Z14" s="73">
        <v>1.1006</v>
      </c>
      <c r="AA14" s="73">
        <v>2.5354429108</v>
      </c>
      <c r="AB14" s="73">
        <v>2.1385217292</v>
      </c>
      <c r="AC14" s="73">
        <v>3.0060348074</v>
      </c>
      <c r="AD14" s="73">
        <v>0.7710713339</v>
      </c>
      <c r="AE14" s="73">
        <v>-0.031</v>
      </c>
      <c r="AF14" s="73">
        <v>-0.2397</v>
      </c>
      <c r="AG14" s="73">
        <v>0.1777</v>
      </c>
      <c r="AH14" s="73" t="s">
        <v>125</v>
      </c>
      <c r="AI14" s="73" t="s">
        <v>100</v>
      </c>
      <c r="AJ14" s="73" t="s">
        <v>61</v>
      </c>
      <c r="AK14" s="73" t="s">
        <v>61</v>
      </c>
      <c r="AL14" s="73" t="s">
        <v>61</v>
      </c>
    </row>
    <row r="15" spans="1:38" ht="15">
      <c r="A15" s="73" t="s">
        <v>14</v>
      </c>
      <c r="B15" s="73">
        <v>523</v>
      </c>
      <c r="C15" s="73">
        <v>10106</v>
      </c>
      <c r="D15" s="73">
        <v>0.0506657189</v>
      </c>
      <c r="E15" s="73">
        <v>0.0415061067</v>
      </c>
      <c r="F15" s="73">
        <v>0.0618466841</v>
      </c>
      <c r="G15" s="73">
        <v>0.0004682838</v>
      </c>
      <c r="H15" s="73">
        <v>0.0517514348</v>
      </c>
      <c r="I15" s="73">
        <v>0.0022035994</v>
      </c>
      <c r="J15" s="73">
        <v>-0.3559</v>
      </c>
      <c r="K15" s="73">
        <v>-0.5553</v>
      </c>
      <c r="L15" s="73">
        <v>-0.1565</v>
      </c>
      <c r="M15" s="73">
        <v>0.7005299683</v>
      </c>
      <c r="N15" s="73">
        <v>0.5738845172</v>
      </c>
      <c r="O15" s="73">
        <v>0.8551236736</v>
      </c>
      <c r="P15" s="73">
        <v>6803</v>
      </c>
      <c r="Q15" s="73">
        <v>184261</v>
      </c>
      <c r="R15" s="73">
        <v>0.0379091746</v>
      </c>
      <c r="S15" s="73">
        <v>0.032103202</v>
      </c>
      <c r="T15" s="73">
        <v>0.044765177</v>
      </c>
      <c r="U15" s="73">
        <v>0.0021720307</v>
      </c>
      <c r="V15" s="73">
        <v>0.0369204552</v>
      </c>
      <c r="W15" s="73">
        <v>0.0004392865</v>
      </c>
      <c r="X15" s="73">
        <v>-0.26</v>
      </c>
      <c r="Y15" s="73">
        <v>-0.4263</v>
      </c>
      <c r="Z15" s="73">
        <v>-0.0938</v>
      </c>
      <c r="AA15" s="73">
        <v>0.7710383301</v>
      </c>
      <c r="AB15" s="73">
        <v>0.6529500971</v>
      </c>
      <c r="AC15" s="73">
        <v>0.9104832195</v>
      </c>
      <c r="AD15" s="73">
        <v>0.0037758376</v>
      </c>
      <c r="AE15" s="73">
        <v>-0.2901</v>
      </c>
      <c r="AF15" s="73">
        <v>-0.4863</v>
      </c>
      <c r="AG15" s="73">
        <v>-0.0938</v>
      </c>
      <c r="AH15" s="73" t="s">
        <v>125</v>
      </c>
      <c r="AI15" s="73" t="s">
        <v>100</v>
      </c>
      <c r="AJ15" s="73" t="s">
        <v>99</v>
      </c>
      <c r="AK15" s="73" t="s">
        <v>61</v>
      </c>
      <c r="AL15" s="73" t="s">
        <v>61</v>
      </c>
    </row>
    <row r="16" spans="1:38" ht="15">
      <c r="A16" s="73" t="s">
        <v>12</v>
      </c>
      <c r="B16" s="73">
        <v>863</v>
      </c>
      <c r="C16" s="73">
        <v>15105</v>
      </c>
      <c r="D16" s="73">
        <v>0.0557408111</v>
      </c>
      <c r="E16" s="73">
        <v>0.0460302592</v>
      </c>
      <c r="F16" s="73">
        <v>0.0674999029</v>
      </c>
      <c r="G16" s="73">
        <v>0.0076552431</v>
      </c>
      <c r="H16" s="73">
        <v>0.0571333995</v>
      </c>
      <c r="I16" s="73">
        <v>0.0018884687</v>
      </c>
      <c r="J16" s="73">
        <v>-0.2605</v>
      </c>
      <c r="K16" s="73">
        <v>-0.4519</v>
      </c>
      <c r="L16" s="73">
        <v>-0.069</v>
      </c>
      <c r="M16" s="73">
        <v>0.770700772</v>
      </c>
      <c r="N16" s="73">
        <v>0.6364377475</v>
      </c>
      <c r="O16" s="73">
        <v>0.9332879489</v>
      </c>
      <c r="P16" s="73">
        <v>5232</v>
      </c>
      <c r="Q16" s="73">
        <v>123375</v>
      </c>
      <c r="R16" s="73">
        <v>0.0415877471</v>
      </c>
      <c r="S16" s="73">
        <v>0.0351974234</v>
      </c>
      <c r="T16" s="73">
        <v>0.0491382761</v>
      </c>
      <c r="U16" s="73">
        <v>0.0492195797</v>
      </c>
      <c r="V16" s="73">
        <v>0.0424072948</v>
      </c>
      <c r="W16" s="73">
        <v>0.0005737162</v>
      </c>
      <c r="X16" s="73">
        <v>-0.1674</v>
      </c>
      <c r="Y16" s="73">
        <v>-0.3342</v>
      </c>
      <c r="Z16" s="73">
        <v>-0.0006</v>
      </c>
      <c r="AA16" s="73">
        <v>0.8458571685</v>
      </c>
      <c r="AB16" s="73">
        <v>0.7158837634</v>
      </c>
      <c r="AC16" s="73">
        <v>0.9994281001</v>
      </c>
      <c r="AD16" s="73">
        <v>0.0022508966</v>
      </c>
      <c r="AE16" s="73">
        <v>-0.2929</v>
      </c>
      <c r="AF16" s="73">
        <v>-0.4808</v>
      </c>
      <c r="AG16" s="73">
        <v>-0.105</v>
      </c>
      <c r="AH16" s="73" t="s">
        <v>125</v>
      </c>
      <c r="AI16" s="73" t="s">
        <v>61</v>
      </c>
      <c r="AJ16" s="73" t="s">
        <v>99</v>
      </c>
      <c r="AK16" s="73" t="s">
        <v>61</v>
      </c>
      <c r="AL16" s="73" t="s">
        <v>61</v>
      </c>
    </row>
    <row r="17" spans="1:38" ht="15">
      <c r="A17" s="73" t="s">
        <v>13</v>
      </c>
      <c r="B17" s="73">
        <v>721</v>
      </c>
      <c r="C17" s="73">
        <v>6605</v>
      </c>
      <c r="D17" s="73">
        <v>0.1093301531</v>
      </c>
      <c r="E17" s="73">
        <v>0.0897716105</v>
      </c>
      <c r="F17" s="73">
        <v>0.1331499158</v>
      </c>
      <c r="G17" s="73">
        <v>3.97655E-05</v>
      </c>
      <c r="H17" s="73">
        <v>0.1091597275</v>
      </c>
      <c r="I17" s="73">
        <v>0.0038370259</v>
      </c>
      <c r="J17" s="73">
        <v>0.4132</v>
      </c>
      <c r="K17" s="73">
        <v>0.2161</v>
      </c>
      <c r="L17" s="73">
        <v>0.6103</v>
      </c>
      <c r="M17" s="73">
        <v>1.5116542377</v>
      </c>
      <c r="N17" s="73">
        <v>1.2412278916</v>
      </c>
      <c r="O17" s="73">
        <v>1.8409983773</v>
      </c>
      <c r="P17" s="73">
        <v>5550</v>
      </c>
      <c r="Q17" s="73">
        <v>49394</v>
      </c>
      <c r="R17" s="73">
        <v>0.1035545495</v>
      </c>
      <c r="S17" s="73">
        <v>0.0872905051</v>
      </c>
      <c r="T17" s="73">
        <v>0.122848925</v>
      </c>
      <c r="U17" s="74">
        <v>1.286509E-17</v>
      </c>
      <c r="V17" s="73">
        <v>0.1123618253</v>
      </c>
      <c r="W17" s="73">
        <v>0.0014209876</v>
      </c>
      <c r="X17" s="73">
        <v>0.7449</v>
      </c>
      <c r="Y17" s="73">
        <v>0.574</v>
      </c>
      <c r="Z17" s="73">
        <v>0.9157</v>
      </c>
      <c r="AA17" s="73">
        <v>2.1062058912</v>
      </c>
      <c r="AB17" s="73">
        <v>1.7754099368</v>
      </c>
      <c r="AC17" s="73">
        <v>2.4986360414</v>
      </c>
      <c r="AD17" s="73">
        <v>0.5877465964</v>
      </c>
      <c r="AE17" s="73">
        <v>-0.0543</v>
      </c>
      <c r="AF17" s="73">
        <v>-0.2505</v>
      </c>
      <c r="AG17" s="73">
        <v>0.142</v>
      </c>
      <c r="AH17" s="73" t="s">
        <v>125</v>
      </c>
      <c r="AI17" s="73" t="s">
        <v>100</v>
      </c>
      <c r="AJ17" s="73" t="s">
        <v>61</v>
      </c>
      <c r="AK17" s="73" t="s">
        <v>61</v>
      </c>
      <c r="AL17" s="73" t="s">
        <v>61</v>
      </c>
    </row>
    <row r="18" spans="1:38" ht="15">
      <c r="A18" s="73" t="s">
        <v>15</v>
      </c>
      <c r="B18" s="73">
        <v>4419</v>
      </c>
      <c r="C18" s="73">
        <v>59261</v>
      </c>
      <c r="D18" s="73">
        <v>0.0715068</v>
      </c>
      <c r="E18" s="73" t="s">
        <v>61</v>
      </c>
      <c r="F18" s="73" t="s">
        <v>61</v>
      </c>
      <c r="G18" s="73" t="s">
        <v>61</v>
      </c>
      <c r="H18" s="73">
        <v>0.0745684346</v>
      </c>
      <c r="I18" s="73">
        <v>0.0010791087</v>
      </c>
      <c r="J18" s="73" t="s">
        <v>61</v>
      </c>
      <c r="K18" s="73" t="s">
        <v>61</v>
      </c>
      <c r="L18" s="73" t="s">
        <v>61</v>
      </c>
      <c r="M18" s="73" t="s">
        <v>61</v>
      </c>
      <c r="N18" s="73" t="s">
        <v>61</v>
      </c>
      <c r="O18" s="73" t="s">
        <v>61</v>
      </c>
      <c r="P18" s="73">
        <v>46798</v>
      </c>
      <c r="Q18" s="73">
        <v>951829</v>
      </c>
      <c r="R18" s="73">
        <v>0.0491663944</v>
      </c>
      <c r="S18" s="73" t="s">
        <v>61</v>
      </c>
      <c r="T18" s="73" t="s">
        <v>61</v>
      </c>
      <c r="U18" s="73" t="s">
        <v>61</v>
      </c>
      <c r="V18" s="73">
        <v>0.0491663944</v>
      </c>
      <c r="W18" s="73">
        <v>0.000221619</v>
      </c>
      <c r="X18" s="73" t="s">
        <v>61</v>
      </c>
      <c r="Y18" s="73" t="s">
        <v>61</v>
      </c>
      <c r="Z18" s="73" t="s">
        <v>61</v>
      </c>
      <c r="AA18" s="73" t="s">
        <v>61</v>
      </c>
      <c r="AB18" s="73" t="s">
        <v>61</v>
      </c>
      <c r="AC18" s="73" t="s">
        <v>61</v>
      </c>
      <c r="AD18" s="73">
        <v>1.10421E-05</v>
      </c>
      <c r="AE18" s="73">
        <v>-0.3746</v>
      </c>
      <c r="AF18" s="73">
        <v>-0.5416</v>
      </c>
      <c r="AG18" s="73">
        <v>-0.2076</v>
      </c>
      <c r="AH18" s="73" t="s">
        <v>61</v>
      </c>
      <c r="AI18" s="73" t="s">
        <v>61</v>
      </c>
      <c r="AJ18" s="73" t="s">
        <v>99</v>
      </c>
      <c r="AK18" s="73" t="s">
        <v>61</v>
      </c>
      <c r="AL18" s="73" t="s">
        <v>61</v>
      </c>
    </row>
    <row r="19" spans="1:38" ht="15">
      <c r="A19" s="73" t="s">
        <v>18</v>
      </c>
      <c r="B19" s="73">
        <v>78</v>
      </c>
      <c r="C19" s="73">
        <v>1476</v>
      </c>
      <c r="D19" s="73">
        <v>0.0500521792</v>
      </c>
      <c r="E19" s="73">
        <v>0.0375519498</v>
      </c>
      <c r="F19" s="73">
        <v>0.0667134639</v>
      </c>
      <c r="G19" s="73">
        <v>0.014964075</v>
      </c>
      <c r="H19" s="73">
        <v>0.0528455285</v>
      </c>
      <c r="I19" s="73">
        <v>0.0058233293</v>
      </c>
      <c r="J19" s="73">
        <v>-0.3567</v>
      </c>
      <c r="K19" s="73">
        <v>-0.6441</v>
      </c>
      <c r="L19" s="73">
        <v>-0.0694</v>
      </c>
      <c r="M19" s="73">
        <v>0.6999639084</v>
      </c>
      <c r="N19" s="73">
        <v>0.5251521499</v>
      </c>
      <c r="O19" s="73">
        <v>0.9329667091</v>
      </c>
      <c r="P19" s="73">
        <v>1394</v>
      </c>
      <c r="Q19" s="73">
        <v>55233</v>
      </c>
      <c r="R19" s="73">
        <v>0.0265440064</v>
      </c>
      <c r="S19" s="73">
        <v>0.0222913332</v>
      </c>
      <c r="T19" s="73">
        <v>0.0316079918</v>
      </c>
      <c r="U19" s="74">
        <v>4.541954E-12</v>
      </c>
      <c r="V19" s="73">
        <v>0.0252385349</v>
      </c>
      <c r="W19" s="73">
        <v>0.0006673934</v>
      </c>
      <c r="X19" s="73">
        <v>-0.6164</v>
      </c>
      <c r="Y19" s="73">
        <v>-0.791</v>
      </c>
      <c r="Z19" s="73">
        <v>-0.4418</v>
      </c>
      <c r="AA19" s="73">
        <v>0.5398810864</v>
      </c>
      <c r="AB19" s="73">
        <v>0.4533855581</v>
      </c>
      <c r="AC19" s="73">
        <v>0.6428779706</v>
      </c>
      <c r="AD19" s="73">
        <v>2.07163E-05</v>
      </c>
      <c r="AE19" s="73">
        <v>-0.6343</v>
      </c>
      <c r="AF19" s="73">
        <v>-0.9263</v>
      </c>
      <c r="AG19" s="73">
        <v>-0.3422</v>
      </c>
      <c r="AH19" s="73" t="s">
        <v>61</v>
      </c>
      <c r="AI19" s="73" t="s">
        <v>100</v>
      </c>
      <c r="AJ19" s="73" t="s">
        <v>99</v>
      </c>
      <c r="AK19" s="73" t="s">
        <v>61</v>
      </c>
      <c r="AL19" s="73" t="s">
        <v>61</v>
      </c>
    </row>
    <row r="20" spans="1:38" ht="15">
      <c r="A20" s="73" t="s">
        <v>17</v>
      </c>
      <c r="B20" s="73">
        <v>43</v>
      </c>
      <c r="C20" s="73">
        <v>702</v>
      </c>
      <c r="D20" s="73">
        <v>0.059945431</v>
      </c>
      <c r="E20" s="73">
        <v>0.0422737958</v>
      </c>
      <c r="F20" s="73">
        <v>0.0850043064</v>
      </c>
      <c r="G20" s="73">
        <v>0.322341349</v>
      </c>
      <c r="H20" s="73">
        <v>0.0612535613</v>
      </c>
      <c r="I20" s="73">
        <v>0.0090504728</v>
      </c>
      <c r="J20" s="73">
        <v>-0.1764</v>
      </c>
      <c r="K20" s="73">
        <v>-0.5256</v>
      </c>
      <c r="L20" s="73">
        <v>0.1729</v>
      </c>
      <c r="M20" s="73">
        <v>0.8383179075</v>
      </c>
      <c r="N20" s="73">
        <v>0.5911856748</v>
      </c>
      <c r="O20" s="73">
        <v>1.1887583612</v>
      </c>
      <c r="P20" s="73">
        <v>1069</v>
      </c>
      <c r="Q20" s="73">
        <v>32684</v>
      </c>
      <c r="R20" s="73">
        <v>0.0338944361</v>
      </c>
      <c r="S20" s="73">
        <v>0.0284350246</v>
      </c>
      <c r="T20" s="73">
        <v>0.040402033</v>
      </c>
      <c r="U20" s="73">
        <v>3.31106E-05</v>
      </c>
      <c r="V20" s="73">
        <v>0.032707135</v>
      </c>
      <c r="W20" s="73">
        <v>0.0009838585</v>
      </c>
      <c r="X20" s="73">
        <v>-0.372</v>
      </c>
      <c r="Y20" s="73">
        <v>-0.5476</v>
      </c>
      <c r="Z20" s="73">
        <v>-0.1963</v>
      </c>
      <c r="AA20" s="73">
        <v>0.6893821799</v>
      </c>
      <c r="AB20" s="73">
        <v>0.5783426856</v>
      </c>
      <c r="AC20" s="73">
        <v>0.8217408153</v>
      </c>
      <c r="AD20" s="73">
        <v>0.0015754442</v>
      </c>
      <c r="AE20" s="73">
        <v>-0.5702</v>
      </c>
      <c r="AF20" s="73">
        <v>-0.9238</v>
      </c>
      <c r="AG20" s="73">
        <v>-0.2166</v>
      </c>
      <c r="AH20" s="73" t="s">
        <v>61</v>
      </c>
      <c r="AI20" s="73" t="s">
        <v>100</v>
      </c>
      <c r="AJ20" s="73" t="s">
        <v>99</v>
      </c>
      <c r="AK20" s="73" t="s">
        <v>61</v>
      </c>
      <c r="AL20" s="73" t="s">
        <v>61</v>
      </c>
    </row>
    <row r="21" spans="1:38" ht="15">
      <c r="A21" s="73" t="s">
        <v>20</v>
      </c>
      <c r="B21" s="73">
        <v>196</v>
      </c>
      <c r="C21" s="73">
        <v>3131</v>
      </c>
      <c r="D21" s="73">
        <v>0.0612638767</v>
      </c>
      <c r="E21" s="73">
        <v>0.0488785695</v>
      </c>
      <c r="F21" s="73">
        <v>0.0767874885</v>
      </c>
      <c r="G21" s="73">
        <v>0.1797077266</v>
      </c>
      <c r="H21" s="73">
        <v>0.0625998084</v>
      </c>
      <c r="I21" s="73">
        <v>0.0043291984</v>
      </c>
      <c r="J21" s="73">
        <v>-0.1546</v>
      </c>
      <c r="K21" s="73">
        <v>-0.3805</v>
      </c>
      <c r="L21" s="73">
        <v>0.0712</v>
      </c>
      <c r="M21" s="73">
        <v>0.8567559545</v>
      </c>
      <c r="N21" s="73">
        <v>0.6835513468</v>
      </c>
      <c r="O21" s="73">
        <v>1.0738487592</v>
      </c>
      <c r="P21" s="73">
        <v>1541</v>
      </c>
      <c r="Q21" s="73">
        <v>40499</v>
      </c>
      <c r="R21" s="73">
        <v>0.0376895501</v>
      </c>
      <c r="S21" s="73">
        <v>0.0317079584</v>
      </c>
      <c r="T21" s="73">
        <v>0.0447995473</v>
      </c>
      <c r="U21" s="73">
        <v>0.00257104</v>
      </c>
      <c r="V21" s="73">
        <v>0.0380503222</v>
      </c>
      <c r="W21" s="73">
        <v>0.0009506775</v>
      </c>
      <c r="X21" s="73">
        <v>-0.2658</v>
      </c>
      <c r="Y21" s="73">
        <v>-0.4386</v>
      </c>
      <c r="Z21" s="73">
        <v>-0.093</v>
      </c>
      <c r="AA21" s="73">
        <v>0.7665713651</v>
      </c>
      <c r="AB21" s="73">
        <v>0.6449112002</v>
      </c>
      <c r="AC21" s="73">
        <v>0.9111822799</v>
      </c>
      <c r="AD21" s="73">
        <v>3.57103E-05</v>
      </c>
      <c r="AE21" s="73">
        <v>-0.4858</v>
      </c>
      <c r="AF21" s="73">
        <v>-0.7162</v>
      </c>
      <c r="AG21" s="73">
        <v>-0.2555</v>
      </c>
      <c r="AH21" s="73" t="s">
        <v>61</v>
      </c>
      <c r="AI21" s="73" t="s">
        <v>100</v>
      </c>
      <c r="AJ21" s="73" t="s">
        <v>99</v>
      </c>
      <c r="AK21" s="73" t="s">
        <v>61</v>
      </c>
      <c r="AL21" s="73" t="s">
        <v>61</v>
      </c>
    </row>
    <row r="22" spans="1:38" ht="15">
      <c r="A22" s="73" t="s">
        <v>19</v>
      </c>
      <c r="B22" s="73">
        <v>154</v>
      </c>
      <c r="C22" s="73">
        <v>2843</v>
      </c>
      <c r="D22" s="73">
        <v>0.0511959216</v>
      </c>
      <c r="E22" s="73">
        <v>0.0403824216</v>
      </c>
      <c r="F22" s="73">
        <v>0.0649050326</v>
      </c>
      <c r="G22" s="73">
        <v>0.0057774664</v>
      </c>
      <c r="H22" s="73">
        <v>0.0541681323</v>
      </c>
      <c r="I22" s="73">
        <v>0.0042451249</v>
      </c>
      <c r="J22" s="73">
        <v>-0.3341</v>
      </c>
      <c r="K22" s="73">
        <v>-0.5714</v>
      </c>
      <c r="L22" s="73">
        <v>-0.0969</v>
      </c>
      <c r="M22" s="73">
        <v>0.7159587841</v>
      </c>
      <c r="N22" s="73">
        <v>0.5647354037</v>
      </c>
      <c r="O22" s="73">
        <v>0.9076763687</v>
      </c>
      <c r="P22" s="73">
        <v>1858</v>
      </c>
      <c r="Q22" s="73">
        <v>51139</v>
      </c>
      <c r="R22" s="73">
        <v>0.0368213462</v>
      </c>
      <c r="S22" s="73">
        <v>0.0310314264</v>
      </c>
      <c r="T22" s="73">
        <v>0.0436915634</v>
      </c>
      <c r="U22" s="73">
        <v>0.0009247388</v>
      </c>
      <c r="V22" s="73">
        <v>0.0363323491</v>
      </c>
      <c r="W22" s="73">
        <v>0.0008274357</v>
      </c>
      <c r="X22" s="73">
        <v>-0.2891</v>
      </c>
      <c r="Y22" s="73">
        <v>-0.4602</v>
      </c>
      <c r="Z22" s="73">
        <v>-0.1181</v>
      </c>
      <c r="AA22" s="73">
        <v>0.7489128832</v>
      </c>
      <c r="AB22" s="73">
        <v>0.6311511514</v>
      </c>
      <c r="AC22" s="73">
        <v>0.8886468881</v>
      </c>
      <c r="AD22" s="73">
        <v>0.0072146572</v>
      </c>
      <c r="AE22" s="73">
        <v>-0.3296</v>
      </c>
      <c r="AF22" s="73">
        <v>-0.57</v>
      </c>
      <c r="AG22" s="73">
        <v>-0.0892</v>
      </c>
      <c r="AH22" s="73" t="s">
        <v>125</v>
      </c>
      <c r="AI22" s="73" t="s">
        <v>100</v>
      </c>
      <c r="AJ22" s="73" t="s">
        <v>99</v>
      </c>
      <c r="AK22" s="73" t="s">
        <v>61</v>
      </c>
      <c r="AL22" s="73" t="s">
        <v>61</v>
      </c>
    </row>
    <row r="23" spans="1:38" ht="15">
      <c r="A23" s="73" t="s">
        <v>21</v>
      </c>
      <c r="B23" s="73">
        <v>94</v>
      </c>
      <c r="C23" s="73">
        <v>1726</v>
      </c>
      <c r="D23" s="73">
        <v>0.0527667011</v>
      </c>
      <c r="E23" s="73">
        <v>0.0401701519</v>
      </c>
      <c r="F23" s="73">
        <v>0.069313274</v>
      </c>
      <c r="G23" s="73">
        <v>0.0289736511</v>
      </c>
      <c r="H23" s="73">
        <v>0.0544611819</v>
      </c>
      <c r="I23" s="73">
        <v>0.0054621399</v>
      </c>
      <c r="J23" s="73">
        <v>-0.3039</v>
      </c>
      <c r="K23" s="73">
        <v>-0.5767</v>
      </c>
      <c r="L23" s="73">
        <v>-0.0312</v>
      </c>
      <c r="M23" s="73">
        <v>0.7379256388</v>
      </c>
      <c r="N23" s="73">
        <v>0.5617668791</v>
      </c>
      <c r="O23" s="73">
        <v>0.9693242317</v>
      </c>
      <c r="P23" s="73">
        <v>1156</v>
      </c>
      <c r="Q23" s="73">
        <v>27215</v>
      </c>
      <c r="R23" s="73">
        <v>0.0387555139</v>
      </c>
      <c r="S23" s="73">
        <v>0.0324880666</v>
      </c>
      <c r="T23" s="73">
        <v>0.0462320482</v>
      </c>
      <c r="U23" s="73">
        <v>0.0082006206</v>
      </c>
      <c r="V23" s="73">
        <v>0.0424765754</v>
      </c>
      <c r="W23" s="73">
        <v>0.0012224899</v>
      </c>
      <c r="X23" s="73">
        <v>-0.2379</v>
      </c>
      <c r="Y23" s="73">
        <v>-0.4143</v>
      </c>
      <c r="Z23" s="73">
        <v>-0.0615</v>
      </c>
      <c r="AA23" s="73">
        <v>0.7882521064</v>
      </c>
      <c r="AB23" s="73">
        <v>0.6607778946</v>
      </c>
      <c r="AC23" s="73">
        <v>0.9403180529</v>
      </c>
      <c r="AD23" s="73">
        <v>0.0298084743</v>
      </c>
      <c r="AE23" s="73">
        <v>-0.3086</v>
      </c>
      <c r="AF23" s="73">
        <v>-0.587</v>
      </c>
      <c r="AG23" s="73">
        <v>-0.0302</v>
      </c>
      <c r="AH23" s="73" t="s">
        <v>61</v>
      </c>
      <c r="AI23" s="73" t="s">
        <v>100</v>
      </c>
      <c r="AJ23" s="73" t="s">
        <v>99</v>
      </c>
      <c r="AK23" s="73" t="s">
        <v>61</v>
      </c>
      <c r="AL23" s="73" t="s">
        <v>61</v>
      </c>
    </row>
    <row r="24" spans="1:38" ht="15">
      <c r="A24" s="73" t="s">
        <v>27</v>
      </c>
      <c r="B24" s="73">
        <v>121</v>
      </c>
      <c r="C24" s="73">
        <v>1389</v>
      </c>
      <c r="D24" s="73">
        <v>0.0843220794</v>
      </c>
      <c r="E24" s="73">
        <v>0.0653211412</v>
      </c>
      <c r="F24" s="73">
        <v>0.108850105</v>
      </c>
      <c r="G24" s="73">
        <v>0.2057134577</v>
      </c>
      <c r="H24" s="73">
        <v>0.087113031</v>
      </c>
      <c r="I24" s="73">
        <v>0.0075665681</v>
      </c>
      <c r="J24" s="73">
        <v>0.1649</v>
      </c>
      <c r="K24" s="73">
        <v>-0.0905</v>
      </c>
      <c r="L24" s="73">
        <v>0.4202</v>
      </c>
      <c r="M24" s="73">
        <v>1.1792176326</v>
      </c>
      <c r="N24" s="73">
        <v>0.9134955163</v>
      </c>
      <c r="O24" s="73">
        <v>1.5222343188</v>
      </c>
      <c r="P24" s="73">
        <v>2133</v>
      </c>
      <c r="Q24" s="73">
        <v>49195</v>
      </c>
      <c r="R24" s="73">
        <v>0.0435059301</v>
      </c>
      <c r="S24" s="73">
        <v>0.0367608149</v>
      </c>
      <c r="T24" s="73">
        <v>0.0514886834</v>
      </c>
      <c r="U24" s="73">
        <v>0.1547295038</v>
      </c>
      <c r="V24" s="73">
        <v>0.0433580648</v>
      </c>
      <c r="W24" s="73">
        <v>0.0009182251</v>
      </c>
      <c r="X24" s="73">
        <v>-0.1223</v>
      </c>
      <c r="Y24" s="73">
        <v>-0.2908</v>
      </c>
      <c r="Z24" s="73">
        <v>0.0462</v>
      </c>
      <c r="AA24" s="73">
        <v>0.8848712762</v>
      </c>
      <c r="AB24" s="73">
        <v>0.7476817308</v>
      </c>
      <c r="AC24" s="73">
        <v>1.0472332586</v>
      </c>
      <c r="AD24" s="74">
        <v>4.3757622E-07</v>
      </c>
      <c r="AE24" s="73">
        <v>-0.6617</v>
      </c>
      <c r="AF24" s="73">
        <v>-0.9185</v>
      </c>
      <c r="AG24" s="73">
        <v>-0.405</v>
      </c>
      <c r="AH24" s="73" t="s">
        <v>61</v>
      </c>
      <c r="AI24" s="73" t="s">
        <v>61</v>
      </c>
      <c r="AJ24" s="73" t="s">
        <v>99</v>
      </c>
      <c r="AK24" s="73" t="s">
        <v>61</v>
      </c>
      <c r="AL24" s="73" t="s">
        <v>61</v>
      </c>
    </row>
    <row r="25" spans="1:38" ht="15">
      <c r="A25" s="73" t="s">
        <v>22</v>
      </c>
      <c r="B25" s="73">
        <v>275</v>
      </c>
      <c r="C25" s="73">
        <v>3511</v>
      </c>
      <c r="D25" s="73">
        <v>0.0730758363</v>
      </c>
      <c r="E25" s="73">
        <v>0.0589745244</v>
      </c>
      <c r="F25" s="73">
        <v>0.0905488921</v>
      </c>
      <c r="G25" s="73">
        <v>0.842710192</v>
      </c>
      <c r="H25" s="73">
        <v>0.0783252635</v>
      </c>
      <c r="I25" s="73">
        <v>0.0045344473</v>
      </c>
      <c r="J25" s="73">
        <v>0.0217</v>
      </c>
      <c r="K25" s="73">
        <v>-0.1927</v>
      </c>
      <c r="L25" s="73">
        <v>0.2361</v>
      </c>
      <c r="M25" s="73">
        <v>1.0219424764</v>
      </c>
      <c r="N25" s="73">
        <v>0.8247400866</v>
      </c>
      <c r="O25" s="73">
        <v>1.2662976397</v>
      </c>
      <c r="P25" s="73">
        <v>3443</v>
      </c>
      <c r="Q25" s="73">
        <v>79513</v>
      </c>
      <c r="R25" s="73">
        <v>0.0410945262</v>
      </c>
      <c r="S25" s="73">
        <v>0.0348206495</v>
      </c>
      <c r="T25" s="73">
        <v>0.0484988106</v>
      </c>
      <c r="U25" s="73">
        <v>0.0338624696</v>
      </c>
      <c r="V25" s="73">
        <v>0.0433010954</v>
      </c>
      <c r="W25" s="73">
        <v>0.0007218019</v>
      </c>
      <c r="X25" s="73">
        <v>-0.1793</v>
      </c>
      <c r="Y25" s="73">
        <v>-0.345</v>
      </c>
      <c r="Z25" s="73">
        <v>-0.0137</v>
      </c>
      <c r="AA25" s="73">
        <v>0.8358255003</v>
      </c>
      <c r="AB25" s="73">
        <v>0.7082205211</v>
      </c>
      <c r="AC25" s="73">
        <v>0.9864219493</v>
      </c>
      <c r="AD25" s="74">
        <v>1.2952863E-07</v>
      </c>
      <c r="AE25" s="73">
        <v>-0.5756</v>
      </c>
      <c r="AF25" s="73">
        <v>-0.7893</v>
      </c>
      <c r="AG25" s="73">
        <v>-0.3619</v>
      </c>
      <c r="AH25" s="73" t="s">
        <v>61</v>
      </c>
      <c r="AI25" s="73" t="s">
        <v>61</v>
      </c>
      <c r="AJ25" s="73" t="s">
        <v>99</v>
      </c>
      <c r="AK25" s="73" t="s">
        <v>61</v>
      </c>
      <c r="AL25" s="73" t="s">
        <v>61</v>
      </c>
    </row>
    <row r="26" spans="1:38" ht="15">
      <c r="A26" s="73" t="s">
        <v>23</v>
      </c>
      <c r="B26" s="73">
        <v>127</v>
      </c>
      <c r="C26" s="73">
        <v>1855</v>
      </c>
      <c r="D26" s="73">
        <v>0.0643858257</v>
      </c>
      <c r="E26" s="73">
        <v>0.0500996997</v>
      </c>
      <c r="F26" s="73">
        <v>0.0827456966</v>
      </c>
      <c r="G26" s="73">
        <v>0.4124934472</v>
      </c>
      <c r="H26" s="73">
        <v>0.0684636119</v>
      </c>
      <c r="I26" s="73">
        <v>0.0058635125</v>
      </c>
      <c r="J26" s="73">
        <v>-0.1049</v>
      </c>
      <c r="K26" s="73">
        <v>-0.3558</v>
      </c>
      <c r="L26" s="73">
        <v>0.146</v>
      </c>
      <c r="M26" s="73">
        <v>0.9004154243</v>
      </c>
      <c r="N26" s="73">
        <v>0.7006284671</v>
      </c>
      <c r="O26" s="73">
        <v>1.1571724164</v>
      </c>
      <c r="P26" s="73">
        <v>2100</v>
      </c>
      <c r="Q26" s="73">
        <v>50267</v>
      </c>
      <c r="R26" s="73">
        <v>0.0400878769</v>
      </c>
      <c r="S26" s="73">
        <v>0.033863677</v>
      </c>
      <c r="T26" s="73">
        <v>0.047456095</v>
      </c>
      <c r="U26" s="73">
        <v>0.01772901</v>
      </c>
      <c r="V26" s="73">
        <v>0.0417769113</v>
      </c>
      <c r="W26" s="73">
        <v>0.0008924009</v>
      </c>
      <c r="X26" s="73">
        <v>-0.2041</v>
      </c>
      <c r="Y26" s="73">
        <v>-0.3729</v>
      </c>
      <c r="Z26" s="73">
        <v>-0.0354</v>
      </c>
      <c r="AA26" s="73">
        <v>0.8153511637</v>
      </c>
      <c r="AB26" s="73">
        <v>0.6887565668</v>
      </c>
      <c r="AC26" s="73">
        <v>0.9652140569</v>
      </c>
      <c r="AD26" s="73">
        <v>0.0002313801</v>
      </c>
      <c r="AE26" s="73">
        <v>-0.4738</v>
      </c>
      <c r="AF26" s="73">
        <v>-0.726</v>
      </c>
      <c r="AG26" s="73">
        <v>-0.2216</v>
      </c>
      <c r="AH26" s="73" t="s">
        <v>61</v>
      </c>
      <c r="AI26" s="73" t="s">
        <v>61</v>
      </c>
      <c r="AJ26" s="73" t="s">
        <v>99</v>
      </c>
      <c r="AK26" s="73" t="s">
        <v>61</v>
      </c>
      <c r="AL26" s="73" t="s">
        <v>61</v>
      </c>
    </row>
    <row r="27" spans="1:38" ht="15">
      <c r="A27" s="73" t="s">
        <v>16</v>
      </c>
      <c r="B27" s="73">
        <v>134</v>
      </c>
      <c r="C27" s="73">
        <v>1862</v>
      </c>
      <c r="D27" s="73">
        <v>0.0688453645</v>
      </c>
      <c r="E27" s="73">
        <v>0.0538302461</v>
      </c>
      <c r="F27" s="73">
        <v>0.0880487189</v>
      </c>
      <c r="G27" s="73">
        <v>0.7625266186</v>
      </c>
      <c r="H27" s="73">
        <v>0.0719656284</v>
      </c>
      <c r="I27" s="73">
        <v>0.0059890061</v>
      </c>
      <c r="J27" s="73">
        <v>-0.0379</v>
      </c>
      <c r="K27" s="73">
        <v>-0.284</v>
      </c>
      <c r="L27" s="73">
        <v>0.2081</v>
      </c>
      <c r="M27" s="73">
        <v>0.962780665</v>
      </c>
      <c r="N27" s="73">
        <v>0.75279898</v>
      </c>
      <c r="O27" s="73">
        <v>1.2313335081</v>
      </c>
      <c r="P27" s="73">
        <v>2104</v>
      </c>
      <c r="Q27" s="73">
        <v>50982</v>
      </c>
      <c r="R27" s="73">
        <v>0.0395149685</v>
      </c>
      <c r="S27" s="73">
        <v>0.0334070916</v>
      </c>
      <c r="T27" s="73">
        <v>0.0467395592</v>
      </c>
      <c r="U27" s="73">
        <v>0.0107468215</v>
      </c>
      <c r="V27" s="73">
        <v>0.0412694677</v>
      </c>
      <c r="W27" s="73">
        <v>0.0008809561</v>
      </c>
      <c r="X27" s="73">
        <v>-0.2185</v>
      </c>
      <c r="Y27" s="73">
        <v>-0.3864</v>
      </c>
      <c r="Z27" s="73">
        <v>-0.0506</v>
      </c>
      <c r="AA27" s="73">
        <v>0.8036987251</v>
      </c>
      <c r="AB27" s="73">
        <v>0.6794700324</v>
      </c>
      <c r="AC27" s="73">
        <v>0.9506403667</v>
      </c>
      <c r="AD27" s="73">
        <v>1.04147E-05</v>
      </c>
      <c r="AE27" s="73">
        <v>-0.5552</v>
      </c>
      <c r="AF27" s="73">
        <v>-0.802</v>
      </c>
      <c r="AG27" s="73">
        <v>-0.3083</v>
      </c>
      <c r="AH27" s="73" t="s">
        <v>61</v>
      </c>
      <c r="AI27" s="73" t="s">
        <v>61</v>
      </c>
      <c r="AJ27" s="73" t="s">
        <v>99</v>
      </c>
      <c r="AK27" s="73" t="s">
        <v>61</v>
      </c>
      <c r="AL27" s="73" t="s">
        <v>61</v>
      </c>
    </row>
    <row r="28" spans="1:38" ht="15">
      <c r="A28" s="73" t="s">
        <v>24</v>
      </c>
      <c r="B28" s="73">
        <v>143</v>
      </c>
      <c r="C28" s="73">
        <v>1691</v>
      </c>
      <c r="D28" s="73">
        <v>0.0825440105</v>
      </c>
      <c r="E28" s="73">
        <v>0.0647073404</v>
      </c>
      <c r="F28" s="73">
        <v>0.1052973841</v>
      </c>
      <c r="G28" s="73">
        <v>0.247857376</v>
      </c>
      <c r="H28" s="73">
        <v>0.0845653459</v>
      </c>
      <c r="I28" s="73">
        <v>0.0067660949</v>
      </c>
      <c r="J28" s="73">
        <v>0.1435</v>
      </c>
      <c r="K28" s="73">
        <v>-0.0999</v>
      </c>
      <c r="L28" s="73">
        <v>0.387</v>
      </c>
      <c r="M28" s="73">
        <v>1.1543519008</v>
      </c>
      <c r="N28" s="73">
        <v>0.9049117057</v>
      </c>
      <c r="O28" s="73">
        <v>1.4725506396</v>
      </c>
      <c r="P28" s="73">
        <v>1193</v>
      </c>
      <c r="Q28" s="73">
        <v>24809</v>
      </c>
      <c r="R28" s="73">
        <v>0.0440057665</v>
      </c>
      <c r="S28" s="73">
        <v>0.0369030702</v>
      </c>
      <c r="T28" s="73">
        <v>0.0524755114</v>
      </c>
      <c r="U28" s="73">
        <v>0.2169410349</v>
      </c>
      <c r="V28" s="73">
        <v>0.0480873876</v>
      </c>
      <c r="W28" s="73">
        <v>0.0013583432</v>
      </c>
      <c r="X28" s="73">
        <v>-0.1109</v>
      </c>
      <c r="Y28" s="73">
        <v>-0.2869</v>
      </c>
      <c r="Z28" s="73">
        <v>0.0651</v>
      </c>
      <c r="AA28" s="73">
        <v>0.895037495</v>
      </c>
      <c r="AB28" s="73">
        <v>0.7505750766</v>
      </c>
      <c r="AC28" s="73">
        <v>1.0673044476</v>
      </c>
      <c r="AD28" s="74">
        <v>7.7757558E-07</v>
      </c>
      <c r="AE28" s="73">
        <v>-0.629</v>
      </c>
      <c r="AF28" s="73">
        <v>-0.8785</v>
      </c>
      <c r="AG28" s="73">
        <v>-0.3795</v>
      </c>
      <c r="AH28" s="73" t="s">
        <v>61</v>
      </c>
      <c r="AI28" s="73" t="s">
        <v>61</v>
      </c>
      <c r="AJ28" s="73" t="s">
        <v>99</v>
      </c>
      <c r="AK28" s="73" t="s">
        <v>61</v>
      </c>
      <c r="AL28" s="73" t="s">
        <v>61</v>
      </c>
    </row>
    <row r="29" spans="1:38" ht="15">
      <c r="A29" s="73" t="s">
        <v>26</v>
      </c>
      <c r="B29" s="73">
        <v>381</v>
      </c>
      <c r="C29" s="73">
        <v>2537</v>
      </c>
      <c r="D29" s="73">
        <v>0.1447622919</v>
      </c>
      <c r="E29" s="73">
        <v>0.1178276055</v>
      </c>
      <c r="F29" s="73">
        <v>0.1778540867</v>
      </c>
      <c r="G29" s="74">
        <v>1.884205E-11</v>
      </c>
      <c r="H29" s="73">
        <v>0.1501773749</v>
      </c>
      <c r="I29" s="73">
        <v>0.0070926114</v>
      </c>
      <c r="J29" s="73">
        <v>0.7053</v>
      </c>
      <c r="K29" s="73">
        <v>0.4994</v>
      </c>
      <c r="L29" s="73">
        <v>0.9112</v>
      </c>
      <c r="M29" s="73">
        <v>2.0244549034</v>
      </c>
      <c r="N29" s="73">
        <v>1.6477818262</v>
      </c>
      <c r="O29" s="73">
        <v>2.4872331948</v>
      </c>
      <c r="P29" s="73">
        <v>5458</v>
      </c>
      <c r="Q29" s="73">
        <v>60324</v>
      </c>
      <c r="R29" s="73">
        <v>0.079564712</v>
      </c>
      <c r="S29" s="73">
        <v>0.0675720133</v>
      </c>
      <c r="T29" s="73">
        <v>0.093685878</v>
      </c>
      <c r="U29" s="74">
        <v>7.7098757E-09</v>
      </c>
      <c r="V29" s="73">
        <v>0.090478085</v>
      </c>
      <c r="W29" s="73">
        <v>0.0011679741</v>
      </c>
      <c r="X29" s="73">
        <v>0.4814</v>
      </c>
      <c r="Y29" s="73">
        <v>0.318</v>
      </c>
      <c r="Z29" s="73">
        <v>0.6447</v>
      </c>
      <c r="AA29" s="73">
        <v>1.6182742904</v>
      </c>
      <c r="AB29" s="73">
        <v>1.374353644</v>
      </c>
      <c r="AC29" s="73">
        <v>1.9054860374</v>
      </c>
      <c r="AD29" s="74">
        <v>7.8163775E-09</v>
      </c>
      <c r="AE29" s="73">
        <v>-0.5985</v>
      </c>
      <c r="AF29" s="73">
        <v>-0.8017</v>
      </c>
      <c r="AG29" s="73">
        <v>-0.3953</v>
      </c>
      <c r="AH29" s="73" t="s">
        <v>125</v>
      </c>
      <c r="AI29" s="73" t="s">
        <v>100</v>
      </c>
      <c r="AJ29" s="73" t="s">
        <v>99</v>
      </c>
      <c r="AK29" s="73" t="s">
        <v>61</v>
      </c>
      <c r="AL29" s="73" t="s">
        <v>61</v>
      </c>
    </row>
    <row r="30" spans="1:38" ht="15">
      <c r="A30" s="73" t="s">
        <v>25</v>
      </c>
      <c r="B30" s="73">
        <v>396</v>
      </c>
      <c r="C30" s="73">
        <v>2926</v>
      </c>
      <c r="D30" s="73">
        <v>0.1283848765</v>
      </c>
      <c r="E30" s="73">
        <v>0.1046787123</v>
      </c>
      <c r="F30" s="73">
        <v>0.1574596797</v>
      </c>
      <c r="G30" s="74">
        <v>1.9204077E-08</v>
      </c>
      <c r="H30" s="73">
        <v>0.1353383459</v>
      </c>
      <c r="I30" s="73">
        <v>0.0063240657</v>
      </c>
      <c r="J30" s="73">
        <v>0.5852</v>
      </c>
      <c r="K30" s="73">
        <v>0.3811</v>
      </c>
      <c r="L30" s="73">
        <v>0.7894</v>
      </c>
      <c r="M30" s="73">
        <v>1.7954219249</v>
      </c>
      <c r="N30" s="73">
        <v>1.4638987106</v>
      </c>
      <c r="O30" s="73">
        <v>2.2020238593</v>
      </c>
      <c r="P30" s="73">
        <v>3314</v>
      </c>
      <c r="Q30" s="73">
        <v>32537</v>
      </c>
      <c r="R30" s="73">
        <v>0.0872006788</v>
      </c>
      <c r="S30" s="73">
        <v>0.073942476</v>
      </c>
      <c r="T30" s="73">
        <v>0.1028361341</v>
      </c>
      <c r="U30" s="74">
        <v>9.79045E-12</v>
      </c>
      <c r="V30" s="73">
        <v>0.1018532747</v>
      </c>
      <c r="W30" s="73">
        <v>0.0016767657</v>
      </c>
      <c r="X30" s="73">
        <v>0.573</v>
      </c>
      <c r="Y30" s="73">
        <v>0.4081</v>
      </c>
      <c r="Z30" s="73">
        <v>0.7379</v>
      </c>
      <c r="AA30" s="73">
        <v>1.7735829498</v>
      </c>
      <c r="AB30" s="73">
        <v>1.5039230949</v>
      </c>
      <c r="AC30" s="73">
        <v>2.0915939722</v>
      </c>
      <c r="AD30" s="73">
        <v>0.0001789392</v>
      </c>
      <c r="AE30" s="73">
        <v>-0.3868</v>
      </c>
      <c r="AF30" s="73">
        <v>-0.5892</v>
      </c>
      <c r="AG30" s="73">
        <v>-0.1845</v>
      </c>
      <c r="AH30" s="73" t="s">
        <v>125</v>
      </c>
      <c r="AI30" s="73" t="s">
        <v>100</v>
      </c>
      <c r="AJ30" s="73" t="s">
        <v>99</v>
      </c>
      <c r="AK30" s="73" t="s">
        <v>61</v>
      </c>
      <c r="AL30" s="73" t="s">
        <v>61</v>
      </c>
    </row>
    <row r="32" spans="1:38" ht="15">
      <c r="A32" s="75" t="s">
        <v>172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164</v>
      </c>
    </row>
    <row r="3" spans="1:17" ht="12.75">
      <c r="A3" t="s">
        <v>101</v>
      </c>
      <c r="B3" t="s">
        <v>102</v>
      </c>
      <c r="C3" t="s">
        <v>103</v>
      </c>
      <c r="D3" t="s">
        <v>104</v>
      </c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 t="s">
        <v>110</v>
      </c>
      <c r="K3" t="s">
        <v>111</v>
      </c>
      <c r="L3" t="s">
        <v>112</v>
      </c>
      <c r="M3" t="s">
        <v>113</v>
      </c>
      <c r="N3" t="s">
        <v>114</v>
      </c>
      <c r="O3" t="s">
        <v>115</v>
      </c>
      <c r="P3" t="s">
        <v>116</v>
      </c>
      <c r="Q3" t="s">
        <v>117</v>
      </c>
    </row>
    <row r="4" spans="1:17" ht="12.75">
      <c r="A4" t="s">
        <v>118</v>
      </c>
      <c r="B4">
        <v>400</v>
      </c>
      <c r="C4">
        <v>8155</v>
      </c>
      <c r="D4">
        <v>0.0477407614</v>
      </c>
      <c r="E4">
        <v>0.0388683094</v>
      </c>
      <c r="F4">
        <v>0.0586385241</v>
      </c>
      <c r="G4">
        <v>8.20527E-05</v>
      </c>
      <c r="H4">
        <v>0.0490496628</v>
      </c>
      <c r="I4">
        <v>0.0023915802</v>
      </c>
      <c r="J4">
        <v>-0.4131</v>
      </c>
      <c r="K4">
        <v>-0.6187</v>
      </c>
      <c r="L4">
        <v>-0.2075</v>
      </c>
      <c r="M4">
        <v>0.6615680391</v>
      </c>
      <c r="N4">
        <v>0.5386179547</v>
      </c>
      <c r="O4">
        <v>0.8125838852</v>
      </c>
      <c r="P4" t="s">
        <v>125</v>
      </c>
      <c r="Q4" t="s">
        <v>61</v>
      </c>
    </row>
    <row r="5" spans="1:17" ht="12.75">
      <c r="A5" t="s">
        <v>119</v>
      </c>
      <c r="B5">
        <v>347</v>
      </c>
      <c r="C5">
        <v>6927</v>
      </c>
      <c r="D5">
        <v>0.0483990929</v>
      </c>
      <c r="E5">
        <v>0.0392786425</v>
      </c>
      <c r="F5">
        <v>0.0596373002</v>
      </c>
      <c r="G5">
        <v>0.000177169</v>
      </c>
      <c r="H5">
        <v>0.0500938357</v>
      </c>
      <c r="I5">
        <v>0.002620957</v>
      </c>
      <c r="J5">
        <v>-0.3994</v>
      </c>
      <c r="K5">
        <v>-0.6082</v>
      </c>
      <c r="L5">
        <v>-0.1906</v>
      </c>
      <c r="M5">
        <v>0.6706908738</v>
      </c>
      <c r="N5">
        <v>0.5443041486</v>
      </c>
      <c r="O5">
        <v>0.8264244344</v>
      </c>
      <c r="P5" t="s">
        <v>125</v>
      </c>
      <c r="Q5" t="s">
        <v>61</v>
      </c>
    </row>
    <row r="6" spans="1:17" ht="12.75">
      <c r="A6" t="s">
        <v>120</v>
      </c>
      <c r="B6">
        <v>221</v>
      </c>
      <c r="C6">
        <v>3329</v>
      </c>
      <c r="D6">
        <v>0.0662917797</v>
      </c>
      <c r="E6">
        <v>0.0530059785</v>
      </c>
      <c r="F6">
        <v>0.0829076301</v>
      </c>
      <c r="G6">
        <v>0.4570854465</v>
      </c>
      <c r="H6">
        <v>0.0663863022</v>
      </c>
      <c r="I6">
        <v>0.0043148524</v>
      </c>
      <c r="J6">
        <v>-0.0849</v>
      </c>
      <c r="K6">
        <v>-0.3085</v>
      </c>
      <c r="L6">
        <v>0.1388</v>
      </c>
      <c r="M6">
        <v>0.9186389458</v>
      </c>
      <c r="N6">
        <v>0.734530834</v>
      </c>
      <c r="O6">
        <v>1.1488932442</v>
      </c>
      <c r="P6" t="s">
        <v>61</v>
      </c>
      <c r="Q6" t="s">
        <v>61</v>
      </c>
    </row>
    <row r="7" spans="1:17" ht="12.75">
      <c r="A7" t="s">
        <v>121</v>
      </c>
      <c r="B7">
        <v>2142</v>
      </c>
      <c r="C7">
        <v>25649</v>
      </c>
      <c r="D7">
        <v>0.0805050358</v>
      </c>
      <c r="E7">
        <v>0.0670541886</v>
      </c>
      <c r="F7">
        <v>0.0966540783</v>
      </c>
      <c r="G7">
        <v>0.2408889313</v>
      </c>
      <c r="H7">
        <v>0.0835120278</v>
      </c>
      <c r="I7">
        <v>0.0017274388</v>
      </c>
      <c r="J7">
        <v>0.1094</v>
      </c>
      <c r="K7">
        <v>-0.0734</v>
      </c>
      <c r="L7">
        <v>0.2922</v>
      </c>
      <c r="M7">
        <v>1.1155992727</v>
      </c>
      <c r="N7">
        <v>0.9292040339</v>
      </c>
      <c r="O7">
        <v>1.3393847765</v>
      </c>
      <c r="P7" t="s">
        <v>61</v>
      </c>
      <c r="Q7" t="s">
        <v>61</v>
      </c>
    </row>
    <row r="8" spans="1:17" ht="12.75">
      <c r="A8" t="s">
        <v>122</v>
      </c>
      <c r="B8">
        <v>478</v>
      </c>
      <c r="C8">
        <v>7040</v>
      </c>
      <c r="D8">
        <v>0.0653761333</v>
      </c>
      <c r="E8">
        <v>0.0534769084</v>
      </c>
      <c r="F8">
        <v>0.0799230721</v>
      </c>
      <c r="G8">
        <v>0.3352643879</v>
      </c>
      <c r="H8">
        <v>0.0678977273</v>
      </c>
      <c r="I8">
        <v>0.0029982861</v>
      </c>
      <c r="J8">
        <v>-0.0988</v>
      </c>
      <c r="K8">
        <v>-0.2997</v>
      </c>
      <c r="L8">
        <v>0.1021</v>
      </c>
      <c r="M8">
        <v>0.9059503668</v>
      </c>
      <c r="N8">
        <v>0.7410567486</v>
      </c>
      <c r="O8">
        <v>1.1075347047</v>
      </c>
      <c r="P8" t="s">
        <v>61</v>
      </c>
      <c r="Q8" t="s">
        <v>61</v>
      </c>
    </row>
    <row r="9" spans="1:17" ht="12.75">
      <c r="A9" t="s">
        <v>123</v>
      </c>
      <c r="B9">
        <v>410</v>
      </c>
      <c r="C9">
        <v>4888</v>
      </c>
      <c r="D9">
        <v>0.0813409002</v>
      </c>
      <c r="E9">
        <v>0.0662022315</v>
      </c>
      <c r="F9">
        <v>0.0999413751</v>
      </c>
      <c r="G9">
        <v>0.254522898</v>
      </c>
      <c r="H9">
        <v>0.0838788871</v>
      </c>
      <c r="I9">
        <v>0.0039649451</v>
      </c>
      <c r="J9">
        <v>0.1197</v>
      </c>
      <c r="K9">
        <v>-0.0862</v>
      </c>
      <c r="L9">
        <v>0.3257</v>
      </c>
      <c r="M9">
        <v>1.1271822708</v>
      </c>
      <c r="N9">
        <v>0.9173980299</v>
      </c>
      <c r="O9">
        <v>1.3849385219</v>
      </c>
      <c r="P9" t="s">
        <v>61</v>
      </c>
      <c r="Q9" t="s">
        <v>61</v>
      </c>
    </row>
    <row r="10" spans="1:17" ht="12.75">
      <c r="A10" t="s">
        <v>124</v>
      </c>
      <c r="B10">
        <v>421</v>
      </c>
      <c r="C10">
        <v>3273</v>
      </c>
      <c r="D10">
        <v>0.1316283273</v>
      </c>
      <c r="E10">
        <v>0.1068673187</v>
      </c>
      <c r="F10">
        <v>0.162126427</v>
      </c>
      <c r="G10" s="4">
        <v>1.5770539E-08</v>
      </c>
      <c r="H10">
        <v>0.1286281699</v>
      </c>
      <c r="I10">
        <v>0.0058518987</v>
      </c>
      <c r="J10">
        <v>0.6011</v>
      </c>
      <c r="K10">
        <v>0.3927</v>
      </c>
      <c r="L10">
        <v>0.8094</v>
      </c>
      <c r="M10">
        <v>1.8240407525</v>
      </c>
      <c r="N10">
        <v>1.4809148489</v>
      </c>
      <c r="O10">
        <v>2.246668449</v>
      </c>
      <c r="P10" t="s">
        <v>125</v>
      </c>
      <c r="Q10" t="s">
        <v>61</v>
      </c>
    </row>
    <row r="11" spans="1:17" ht="12.75">
      <c r="A11" t="s">
        <v>15</v>
      </c>
      <c r="B11">
        <v>4419</v>
      </c>
      <c r="C11">
        <v>59261</v>
      </c>
      <c r="D11">
        <v>0.0721630408</v>
      </c>
      <c r="E11" t="s">
        <v>61</v>
      </c>
      <c r="F11" t="s">
        <v>61</v>
      </c>
      <c r="G11" t="s">
        <v>61</v>
      </c>
      <c r="H11">
        <v>0.0745684346</v>
      </c>
      <c r="I11">
        <v>0.0010791087</v>
      </c>
      <c r="J11" t="s">
        <v>61</v>
      </c>
      <c r="K11" t="s">
        <v>61</v>
      </c>
      <c r="L11" t="s">
        <v>61</v>
      </c>
      <c r="M11" t="s">
        <v>61</v>
      </c>
      <c r="N11" t="s">
        <v>61</v>
      </c>
      <c r="O11" t="s">
        <v>61</v>
      </c>
      <c r="P11" t="s">
        <v>61</v>
      </c>
      <c r="Q11" t="s">
        <v>61</v>
      </c>
    </row>
    <row r="13" spans="1:38" ht="15">
      <c r="A13" s="76" t="s">
        <v>172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2008-07-10T16:15:21Z</cp:lastPrinted>
  <dcterms:created xsi:type="dcterms:W3CDTF">2006-01-23T20:42:54Z</dcterms:created>
  <dcterms:modified xsi:type="dcterms:W3CDTF">2010-05-05T21:03:55Z</dcterms:modified>
  <cp:category/>
  <cp:version/>
  <cp:contentType/>
  <cp:contentStatus/>
</cp:coreProperties>
</file>