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740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<sst xmlns="http://schemas.openxmlformats.org/spreadsheetml/2006/main" count="436" uniqueCount="164">
  <si>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</si>
  <si>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</si>
  <si>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</si>
  <si>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</si>
  <si>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</si>
  <si>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</si>
  <si>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</si>
  <si>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</si>
  <si>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</si>
  <si>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</si>
  <si>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</si>
  <si>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</si>
  <si>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</si>
  <si>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</si>
  <si>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</si>
  <si>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</si>
  <si>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</si>
  <si>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</si>
  <si>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</si>
  <si>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</si>
  <si>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</si>
  <si>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</si>
  <si>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</si>
  <si>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</si>
  <si>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</si>
  <si>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</si>
  <si>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</si>
  <si>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</si>
  <si>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</si>
  <si>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</si>
  <si>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</si>
  <si>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</si>
  <si>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</si>
  <si>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</si>
  <si>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</si>
  <si>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</si>
  <si>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</si>
  <si>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</si>
  <si>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</si>
  <si>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</si>
  <si>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</si>
  <si>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</si>
  <si>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</si>
  <si>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</si>
  <si>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</si>
  <si>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</si>
  <si>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</si>
  <si>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</si>
  <si>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</si>
  <si>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</si>
  <si>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</si>
  <si>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</si>
  <si>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</si>
  <si>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</si>
  <si>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</si>
  <si>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</si>
  <si>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</si>
  <si>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</si>
  <si>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</si>
  <si>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</si>
  <si>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</si>
  <si>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</si>
  <si>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</si>
  <si>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</si>
  <si>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</si>
  <si>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</si>
  <si>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</si>
  <si>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</si>
  <si>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</si>
  <si>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</si>
  <si>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</si>
  <si>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</si>
  <si>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</si>
  <si>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</si>
  <si>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</si>
  <si>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</si>
  <si>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</si>
  <si>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</si>
  <si>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</si>
  <si>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</si>
  <si>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</si>
  <si>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</si>
  <si>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</si>
  <si>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</si>
  <si>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</si>
  <si>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</si>
  <si>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</si>
  <si>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</si>
  <si>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</si>
  <si>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</si>
  <si>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</si>
  <si>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</si>
  <si>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</si>
  <si>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</si>
  <si>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</si>
  <si>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</si>
  <si>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</si>
  <si>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</si>
  <si>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</si>
  <si>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</si>
  <si>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</si>
  <si>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</si>
  <si>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</si>
  <si>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</si>
  <si>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</si>
  <si>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</si>
  <si>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</si>
  <si>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</si>
  <si>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</si>
  <si>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</si>
  <si>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</si>
  <si>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</si>
  <si>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</si>
  <si>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</si>
  <si>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</si>
  <si>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</si>
  <si>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</si>
  <si>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</si>
  <si>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</si>
  <si>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</si>
  <si>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</si>
  <si>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</si>
  <si>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</si>
  <si>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</si>
  <si>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</si>
  <si>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</si>
  <si>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</si>
  <si>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</si>
  <si>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</si>
  <si>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</si>
  <si>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</si>
  <si>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</si>
  <si>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</si>
  <si>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</si>
  <si>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</si>
  <si>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</si>
  <si>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</si>
  <si>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</si>
  <si>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</si>
  <si>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</si>
  <si>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</si>
  <si>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</si>
  <si>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</si>
  <si>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</si>
  <si>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</si>
  <si>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</si>
  <si>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</si>
  <si>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</si>
  <si>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</si>
  <si>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</si>
  <si>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</si>
  <si>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</si>
  <si>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Crude and Adjusted Prevalence of Schizophrenia by Metis Region, 2002/03-2006/07, proportion of Metis age 10+</t>
  </si>
  <si>
    <t>Crude and Adjusted Prevalence of Schizophrenia by RHA, 2002/03-2006/07, age 10+</t>
  </si>
  <si>
    <t>Schizophrenia</t>
  </si>
  <si>
    <t>Schizophrenia, 2002/03-2006/07</t>
  </si>
  <si>
    <t>Crude Percent</t>
  </si>
  <si>
    <t>N=607</t>
  </si>
  <si>
    <t>N=10,803</t>
  </si>
  <si>
    <t>Source: MCHP/MMF, 2010</t>
  </si>
  <si>
    <t xml:space="preserve">date:      March 5, 2010 </t>
  </si>
  <si>
    <t>Metis_rate_ratio</t>
  </si>
  <si>
    <t>Other_rate_ratio</t>
  </si>
  <si>
    <t>Appendix Table 2.24: Prevalence of Schizophrenia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</si>
</sst>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Univers 45 Light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17"/>
      <name val="Univers 45 Light"/>
      <family val="2"/>
    </font>
    <font>
      <sz val="11"/>
      <color indexed="20"/>
      <name val="Univers 45 Light"/>
      <family val="2"/>
    </font>
    <font>
      <sz val="11"/>
      <color indexed="60"/>
      <name val="Univers 45 Light"/>
      <family val="2"/>
    </font>
    <font>
      <sz val="11"/>
      <color indexed="62"/>
      <name val="Univers 45 Light"/>
      <family val="2"/>
    </font>
    <font>
      <b/>
      <sz val="11"/>
      <color indexed="63"/>
      <name val="Univers 45 Light"/>
      <family val="2"/>
    </font>
    <font>
      <b/>
      <sz val="11"/>
      <color indexed="52"/>
      <name val="Univers 45 Light"/>
      <family val="2"/>
    </font>
    <font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sz val="11"/>
      <color indexed="10"/>
      <name val="Univers 45 Light"/>
      <family val="2"/>
    </font>
    <font>
      <i/>
      <sz val="11"/>
      <color indexed="23"/>
      <name val="Univers 45 Light"/>
      <family val="2"/>
    </font>
    <font>
      <b/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60">
      <alignment/>
      <protection/>
    </xf>
    <xf numFmtId="0" fontId="0" fillId="0" borderId="0" xfId="0" applyFont="1" applyAlignment="1">
      <alignment/>
    </xf>
    <xf numFmtId="0" fontId="5" fillId="0" borderId="0" xfId="60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60" applyFont="1" applyAlignment="1">
      <alignment horizontal="center"/>
      <protection/>
    </xf>
    <xf numFmtId="0" fontId="0" fillId="33" borderId="0" xfId="60" applyFont="1" applyFill="1" applyAlignment="1">
      <alignment horizontal="center"/>
      <protection/>
    </xf>
    <xf numFmtId="0" fontId="5" fillId="33" borderId="0" xfId="60" applyFont="1" applyFill="1" applyAlignment="1">
      <alignment horizontal="center"/>
      <protection/>
    </xf>
    <xf numFmtId="0" fontId="3" fillId="33" borderId="0" xfId="60" applyFill="1">
      <alignment/>
      <protection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11" fontId="0" fillId="0" borderId="0" xfId="60" applyNumberFormat="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8" fillId="0" borderId="0" xfId="44" applyFont="1" applyAlignment="1">
      <alignment/>
      <protection/>
    </xf>
    <xf numFmtId="2" fontId="10" fillId="0" borderId="10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10" fillId="0" borderId="12" xfId="0" applyNumberFormat="1" applyFont="1" applyBorder="1" applyAlignment="1">
      <alignment horizontal="center"/>
    </xf>
    <xf numFmtId="164" fontId="0" fillId="0" borderId="0" xfId="60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10" fillId="0" borderId="17" xfId="0" applyFont="1" applyBorder="1" applyAlignment="1">
      <alignment/>
    </xf>
    <xf numFmtId="1" fontId="3" fillId="0" borderId="0" xfId="0" applyNumberFormat="1" applyFont="1" applyAlignment="1">
      <alignment/>
    </xf>
    <xf numFmtId="2" fontId="10" fillId="0" borderId="18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5" fillId="0" borderId="0" xfId="60" applyNumberFormat="1" applyFont="1" applyAlignment="1">
      <alignment horizontal="center"/>
      <protection/>
    </xf>
    <xf numFmtId="0" fontId="6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1" fillId="33" borderId="20" xfId="0" applyNumberFormat="1" applyFont="1" applyFill="1" applyBorder="1" applyAlignment="1" quotePrefix="1">
      <alignment horizontal="center"/>
    </xf>
    <xf numFmtId="2" fontId="11" fillId="0" borderId="18" xfId="0" applyNumberFormat="1" applyFont="1" applyFill="1" applyBorder="1" applyAlignment="1">
      <alignment horizontal="center"/>
    </xf>
    <xf numFmtId="0" fontId="5" fillId="0" borderId="0" xfId="60" applyFont="1" applyAlignment="1">
      <alignment horizontal="left"/>
      <protection/>
    </xf>
    <xf numFmtId="2" fontId="11" fillId="0" borderId="20" xfId="0" applyNumberFormat="1" applyFont="1" applyFill="1" applyBorder="1" applyAlignment="1" quotePrefix="1">
      <alignment horizontal="center"/>
    </xf>
    <xf numFmtId="2" fontId="11" fillId="33" borderId="18" xfId="0" applyNumberFormat="1" applyFont="1" applyFill="1" applyBorder="1" applyAlignment="1">
      <alignment horizontal="center"/>
    </xf>
    <xf numFmtId="2" fontId="11" fillId="0" borderId="2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11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2" fontId="11" fillId="0" borderId="24" xfId="0" applyNumberFormat="1" applyFont="1" applyFill="1" applyBorder="1" applyAlignment="1" quotePrefix="1">
      <alignment horizontal="center"/>
    </xf>
    <xf numFmtId="2" fontId="11" fillId="0" borderId="25" xfId="0" applyNumberFormat="1" applyFont="1" applyFill="1" applyBorder="1" applyAlignment="1" quotePrefix="1">
      <alignment horizontal="center"/>
    </xf>
    <xf numFmtId="2" fontId="11" fillId="33" borderId="25" xfId="0" applyNumberFormat="1" applyFont="1" applyFill="1" applyBorder="1" applyAlignment="1" quotePrefix="1">
      <alignment horizontal="center"/>
    </xf>
    <xf numFmtId="2" fontId="11" fillId="0" borderId="26" xfId="0" applyNumberFormat="1" applyFont="1" applyFill="1" applyBorder="1" applyAlignment="1" quotePrefix="1">
      <alignment horizontal="center"/>
    </xf>
    <xf numFmtId="2" fontId="11" fillId="0" borderId="14" xfId="0" applyNumberFormat="1" applyFont="1" applyFill="1" applyBorder="1" applyAlignment="1" quotePrefix="1">
      <alignment horizontal="center"/>
    </xf>
    <xf numFmtId="2" fontId="11" fillId="0" borderId="16" xfId="0" applyNumberFormat="1" applyFont="1" applyFill="1" applyBorder="1" applyAlignment="1" quotePrefix="1">
      <alignment horizontal="center"/>
    </xf>
    <xf numFmtId="2" fontId="11" fillId="33" borderId="16" xfId="0" applyNumberFormat="1" applyFont="1" applyFill="1" applyBorder="1" applyAlignment="1" quotePrefix="1">
      <alignment horizontal="center"/>
    </xf>
    <xf numFmtId="2" fontId="11" fillId="0" borderId="27" xfId="0" applyNumberFormat="1" applyFont="1" applyFill="1" applyBorder="1" applyAlignment="1" quotePrefix="1">
      <alignment horizontal="center"/>
    </xf>
    <xf numFmtId="0" fontId="10" fillId="0" borderId="28" xfId="0" applyFont="1" applyBorder="1" applyAlignment="1">
      <alignment horizontal="center"/>
    </xf>
    <xf numFmtId="2" fontId="11" fillId="0" borderId="29" xfId="0" applyNumberFormat="1" applyFont="1" applyFill="1" applyBorder="1" applyAlignment="1" quotePrefix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31" fillId="0" borderId="0" xfId="56">
      <alignment/>
      <protection/>
    </xf>
    <xf numFmtId="0" fontId="31" fillId="0" borderId="0" xfId="57">
      <alignment/>
      <protection/>
    </xf>
    <xf numFmtId="0" fontId="31" fillId="0" borderId="0" xfId="58">
      <alignment/>
      <protection/>
    </xf>
    <xf numFmtId="0" fontId="31" fillId="0" borderId="0" xfId="59">
      <alignment/>
      <protection/>
    </xf>
    <xf numFmtId="11" fontId="31" fillId="0" borderId="0" xfId="59" applyNumberFormat="1">
      <alignment/>
      <protection/>
    </xf>
    <xf numFmtId="0" fontId="7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" fontId="10" fillId="0" borderId="31" xfId="0" applyNumberFormat="1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1" fontId="10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60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_Sheet1" xfId="60"/>
    <cellStyle name="Note" xfId="61"/>
    <cellStyle name="Note 2" xfId="62"/>
    <cellStyle name="Note 3" xfId="63"/>
    <cellStyle name="Note 4" xfId="64"/>
    <cellStyle name="Note 5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8625"/>
          <c:w val="0.931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 (o)</c:v>
                </c:pt>
                <c:pt idx="2">
                  <c:v>Assiniboine (o)</c:v>
                </c:pt>
                <c:pt idx="3">
                  <c:v>Brandon</c:v>
                </c:pt>
                <c:pt idx="4">
                  <c:v>Winnipeg</c:v>
                </c:pt>
                <c:pt idx="5">
                  <c:v>Interlake (o)</c:v>
                </c:pt>
                <c:pt idx="6">
                  <c:v>North Eastman (o)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 (m,o)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0.0106754574</c:v>
                </c:pt>
                <c:pt idx="1">
                  <c:v>0.0106754574</c:v>
                </c:pt>
                <c:pt idx="2">
                  <c:v>0.0106754574</c:v>
                </c:pt>
                <c:pt idx="3">
                  <c:v>0.0106754574</c:v>
                </c:pt>
                <c:pt idx="4">
                  <c:v>0.0106754574</c:v>
                </c:pt>
                <c:pt idx="5">
                  <c:v>0.0106754574</c:v>
                </c:pt>
                <c:pt idx="6">
                  <c:v>0.0106754574</c:v>
                </c:pt>
                <c:pt idx="7">
                  <c:v>0.0106754574</c:v>
                </c:pt>
                <c:pt idx="8">
                  <c:v>0.0106754574</c:v>
                </c:pt>
                <c:pt idx="9">
                  <c:v>0.0106754574</c:v>
                </c:pt>
                <c:pt idx="10">
                  <c:v>0.0106754574</c:v>
                </c:pt>
                <c:pt idx="12">
                  <c:v>0.0106754574</c:v>
                </c:pt>
                <c:pt idx="13">
                  <c:v>0.0106754574</c:v>
                </c:pt>
                <c:pt idx="14">
                  <c:v>0.0106754574</c:v>
                </c:pt>
                <c:pt idx="15">
                  <c:v>0.0106754574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 (o)</c:v>
                </c:pt>
                <c:pt idx="2">
                  <c:v>Assiniboine (o)</c:v>
                </c:pt>
                <c:pt idx="3">
                  <c:v>Brandon</c:v>
                </c:pt>
                <c:pt idx="4">
                  <c:v>Winnipeg</c:v>
                </c:pt>
                <c:pt idx="5">
                  <c:v>Interlake (o)</c:v>
                </c:pt>
                <c:pt idx="6">
                  <c:v>North Eastman (o)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 (m,o)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0.0040068135</c:v>
                </c:pt>
                <c:pt idx="1">
                  <c:v>0.0071727297</c:v>
                </c:pt>
                <c:pt idx="2">
                  <c:v>0.0082872169</c:v>
                </c:pt>
                <c:pt idx="3">
                  <c:v>0.0153794084</c:v>
                </c:pt>
                <c:pt idx="4">
                  <c:v>0.0136565716</c:v>
                </c:pt>
                <c:pt idx="5">
                  <c:v>0.0073009331</c:v>
                </c:pt>
                <c:pt idx="6">
                  <c:v>0.0058222124</c:v>
                </c:pt>
                <c:pt idx="7">
                  <c:v>0.014290145</c:v>
                </c:pt>
                <c:pt idx="8">
                  <c:v>0</c:v>
                </c:pt>
                <c:pt idx="9">
                  <c:v>0.0104425256</c:v>
                </c:pt>
                <c:pt idx="10">
                  <c:v>0.0098005278</c:v>
                </c:pt>
                <c:pt idx="12">
                  <c:v>0.0060197776</c:v>
                </c:pt>
                <c:pt idx="13">
                  <c:v>0.0093900794</c:v>
                </c:pt>
                <c:pt idx="14">
                  <c:v>0.0102205477</c:v>
                </c:pt>
                <c:pt idx="15">
                  <c:v>0.0106754574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 (o)</c:v>
                </c:pt>
                <c:pt idx="2">
                  <c:v>Assiniboine (o)</c:v>
                </c:pt>
                <c:pt idx="3">
                  <c:v>Brandon</c:v>
                </c:pt>
                <c:pt idx="4">
                  <c:v>Winnipeg</c:v>
                </c:pt>
                <c:pt idx="5">
                  <c:v>Interlake (o)</c:v>
                </c:pt>
                <c:pt idx="6">
                  <c:v>North Eastman (o)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 (m,o)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0.0080200203</c:v>
                </c:pt>
                <c:pt idx="1">
                  <c:v>0.0064162689</c:v>
                </c:pt>
                <c:pt idx="2">
                  <c:v>0.0063538963</c:v>
                </c:pt>
                <c:pt idx="3">
                  <c:v>0.011932643</c:v>
                </c:pt>
                <c:pt idx="4">
                  <c:v>0.0134073899</c:v>
                </c:pt>
                <c:pt idx="5">
                  <c:v>0.0073975367</c:v>
                </c:pt>
                <c:pt idx="6">
                  <c:v>0.0052292526</c:v>
                </c:pt>
                <c:pt idx="7">
                  <c:v>0.0127223644</c:v>
                </c:pt>
                <c:pt idx="8">
                  <c:v>0.011918134</c:v>
                </c:pt>
                <c:pt idx="9">
                  <c:v>0.0101958715</c:v>
                </c:pt>
                <c:pt idx="10">
                  <c:v>0.0104933198</c:v>
                </c:pt>
                <c:pt idx="12">
                  <c:v>0.0069270559</c:v>
                </c:pt>
                <c:pt idx="13">
                  <c:v>0.0084955489</c:v>
                </c:pt>
                <c:pt idx="14">
                  <c:v>0.0105870522</c:v>
                </c:pt>
                <c:pt idx="15">
                  <c:v>0.0114180173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 (o)</c:v>
                </c:pt>
                <c:pt idx="2">
                  <c:v>Assiniboine (o)</c:v>
                </c:pt>
                <c:pt idx="3">
                  <c:v>Brandon</c:v>
                </c:pt>
                <c:pt idx="4">
                  <c:v>Winnipeg</c:v>
                </c:pt>
                <c:pt idx="5">
                  <c:v>Interlake (o)</c:v>
                </c:pt>
                <c:pt idx="6">
                  <c:v>North Eastman (o)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 (m,o)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0.0114180173</c:v>
                </c:pt>
                <c:pt idx="1">
                  <c:v>0.0114180173</c:v>
                </c:pt>
                <c:pt idx="2">
                  <c:v>0.0114180173</c:v>
                </c:pt>
                <c:pt idx="3">
                  <c:v>0.0114180173</c:v>
                </c:pt>
                <c:pt idx="4">
                  <c:v>0.0114180173</c:v>
                </c:pt>
                <c:pt idx="5">
                  <c:v>0.0114180173</c:v>
                </c:pt>
                <c:pt idx="6">
                  <c:v>0.0114180173</c:v>
                </c:pt>
                <c:pt idx="7">
                  <c:v>0.0114180173</c:v>
                </c:pt>
                <c:pt idx="8">
                  <c:v>0.0114180173</c:v>
                </c:pt>
                <c:pt idx="9">
                  <c:v>0.0114180173</c:v>
                </c:pt>
                <c:pt idx="10">
                  <c:v>0.0114180173</c:v>
                </c:pt>
                <c:pt idx="12">
                  <c:v>0.0114180173</c:v>
                </c:pt>
                <c:pt idx="13">
                  <c:v>0.0114180173</c:v>
                </c:pt>
                <c:pt idx="14">
                  <c:v>0.0114180173</c:v>
                </c:pt>
                <c:pt idx="15">
                  <c:v>0.0114180173</c:v>
                </c:pt>
              </c:numCache>
            </c:numRef>
          </c:val>
        </c:ser>
        <c:gapWidth val="0"/>
        <c:axId val="53927004"/>
        <c:axId val="15580989"/>
      </c:barChart>
      <c:catAx>
        <c:axId val="539270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580989"/>
        <c:crosses val="autoZero"/>
        <c:auto val="1"/>
        <c:lblOffset val="100"/>
        <c:tickLblSkip val="1"/>
        <c:noMultiLvlLbl val="0"/>
      </c:catAx>
      <c:valAx>
        <c:axId val="15580989"/>
        <c:scaling>
          <c:orientation val="minMax"/>
          <c:max val="0.0200000000000000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927004"/>
        <c:crosses val="max"/>
        <c:crossBetween val="between"/>
        <c:dispUnits/>
        <c:majorUnit val="0.00200000000000000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925"/>
          <c:y val="0.09"/>
          <c:w val="0.317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2875"/>
          <c:w val="0.93825"/>
          <c:h val="0.7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(o,s)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(o)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(m,o)</c:v>
                </c:pt>
                <c:pt idx="11">
                  <c:v>Point Douglas (m,o)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0.0106754574</c:v>
                </c:pt>
                <c:pt idx="1">
                  <c:v>0.0106754574</c:v>
                </c:pt>
                <c:pt idx="2">
                  <c:v>0.0106754574</c:v>
                </c:pt>
                <c:pt idx="3">
                  <c:v>0.0106754574</c:v>
                </c:pt>
                <c:pt idx="4">
                  <c:v>0.0106754574</c:v>
                </c:pt>
                <c:pt idx="5">
                  <c:v>0.0106754574</c:v>
                </c:pt>
                <c:pt idx="6">
                  <c:v>0.0106754574</c:v>
                </c:pt>
                <c:pt idx="7">
                  <c:v>0.0106754574</c:v>
                </c:pt>
                <c:pt idx="8">
                  <c:v>0.0106754574</c:v>
                </c:pt>
                <c:pt idx="9">
                  <c:v>0.0106754574</c:v>
                </c:pt>
                <c:pt idx="10">
                  <c:v>0.0106754574</c:v>
                </c:pt>
                <c:pt idx="11">
                  <c:v>0.0106754574</c:v>
                </c:pt>
                <c:pt idx="13">
                  <c:v>0.0106754574</c:v>
                </c:pt>
                <c:pt idx="14">
                  <c:v>0.0106754574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(o,s)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(o)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(m,o)</c:v>
                </c:pt>
                <c:pt idx="11">
                  <c:v>Point Douglas (m,o)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0.0078892676</c:v>
                </c:pt>
                <c:pt idx="1">
                  <c:v>0</c:v>
                </c:pt>
                <c:pt idx="2">
                  <c:v>0.01186129</c:v>
                </c:pt>
                <c:pt idx="3">
                  <c:v>0.0092290543</c:v>
                </c:pt>
                <c:pt idx="4">
                  <c:v>0.00447059</c:v>
                </c:pt>
                <c:pt idx="5">
                  <c:v>0.0171707488</c:v>
                </c:pt>
                <c:pt idx="6">
                  <c:v>0.0120601283</c:v>
                </c:pt>
                <c:pt idx="7">
                  <c:v>0.0098223325</c:v>
                </c:pt>
                <c:pt idx="8">
                  <c:v>0.0101088413</c:v>
                </c:pt>
                <c:pt idx="9">
                  <c:v>0.0089248616</c:v>
                </c:pt>
                <c:pt idx="10">
                  <c:v>0.0346340961</c:v>
                </c:pt>
                <c:pt idx="11">
                  <c:v>0.0200807415</c:v>
                </c:pt>
                <c:pt idx="13">
                  <c:v>0.0136565716</c:v>
                </c:pt>
                <c:pt idx="14">
                  <c:v>0.0106754574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(o,s)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(o)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(m,o)</c:v>
                </c:pt>
                <c:pt idx="11">
                  <c:v>Point Douglas (m,o)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0.0081343735</c:v>
                </c:pt>
                <c:pt idx="1">
                  <c:v>0.0070163177</c:v>
                </c:pt>
                <c:pt idx="2">
                  <c:v>0.0120879547</c:v>
                </c:pt>
                <c:pt idx="3">
                  <c:v>0.0090266242</c:v>
                </c:pt>
                <c:pt idx="4">
                  <c:v>0.0080225151</c:v>
                </c:pt>
                <c:pt idx="5">
                  <c:v>0.0138685999</c:v>
                </c:pt>
                <c:pt idx="6">
                  <c:v>0.0101475965</c:v>
                </c:pt>
                <c:pt idx="7">
                  <c:v>0.0105121152</c:v>
                </c:pt>
                <c:pt idx="8">
                  <c:v>0.0101612493</c:v>
                </c:pt>
                <c:pt idx="9">
                  <c:v>0.0110369096</c:v>
                </c:pt>
                <c:pt idx="10">
                  <c:v>0.0295072766</c:v>
                </c:pt>
                <c:pt idx="11">
                  <c:v>0.0206151713</c:v>
                </c:pt>
                <c:pt idx="13">
                  <c:v>0.0134073899</c:v>
                </c:pt>
                <c:pt idx="14">
                  <c:v>0.0114180173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(o,s)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(o)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(m,o)</c:v>
                </c:pt>
                <c:pt idx="11">
                  <c:v>Point Douglas (m,o)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0.0114180173</c:v>
                </c:pt>
                <c:pt idx="1">
                  <c:v>0.0114180173</c:v>
                </c:pt>
                <c:pt idx="2">
                  <c:v>0.0114180173</c:v>
                </c:pt>
                <c:pt idx="3">
                  <c:v>0.0114180173</c:v>
                </c:pt>
                <c:pt idx="4">
                  <c:v>0.0114180173</c:v>
                </c:pt>
                <c:pt idx="5">
                  <c:v>0.0114180173</c:v>
                </c:pt>
                <c:pt idx="6">
                  <c:v>0.0114180173</c:v>
                </c:pt>
                <c:pt idx="7">
                  <c:v>0.0114180173</c:v>
                </c:pt>
                <c:pt idx="8">
                  <c:v>0.0114180173</c:v>
                </c:pt>
                <c:pt idx="9">
                  <c:v>0.0114180173</c:v>
                </c:pt>
                <c:pt idx="10">
                  <c:v>0.0114180173</c:v>
                </c:pt>
                <c:pt idx="11">
                  <c:v>0.0114180173</c:v>
                </c:pt>
                <c:pt idx="13">
                  <c:v>0.0114180173</c:v>
                </c:pt>
                <c:pt idx="14">
                  <c:v>0.0114180173</c:v>
                </c:pt>
              </c:numCache>
            </c:numRef>
          </c:val>
        </c:ser>
        <c:gapWidth val="0"/>
        <c:axId val="6011174"/>
        <c:axId val="54100567"/>
      </c:barChart>
      <c:catAx>
        <c:axId val="601117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100567"/>
        <c:crosses val="autoZero"/>
        <c:auto val="1"/>
        <c:lblOffset val="100"/>
        <c:tickLblSkip val="1"/>
        <c:noMultiLvlLbl val="0"/>
      </c:catAx>
      <c:valAx>
        <c:axId val="54100567"/>
        <c:scaling>
          <c:orientation val="minMax"/>
          <c:max val="0.02000000000000001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11174"/>
        <c:crosses val="max"/>
        <c:crossBetween val="between"/>
        <c:dispUnits/>
        <c:majorUnit val="0.00200000000000000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25"/>
          <c:y val="0.103"/>
          <c:w val="0.330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725"/>
          <c:w val="0.9792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0.0107212676</c:v>
                </c:pt>
                <c:pt idx="1">
                  <c:v>0.0107212676</c:v>
                </c:pt>
                <c:pt idx="2">
                  <c:v>0.0107212676</c:v>
                </c:pt>
                <c:pt idx="3">
                  <c:v>0.0107212676</c:v>
                </c:pt>
                <c:pt idx="4">
                  <c:v>0.0107212676</c:v>
                </c:pt>
                <c:pt idx="5">
                  <c:v>0.0107212676</c:v>
                </c:pt>
                <c:pt idx="6">
                  <c:v>0.0107212676</c:v>
                </c:pt>
                <c:pt idx="8">
                  <c:v>0.0107212676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0.0053644219</c:v>
                </c:pt>
                <c:pt idx="1">
                  <c:v>0.0071499655</c:v>
                </c:pt>
                <c:pt idx="2">
                  <c:v>0.0138508694</c:v>
                </c:pt>
                <c:pt idx="3">
                  <c:v>0.013533096</c:v>
                </c:pt>
                <c:pt idx="4">
                  <c:v>0.009260218</c:v>
                </c:pt>
                <c:pt idx="5">
                  <c:v>0.011860648</c:v>
                </c:pt>
                <c:pt idx="6">
                  <c:v>0.0099161789</c:v>
                </c:pt>
                <c:pt idx="8">
                  <c:v>0.0107212676</c:v>
                </c:pt>
              </c:numCache>
            </c:numRef>
          </c:val>
        </c:ser>
        <c:axId val="17143056"/>
        <c:axId val="20069777"/>
      </c:barChart>
      <c:catAx>
        <c:axId val="17143056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069777"/>
        <c:crosses val="autoZero"/>
        <c:auto val="1"/>
        <c:lblOffset val="100"/>
        <c:tickLblSkip val="1"/>
        <c:noMultiLvlLbl val="0"/>
      </c:catAx>
      <c:valAx>
        <c:axId val="20069777"/>
        <c:scaling>
          <c:orientation val="minMax"/>
          <c:max val="0.0200000000000000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143056"/>
        <c:crosses val="max"/>
        <c:crossBetween val="between"/>
        <c:dispUnits/>
        <c:majorUnit val="0.00200000000000000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175"/>
          <c:y val="0.10275"/>
          <c:w val="0.239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75"/>
          <c:w val="0.97825"/>
          <c:h val="0.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(m,o)</c:v>
                </c:pt>
                <c:pt idx="1">
                  <c:v>Mid</c:v>
                </c:pt>
                <c:pt idx="2">
                  <c:v>North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0.0106754574</c:v>
                </c:pt>
                <c:pt idx="1">
                  <c:v>0.0106754574</c:v>
                </c:pt>
                <c:pt idx="2">
                  <c:v>0.0106754574</c:v>
                </c:pt>
                <c:pt idx="3">
                  <c:v>0.0106754574</c:v>
                </c:pt>
                <c:pt idx="4">
                  <c:v>0.0106754574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(m,o)</c:v>
                </c:pt>
                <c:pt idx="1">
                  <c:v>Mid</c:v>
                </c:pt>
                <c:pt idx="2">
                  <c:v>North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0.0060197776</c:v>
                </c:pt>
                <c:pt idx="1">
                  <c:v>0.0093900794</c:v>
                </c:pt>
                <c:pt idx="2">
                  <c:v>0.0102205477</c:v>
                </c:pt>
                <c:pt idx="3">
                  <c:v>0.0136565716</c:v>
                </c:pt>
                <c:pt idx="4">
                  <c:v>0.0106754574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(m,o)</c:v>
                </c:pt>
                <c:pt idx="1">
                  <c:v>Mid</c:v>
                </c:pt>
                <c:pt idx="2">
                  <c:v>North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0.0069270559</c:v>
                </c:pt>
                <c:pt idx="1">
                  <c:v>0.0084955489</c:v>
                </c:pt>
                <c:pt idx="2">
                  <c:v>0.0105870522</c:v>
                </c:pt>
                <c:pt idx="3">
                  <c:v>0.0134073899</c:v>
                </c:pt>
                <c:pt idx="4">
                  <c:v>0.0114180173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(m,o)</c:v>
                </c:pt>
                <c:pt idx="1">
                  <c:v>Mid</c:v>
                </c:pt>
                <c:pt idx="2">
                  <c:v>North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0.0114180173</c:v>
                </c:pt>
                <c:pt idx="1">
                  <c:v>0.0114180173</c:v>
                </c:pt>
                <c:pt idx="2">
                  <c:v>0.0114180173</c:v>
                </c:pt>
                <c:pt idx="3">
                  <c:v>0.0114180173</c:v>
                </c:pt>
                <c:pt idx="4">
                  <c:v>0.0114180173</c:v>
                </c:pt>
              </c:numCache>
            </c:numRef>
          </c:val>
        </c:ser>
        <c:axId val="46410266"/>
        <c:axId val="15039211"/>
      </c:barChart>
      <c:catAx>
        <c:axId val="4641026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039211"/>
        <c:crosses val="autoZero"/>
        <c:auto val="1"/>
        <c:lblOffset val="100"/>
        <c:tickLblSkip val="1"/>
        <c:noMultiLvlLbl val="0"/>
      </c:catAx>
      <c:valAx>
        <c:axId val="15039211"/>
        <c:scaling>
          <c:orientation val="minMax"/>
          <c:max val="0.0200000000000000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46410266"/>
        <c:crosses val="max"/>
        <c:crossBetween val="between"/>
        <c:dispUnits/>
        <c:majorUnit val="0.00200000000000000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925"/>
          <c:y val="0.14125"/>
          <c:w val="0.3372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0.05425</cdr:x>
      <cdr:y>0.878</cdr:y>
    </cdr:from>
    <cdr:to>
      <cdr:x>0.987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04800" y="3981450"/>
          <a:ext cx="53340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0.99625</cdr:x>
      <cdr:y>0.07725</cdr:y>
    </cdr:to>
    <cdr:sp>
      <cdr:nvSpPr>
        <cdr:cNvPr id="2" name="Text Box 7"/>
        <cdr:cNvSpPr txBox="1">
          <a:spLocks noChangeArrowheads="1"/>
        </cdr:cNvSpPr>
      </cdr:nvSpPr>
      <cdr:spPr>
        <a:xfrm>
          <a:off x="9525" y="0"/>
          <a:ext cx="5686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6.5.1: Prevalence of Schizophrenia by RHA,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residents aged 10+</a:t>
          </a:r>
        </a:p>
      </cdr:txBody>
    </cdr:sp>
  </cdr:relSizeAnchor>
  <cdr:relSizeAnchor xmlns:cdr="http://schemas.openxmlformats.org/drawingml/2006/chartDrawing">
    <cdr:from>
      <cdr:x>0.70525</cdr:x>
      <cdr:y>0.97</cdr:y>
    </cdr:from>
    <cdr:to>
      <cdr:x>0.9495</cdr:x>
      <cdr:y>1</cdr:y>
    </cdr:to>
    <cdr:sp>
      <cdr:nvSpPr>
        <cdr:cNvPr id="3" name="Text Box 8"/>
        <cdr:cNvSpPr txBox="1">
          <a:spLocks noChangeArrowheads="1"/>
        </cdr:cNvSpPr>
      </cdr:nvSpPr>
      <cdr:spPr>
        <a:xfrm>
          <a:off x="4029075" y="4400550"/>
          <a:ext cx="14001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6.5.3: Prevalence of Schizophrenia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residents aged 10+</a:t>
          </a:r>
        </a:p>
      </cdr:txBody>
    </cdr:sp>
  </cdr:relSizeAnchor>
  <cdr:relSizeAnchor xmlns:cdr="http://schemas.openxmlformats.org/drawingml/2006/chartDrawing">
    <cdr:from>
      <cdr:x>0.098</cdr:x>
      <cdr:y>0.89375</cdr:y>
    </cdr:from>
    <cdr:to>
      <cdr:x>0.9985</cdr:x>
      <cdr:y>0.986</cdr:y>
    </cdr:to>
    <cdr:sp>
      <cdr:nvSpPr>
        <cdr:cNvPr id="2" name="Text Box 9"/>
        <cdr:cNvSpPr txBox="1">
          <a:spLocks noChangeArrowheads="1"/>
        </cdr:cNvSpPr>
      </cdr:nvSpPr>
      <cdr:spPr>
        <a:xfrm>
          <a:off x="552450" y="4876800"/>
          <a:ext cx="51435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0.93875</cdr:x>
      <cdr:y>0.60375</cdr:y>
    </cdr:from>
    <cdr:to>
      <cdr:x>0.99725</cdr:x>
      <cdr:y>0.664</cdr:y>
    </cdr:to>
    <cdr:sp>
      <cdr:nvSpPr>
        <cdr:cNvPr id="3" name="Text Box 10"/>
        <cdr:cNvSpPr txBox="1">
          <a:spLocks noChangeArrowheads="1"/>
        </cdr:cNvSpPr>
      </cdr:nvSpPr>
      <cdr:spPr>
        <a:xfrm>
          <a:off x="5362575" y="3286125"/>
          <a:ext cx="333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3.5% 3.0%</a:t>
          </a:r>
        </a:p>
      </cdr:txBody>
    </cdr:sp>
  </cdr:relSizeAnchor>
  <cdr:relSizeAnchor xmlns:cdr="http://schemas.openxmlformats.org/drawingml/2006/chartDrawing">
    <cdr:from>
      <cdr:x>0.72875</cdr:x>
      <cdr:y>0.975</cdr:y>
    </cdr:from>
    <cdr:to>
      <cdr:x>0.97275</cdr:x>
      <cdr:y>1</cdr:y>
    </cdr:to>
    <cdr:sp>
      <cdr:nvSpPr>
        <cdr:cNvPr id="4" name="Text Box 11"/>
        <cdr:cNvSpPr txBox="1">
          <a:spLocks noChangeArrowheads="1"/>
        </cdr:cNvSpPr>
      </cdr:nvSpPr>
      <cdr:spPr>
        <a:xfrm>
          <a:off x="4162425" y="5314950"/>
          <a:ext cx="13906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  <cdr:relSizeAnchor xmlns:cdr="http://schemas.openxmlformats.org/drawingml/2006/chartDrawing">
    <cdr:from>
      <cdr:x>0.94225</cdr:x>
      <cdr:y>0.659</cdr:y>
    </cdr:from>
    <cdr:to>
      <cdr:x>0.99575</cdr:x>
      <cdr:y>0.7135</cdr:y>
    </cdr:to>
    <cdr:sp>
      <cdr:nvSpPr>
        <cdr:cNvPr id="5" name="Text Box 10"/>
        <cdr:cNvSpPr txBox="1">
          <a:spLocks noChangeArrowheads="1"/>
        </cdr:cNvSpPr>
      </cdr:nvSpPr>
      <cdr:spPr>
        <a:xfrm>
          <a:off x="5381625" y="3590925"/>
          <a:ext cx="304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2.0% 2.1%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0.88325</cdr:y>
    </cdr:from>
    <cdr:to>
      <cdr:x>0.998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010025"/>
          <a:ext cx="52292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0.99725</cdr:x>
      <cdr:y>0.07925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86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6.5.2: Prevalence of Schizophrenia by Metis Region,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Metis residents aged 10+</a:t>
          </a:r>
        </a:p>
      </cdr:txBody>
    </cdr:sp>
  </cdr:relSizeAnchor>
  <cdr:relSizeAnchor xmlns:cdr="http://schemas.openxmlformats.org/drawingml/2006/chartDrawing">
    <cdr:from>
      <cdr:x>0.73725</cdr:x>
      <cdr:y>0.97</cdr:y>
    </cdr:from>
    <cdr:to>
      <cdr:x>0.98125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4210050" y="4400550"/>
          <a:ext cx="13906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0.75075</cdr:x>
      <cdr:y>0.97</cdr:y>
    </cdr:from>
    <cdr:to>
      <cdr:x>0.99425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0" y="4400550"/>
          <a:ext cx="13906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0.122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7150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Prevalence of Schizophrenia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residents aged 10+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1" customWidth="1"/>
    <col min="2" max="3" width="17.140625" style="21" customWidth="1"/>
    <col min="4" max="4" width="0.9921875" style="21" customWidth="1"/>
    <col min="5" max="5" width="18.140625" style="21" customWidth="1"/>
    <col min="6" max="7" width="17.140625" style="21" customWidth="1"/>
    <col min="8" max="8" width="0.9921875" style="21" customWidth="1"/>
    <col min="9" max="9" width="14.57421875" style="21" customWidth="1"/>
    <col min="10" max="10" width="17.140625" style="21" customWidth="1"/>
    <col min="11" max="16384" width="9.140625" style="21" customWidth="1"/>
  </cols>
  <sheetData>
    <row r="1" spans="1:3" ht="15.75" thickBot="1">
      <c r="A1" s="13" t="s">
        <v>163</v>
      </c>
      <c r="B1" s="13"/>
      <c r="C1" s="13"/>
    </row>
    <row r="2" spans="1:10" ht="13.5" customHeight="1" thickBot="1">
      <c r="A2" s="74" t="s">
        <v>146</v>
      </c>
      <c r="B2" s="82" t="s">
        <v>155</v>
      </c>
      <c r="C2" s="83"/>
      <c r="E2" s="77" t="s">
        <v>147</v>
      </c>
      <c r="F2" s="82" t="s">
        <v>155</v>
      </c>
      <c r="G2" s="83"/>
      <c r="I2" s="74" t="s">
        <v>145</v>
      </c>
      <c r="J2" s="80" t="s">
        <v>155</v>
      </c>
    </row>
    <row r="3" spans="1:10" ht="13.5" thickBot="1">
      <c r="A3" s="75"/>
      <c r="B3" s="14" t="s">
        <v>61</v>
      </c>
      <c r="C3" s="17" t="s">
        <v>61</v>
      </c>
      <c r="E3" s="78"/>
      <c r="F3" s="14" t="s">
        <v>61</v>
      </c>
      <c r="G3" s="17" t="s">
        <v>61</v>
      </c>
      <c r="I3" s="75"/>
      <c r="J3" s="81"/>
    </row>
    <row r="4" spans="1:10" ht="12.75">
      <c r="A4" s="75"/>
      <c r="B4" s="14" t="s">
        <v>148</v>
      </c>
      <c r="C4" s="30" t="s">
        <v>148</v>
      </c>
      <c r="E4" s="78"/>
      <c r="F4" s="14" t="s">
        <v>148</v>
      </c>
      <c r="G4" s="30" t="s">
        <v>148</v>
      </c>
      <c r="I4" s="75"/>
      <c r="J4" s="30" t="s">
        <v>156</v>
      </c>
    </row>
    <row r="5" spans="1:10" ht="12.75">
      <c r="A5" s="75"/>
      <c r="B5" s="15" t="s">
        <v>149</v>
      </c>
      <c r="C5" s="31" t="s">
        <v>149</v>
      </c>
      <c r="E5" s="78"/>
      <c r="F5" s="15" t="s">
        <v>149</v>
      </c>
      <c r="G5" s="31" t="s">
        <v>149</v>
      </c>
      <c r="I5" s="75"/>
      <c r="J5" s="31" t="s">
        <v>149</v>
      </c>
    </row>
    <row r="6" spans="1:10" ht="13.5" thickBot="1">
      <c r="A6" s="76"/>
      <c r="B6" s="52" t="s">
        <v>137</v>
      </c>
      <c r="C6" s="62" t="s">
        <v>138</v>
      </c>
      <c r="E6" s="79"/>
      <c r="F6" s="52" t="s">
        <v>137</v>
      </c>
      <c r="G6" s="62" t="s">
        <v>138</v>
      </c>
      <c r="I6" s="76"/>
      <c r="J6" s="53" t="s">
        <v>139</v>
      </c>
    </row>
    <row r="7" spans="1:10" ht="12.75">
      <c r="A7" s="22" t="s">
        <v>31</v>
      </c>
      <c r="B7" s="54">
        <f>'m vs o orig data'!F4*100</f>
        <v>0.38371349</v>
      </c>
      <c r="C7" s="39">
        <f>'m vs o orig data'!R4*100</f>
        <v>0.75357103</v>
      </c>
      <c r="E7" s="23" t="s">
        <v>45</v>
      </c>
      <c r="F7" s="41">
        <f>'m vs o orig data'!F19*100</f>
        <v>0.74525745</v>
      </c>
      <c r="G7" s="39">
        <f>'m vs o orig data'!R19*100</f>
        <v>0.82378288</v>
      </c>
      <c r="I7" s="24" t="s">
        <v>140</v>
      </c>
      <c r="J7" s="58">
        <f>'m region orig data'!F4*100</f>
        <v>0.50275904</v>
      </c>
    </row>
    <row r="8" spans="1:10" ht="12.75">
      <c r="A8" s="24" t="s">
        <v>32</v>
      </c>
      <c r="B8" s="55">
        <f>'m vs o orig data'!F5*100</f>
        <v>0.70118662</v>
      </c>
      <c r="C8" s="39">
        <f>'m vs o orig data'!R5*100</f>
        <v>0.65060271</v>
      </c>
      <c r="E8" s="25" t="s">
        <v>46</v>
      </c>
      <c r="F8" s="41"/>
      <c r="G8" s="39">
        <f>'m vs o orig data'!R20*100</f>
        <v>0.6975890299999999</v>
      </c>
      <c r="I8" s="24" t="s">
        <v>35</v>
      </c>
      <c r="J8" s="59">
        <f>'m region orig data'!F5*100</f>
        <v>0.6929406699999999</v>
      </c>
    </row>
    <row r="9" spans="1:10" ht="12.75">
      <c r="A9" s="24" t="s">
        <v>33</v>
      </c>
      <c r="B9" s="55">
        <f>'m vs o orig data'!F6*100</f>
        <v>0.82015231</v>
      </c>
      <c r="C9" s="39">
        <f>'m vs o orig data'!R6*100</f>
        <v>0.66308756</v>
      </c>
      <c r="E9" s="25" t="s">
        <v>50</v>
      </c>
      <c r="F9" s="41">
        <f>'m vs o orig data'!F21*100</f>
        <v>1.18173108</v>
      </c>
      <c r="G9" s="39">
        <f>'m vs o orig data'!R21*100</f>
        <v>1.29385911</v>
      </c>
      <c r="I9" s="24" t="s">
        <v>141</v>
      </c>
      <c r="J9" s="59">
        <f>'m region orig data'!F6*100</f>
        <v>1.35175728</v>
      </c>
    </row>
    <row r="10" spans="1:10" ht="12.75">
      <c r="A10" s="24" t="s">
        <v>28</v>
      </c>
      <c r="B10" s="55">
        <f>'m vs o orig data'!F7*100</f>
        <v>1.3363029</v>
      </c>
      <c r="C10" s="39">
        <f>'m vs o orig data'!R7*100</f>
        <v>1.25488837</v>
      </c>
      <c r="E10" s="25" t="s">
        <v>48</v>
      </c>
      <c r="F10" s="41">
        <f>'m vs o orig data'!F22*100</f>
        <v>0.9145269100000001</v>
      </c>
      <c r="G10" s="39">
        <f>'m vs o orig data'!R22*100</f>
        <v>0.9210191799999999</v>
      </c>
      <c r="I10" s="24" t="s">
        <v>41</v>
      </c>
      <c r="J10" s="59">
        <f>'m region orig data'!F7*100</f>
        <v>1.30219502</v>
      </c>
    </row>
    <row r="11" spans="1:10" ht="12.75">
      <c r="A11" s="24" t="s">
        <v>41</v>
      </c>
      <c r="B11" s="55">
        <f>'m vs o orig data'!F8*100</f>
        <v>1.30219502</v>
      </c>
      <c r="C11" s="39">
        <f>'m vs o orig data'!R8*100</f>
        <v>1.3640044900000001</v>
      </c>
      <c r="E11" s="25" t="s">
        <v>51</v>
      </c>
      <c r="F11" s="41">
        <f>'m vs o orig data'!F23*100</f>
        <v>0.40556199</v>
      </c>
      <c r="G11" s="39">
        <f>'m vs o orig data'!R23*100</f>
        <v>0.76060996</v>
      </c>
      <c r="I11" s="24" t="s">
        <v>142</v>
      </c>
      <c r="J11" s="59">
        <f>'m region orig data'!F8*100</f>
        <v>0.8806818200000001</v>
      </c>
    </row>
    <row r="12" spans="1:10" ht="12.75">
      <c r="A12" s="24" t="s">
        <v>35</v>
      </c>
      <c r="B12" s="55">
        <f>'m vs o orig data'!F9*100</f>
        <v>0.71990401</v>
      </c>
      <c r="C12" s="39">
        <f>'m vs o orig data'!R9*100</f>
        <v>0.7794574200000001</v>
      </c>
      <c r="E12" s="25" t="s">
        <v>47</v>
      </c>
      <c r="F12" s="41">
        <f>'m vs o orig data'!F24*100</f>
        <v>1.5838732899999999</v>
      </c>
      <c r="G12" s="39">
        <f>'m vs o orig data'!R24*100</f>
        <v>1.5814615300000001</v>
      </c>
      <c r="I12" s="24" t="s">
        <v>143</v>
      </c>
      <c r="J12" s="59">
        <f>'m region orig data'!F9*100</f>
        <v>1.10474632</v>
      </c>
    </row>
    <row r="13" spans="1:10" ht="12.75">
      <c r="A13" s="24" t="s">
        <v>36</v>
      </c>
      <c r="B13" s="55">
        <f>'m vs o orig data'!F10*100</f>
        <v>0.55652174</v>
      </c>
      <c r="C13" s="39">
        <f>'m vs o orig data'!R10*100</f>
        <v>0.5282636900000001</v>
      </c>
      <c r="E13" s="25" t="s">
        <v>49</v>
      </c>
      <c r="F13" s="41">
        <f>'m vs o orig data'!F25*100</f>
        <v>1.13927656</v>
      </c>
      <c r="G13" s="39">
        <f>'m vs o orig data'!R25*100</f>
        <v>1.07278055</v>
      </c>
      <c r="I13" s="24" t="s">
        <v>144</v>
      </c>
      <c r="J13" s="59">
        <f>'m region orig data'!F10*100</f>
        <v>0.85548427</v>
      </c>
    </row>
    <row r="14" spans="1:10" ht="12.75">
      <c r="A14" s="24" t="s">
        <v>34</v>
      </c>
      <c r="B14" s="55">
        <f>'m vs o orig data'!F11*100</f>
        <v>1.3956438999999998</v>
      </c>
      <c r="C14" s="39">
        <f>'m vs o orig data'!R11*100</f>
        <v>1.38811942</v>
      </c>
      <c r="E14" s="25" t="s">
        <v>52</v>
      </c>
      <c r="F14" s="41">
        <f>'m vs o orig data'!F26*100</f>
        <v>0.9164420499999999</v>
      </c>
      <c r="G14" s="39">
        <f>'m vs o orig data'!R26*100</f>
        <v>1.06232717</v>
      </c>
      <c r="I14" s="26"/>
      <c r="J14" s="60"/>
    </row>
    <row r="15" spans="1:10" ht="13.5" thickBot="1">
      <c r="A15" s="24" t="s">
        <v>37</v>
      </c>
      <c r="B15" s="55"/>
      <c r="C15" s="39">
        <f>'m vs o orig data'!R12*100</f>
        <v>1.12359551</v>
      </c>
      <c r="E15" s="25" t="s">
        <v>53</v>
      </c>
      <c r="F15" s="41">
        <f>'m vs o orig data'!F27*100</f>
        <v>0.9667024700000001</v>
      </c>
      <c r="G15" s="39">
        <f>'m vs o orig data'!R27*100</f>
        <v>1.1062728000000002</v>
      </c>
      <c r="I15" s="28" t="s">
        <v>42</v>
      </c>
      <c r="J15" s="61">
        <f>'m region orig data'!F11*100</f>
        <v>1.03271966</v>
      </c>
    </row>
    <row r="16" spans="1:10" ht="12.75">
      <c r="A16" s="24" t="s">
        <v>38</v>
      </c>
      <c r="B16" s="55">
        <f>'m vs o orig data'!F13*100</f>
        <v>0.9572240500000001</v>
      </c>
      <c r="C16" s="39">
        <f>'m vs o orig data'!R13*100</f>
        <v>0.94681473</v>
      </c>
      <c r="E16" s="25" t="s">
        <v>54</v>
      </c>
      <c r="F16" s="41">
        <f>'m vs o orig data'!F28*100</f>
        <v>0.8279124800000001</v>
      </c>
      <c r="G16" s="39">
        <f>'m vs o orig data'!R28*100</f>
        <v>1.10443791</v>
      </c>
      <c r="I16" s="16" t="s">
        <v>43</v>
      </c>
      <c r="J16" s="29"/>
    </row>
    <row r="17" spans="1:10" ht="12.75">
      <c r="A17" s="24" t="s">
        <v>39</v>
      </c>
      <c r="B17" s="55">
        <f>'m vs o orig data'!F14*100</f>
        <v>0.84224166</v>
      </c>
      <c r="C17" s="39">
        <f>'m vs o orig data'!R14*100</f>
        <v>0.94122106</v>
      </c>
      <c r="E17" s="25" t="s">
        <v>55</v>
      </c>
      <c r="F17" s="41">
        <f>'m vs o orig data'!F29*100</f>
        <v>3.31099724</v>
      </c>
      <c r="G17" s="39">
        <f>'m vs o orig data'!R29*100</f>
        <v>3.2159671100000002</v>
      </c>
      <c r="I17" s="67" t="s">
        <v>159</v>
      </c>
      <c r="J17" s="20"/>
    </row>
    <row r="18" spans="1:7" ht="12.75">
      <c r="A18" s="26"/>
      <c r="B18" s="56"/>
      <c r="C18" s="42"/>
      <c r="E18" s="25" t="s">
        <v>56</v>
      </c>
      <c r="F18" s="41">
        <f>'m vs o orig data'!F30*100</f>
        <v>1.8113465499999999</v>
      </c>
      <c r="G18" s="39">
        <f>'m vs o orig data'!R30*100</f>
        <v>2.25589329</v>
      </c>
    </row>
    <row r="19" spans="1:7" ht="12.75">
      <c r="A19" s="24" t="s">
        <v>135</v>
      </c>
      <c r="B19" s="55">
        <f>'m vs o orig data'!F15*100</f>
        <v>0.57391649</v>
      </c>
      <c r="C19" s="39">
        <f>'m vs o orig data'!R15*100</f>
        <v>0.67947097</v>
      </c>
      <c r="E19" s="27"/>
      <c r="F19" s="38"/>
      <c r="G19" s="42"/>
    </row>
    <row r="20" spans="1:7" ht="13.5" thickBot="1">
      <c r="A20" s="24" t="s">
        <v>44</v>
      </c>
      <c r="B20" s="55">
        <f>'m vs o orig data'!F16*100</f>
        <v>0.9003641200000001</v>
      </c>
      <c r="C20" s="39">
        <f>'m vs o orig data'!R16*100</f>
        <v>0.87537994</v>
      </c>
      <c r="E20" s="28" t="s">
        <v>41</v>
      </c>
      <c r="F20" s="57">
        <f>'m vs o orig data'!F8*100</f>
        <v>1.30219502</v>
      </c>
      <c r="G20" s="43">
        <f>'m vs o orig data'!R8*100</f>
        <v>1.3640044900000001</v>
      </c>
    </row>
    <row r="21" spans="1:6" ht="12.75">
      <c r="A21" s="24" t="s">
        <v>40</v>
      </c>
      <c r="B21" s="55">
        <f>'m vs o orig data'!F17*100</f>
        <v>0.90840273</v>
      </c>
      <c r="C21" s="39">
        <f>'m vs o orig data'!R17*100</f>
        <v>0.9454589600000001</v>
      </c>
      <c r="E21" s="16" t="s">
        <v>43</v>
      </c>
      <c r="F21" s="29"/>
    </row>
    <row r="22" spans="1:7" ht="12.75">
      <c r="A22" s="26"/>
      <c r="B22" s="56"/>
      <c r="C22" s="42"/>
      <c r="E22" s="73" t="s">
        <v>159</v>
      </c>
      <c r="F22" s="73"/>
      <c r="G22" s="73"/>
    </row>
    <row r="23" spans="1:3" ht="13.5" thickBot="1">
      <c r="A23" s="28" t="s">
        <v>42</v>
      </c>
      <c r="B23" s="63">
        <f>'m vs o orig data'!F18*100</f>
        <v>1.03271966</v>
      </c>
      <c r="C23" s="64">
        <f>'m vs o orig data'!R18*100</f>
        <v>1.14180173</v>
      </c>
    </row>
    <row r="24" spans="1:3" ht="13.5" thickBot="1">
      <c r="A24" s="48"/>
      <c r="B24" s="66" t="s">
        <v>157</v>
      </c>
      <c r="C24" s="65" t="s">
        <v>158</v>
      </c>
    </row>
    <row r="25" spans="1:6" ht="12.75">
      <c r="A25" s="16" t="s">
        <v>43</v>
      </c>
      <c r="B25" s="29"/>
      <c r="E25" s="45"/>
      <c r="F25" s="44"/>
    </row>
    <row r="26" spans="1:6" ht="12.75">
      <c r="A26" s="67" t="s">
        <v>159</v>
      </c>
      <c r="B26" s="20"/>
      <c r="C26" s="20"/>
      <c r="E26" s="45"/>
      <c r="F26" s="46"/>
    </row>
    <row r="27" spans="5:6" ht="12.75">
      <c r="E27" s="45"/>
      <c r="F27" s="46"/>
    </row>
    <row r="28" spans="5:6" ht="12.75">
      <c r="E28" s="45"/>
      <c r="F28" s="47"/>
    </row>
    <row r="29" spans="5:6" ht="12.75">
      <c r="E29" s="45"/>
      <c r="F29" s="44"/>
    </row>
    <row r="30" spans="5:6" ht="12.75">
      <c r="E30" s="48"/>
      <c r="F30" s="49"/>
    </row>
    <row r="31" spans="5:6" ht="12.75">
      <c r="E31" s="48"/>
      <c r="F31" s="49"/>
    </row>
    <row r="32" spans="5:6" ht="12.75">
      <c r="E32" s="48"/>
      <c r="F32" s="49"/>
    </row>
    <row r="34" spans="5:6" ht="12.75">
      <c r="E34" s="48"/>
      <c r="F34" s="49"/>
    </row>
    <row r="35" spans="5:6" ht="12.75">
      <c r="E35" s="48"/>
      <c r="F35" s="49"/>
    </row>
    <row r="36" spans="5:6" ht="12.75">
      <c r="E36" s="48"/>
      <c r="F36" s="49"/>
    </row>
    <row r="37" spans="5:6" ht="12.75">
      <c r="E37" s="50"/>
      <c r="F37" s="49"/>
    </row>
    <row r="38" spans="5:6" ht="12.75">
      <c r="E38" s="48"/>
      <c r="F38" s="49"/>
    </row>
  </sheetData>
  <sheetProtection/>
  <mergeCells count="7">
    <mergeCell ref="E22:G22"/>
    <mergeCell ref="A2:A6"/>
    <mergeCell ref="E2:E6"/>
    <mergeCell ref="J2:J3"/>
    <mergeCell ref="F2:G2"/>
    <mergeCell ref="B2:C2"/>
    <mergeCell ref="I2:I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N1" sqref="N1:O65536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0" customWidth="1"/>
    <col min="11" max="12" width="9.140625" style="2" customWidth="1"/>
    <col min="13" max="13" width="2.8515625" style="9" customWidth="1"/>
    <col min="14" max="14" width="9.140625" style="2" customWidth="1"/>
    <col min="15" max="15" width="2.8515625" style="9" customWidth="1"/>
    <col min="16" max="16" width="9.28125" style="2" bestFit="1" customWidth="1"/>
    <col min="17" max="16384" width="9.140625" style="2" customWidth="1"/>
  </cols>
  <sheetData>
    <row r="1" spans="1:15" ht="12.75">
      <c r="A1" s="34" t="s">
        <v>150</v>
      </c>
      <c r="B1" s="4" t="s">
        <v>57</v>
      </c>
      <c r="C1" s="84" t="s">
        <v>29</v>
      </c>
      <c r="D1" s="84"/>
      <c r="E1" s="84"/>
      <c r="F1" s="85" t="s">
        <v>128</v>
      </c>
      <c r="G1" s="85"/>
      <c r="H1" s="86" t="s">
        <v>154</v>
      </c>
      <c r="I1" s="86"/>
      <c r="J1" s="86"/>
      <c r="K1" s="86"/>
      <c r="L1" s="86"/>
      <c r="M1" s="6"/>
      <c r="O1" s="6"/>
    </row>
    <row r="2" spans="1:15" ht="12.75">
      <c r="A2" s="34" t="s">
        <v>151</v>
      </c>
      <c r="B2" s="51"/>
      <c r="C2" s="12"/>
      <c r="D2" s="12"/>
      <c r="E2" s="12"/>
      <c r="F2" s="36"/>
      <c r="G2" s="36"/>
      <c r="H2" s="4"/>
      <c r="I2" s="4" t="s">
        <v>136</v>
      </c>
      <c r="J2" s="4" t="s">
        <v>136</v>
      </c>
      <c r="K2" s="4"/>
      <c r="L2" s="4"/>
      <c r="M2" s="6"/>
      <c r="O2" s="6"/>
    </row>
    <row r="3" spans="1:23" ht="12.75">
      <c r="A3" s="4" t="s">
        <v>0</v>
      </c>
      <c r="B3" s="4"/>
      <c r="C3" s="12" t="s">
        <v>117</v>
      </c>
      <c r="D3" s="12" t="s">
        <v>94</v>
      </c>
      <c r="E3" s="12" t="s">
        <v>93</v>
      </c>
      <c r="F3" s="36" t="s">
        <v>126</v>
      </c>
      <c r="G3" s="36" t="s">
        <v>127</v>
      </c>
      <c r="H3" s="5" t="s">
        <v>129</v>
      </c>
      <c r="I3" s="3" t="s">
        <v>137</v>
      </c>
      <c r="J3" s="40" t="s">
        <v>138</v>
      </c>
      <c r="K3" s="5" t="s">
        <v>130</v>
      </c>
      <c r="L3" s="5" t="s">
        <v>131</v>
      </c>
      <c r="N3" s="5" t="s">
        <v>132</v>
      </c>
      <c r="P3" s="5" t="s">
        <v>133</v>
      </c>
      <c r="Q3" s="5"/>
      <c r="R3" s="5"/>
      <c r="S3" s="5"/>
      <c r="T3" s="5"/>
      <c r="U3" s="5"/>
      <c r="V3" s="5"/>
      <c r="W3" s="5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(m,o,d)</v>
      </c>
      <c r="B4" t="s">
        <v>31</v>
      </c>
      <c r="C4" t="str">
        <f>'m vs o orig data'!AD4</f>
        <v>m</v>
      </c>
      <c r="D4" t="str">
        <f>'m vs o orig data'!AE4</f>
        <v>o</v>
      </c>
      <c r="E4" t="str">
        <f ca="1">IF(CELL("contents",F4)="s","s",IF(CELL("contents",G4)="s","s",IF(CELL("contents",'m vs o orig data'!AF4)="d","d","")))</f>
        <v>d</v>
      </c>
      <c r="F4" t="str">
        <f>'m vs o orig data'!AG4</f>
        <v> </v>
      </c>
      <c r="G4" t="str">
        <f>'m vs o orig data'!AH4</f>
        <v> </v>
      </c>
      <c r="H4" s="18">
        <f aca="true" t="shared" si="0" ref="H4:H14">I$19</f>
        <v>0.0106754574</v>
      </c>
      <c r="I4" s="3">
        <f>'m vs o orig data'!B4</f>
        <v>0.0040068135</v>
      </c>
      <c r="J4" s="3">
        <f>'m vs o orig data'!N4</f>
        <v>0.0080200203</v>
      </c>
      <c r="K4" s="18">
        <f aca="true" t="shared" si="1" ref="K4:K14">J$19</f>
        <v>0.0114180173</v>
      </c>
      <c r="L4" s="11">
        <f>'m vs o orig data'!E4</f>
        <v>0.0002258219</v>
      </c>
      <c r="M4" s="7"/>
      <c r="N4" s="11">
        <f>'m vs o orig data'!Q4</f>
        <v>0.0035130996</v>
      </c>
      <c r="O4" s="7"/>
      <c r="P4" s="11">
        <f>'m vs o orig data'!Z4</f>
        <v>0.0095783721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(o)</v>
      </c>
      <c r="B5" t="s">
        <v>32</v>
      </c>
      <c r="C5" t="str">
        <f>'m vs o orig data'!AD5</f>
        <v> </v>
      </c>
      <c r="D5" t="str">
        <f>'m vs o orig data'!AE5</f>
        <v>o</v>
      </c>
      <c r="E5">
        <f ca="1">IF(CELL("contents",F5)="s","s",IF(CELL("contents",G5)="s","s",IF(CELL("contents",'m vs o orig data'!AF5)="d","d","")))</f>
      </c>
      <c r="F5" t="str">
        <f>'m vs o orig data'!AG5</f>
        <v> </v>
      </c>
      <c r="G5" t="str">
        <f>'m vs o orig data'!AH5</f>
        <v> </v>
      </c>
      <c r="H5" s="18">
        <f t="shared" si="0"/>
        <v>0.0106754574</v>
      </c>
      <c r="I5" s="3">
        <f>'m vs o orig data'!B5</f>
        <v>0.0071727297</v>
      </c>
      <c r="J5" s="3">
        <f>'m vs o orig data'!N5</f>
        <v>0.0064162689</v>
      </c>
      <c r="K5" s="18">
        <f t="shared" si="1"/>
        <v>0.0114180173</v>
      </c>
      <c r="L5" s="11">
        <f>'m vs o orig data'!E5</f>
        <v>0.0848260126</v>
      </c>
      <c r="M5" s="8"/>
      <c r="N5" s="11">
        <f>'m vs o orig data'!Q5</f>
        <v>6.0140077E-07</v>
      </c>
      <c r="O5" s="8"/>
      <c r="P5" s="11">
        <f>'m vs o orig data'!Z5</f>
        <v>0.6286385458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 (o)</v>
      </c>
      <c r="B6" t="s">
        <v>33</v>
      </c>
      <c r="C6" t="str">
        <f>'m vs o orig data'!AD6</f>
        <v> </v>
      </c>
      <c r="D6" t="str">
        <f>'m vs o orig data'!AE6</f>
        <v>o</v>
      </c>
      <c r="E6">
        <f ca="1">IF(CELL("contents",F6)="s","s",IF(CELL("contents",G6)="s","s",IF(CELL("contents",'m vs o orig data'!AF6)="d","d","")))</f>
      </c>
      <c r="F6" t="str">
        <f>'m vs o orig data'!AG6</f>
        <v> </v>
      </c>
      <c r="G6" t="str">
        <f>'m vs o orig data'!AH6</f>
        <v> </v>
      </c>
      <c r="H6" s="18">
        <f t="shared" si="0"/>
        <v>0.0106754574</v>
      </c>
      <c r="I6" s="3">
        <f>'m vs o orig data'!B6</f>
        <v>0.0082872169</v>
      </c>
      <c r="J6" s="3">
        <f>'m vs o orig data'!N6</f>
        <v>0.0063538963</v>
      </c>
      <c r="K6" s="18">
        <f t="shared" si="1"/>
        <v>0.0114180173</v>
      </c>
      <c r="L6" s="11">
        <f>'m vs o orig data'!E6</f>
        <v>0.3879765351</v>
      </c>
      <c r="M6" s="8"/>
      <c r="N6" s="11">
        <f>'m vs o orig data'!Q6</f>
        <v>6.9899089E-07</v>
      </c>
      <c r="O6" s="8"/>
      <c r="P6" s="11">
        <f>'m vs o orig data'!Z6</f>
        <v>0.3666209225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</v>
      </c>
      <c r="B7" t="s">
        <v>28</v>
      </c>
      <c r="C7" t="str">
        <f>'m vs o orig data'!AD7</f>
        <v> </v>
      </c>
      <c r="D7" t="str">
        <f>'m vs o orig data'!AE7</f>
        <v> </v>
      </c>
      <c r="E7">
        <f ca="1">IF(CELL("contents",F7)="s","s",IF(CELL("contents",G7)="s","s",IF(CELL("contents",'m vs o orig data'!AF7)="d","d","")))</f>
      </c>
      <c r="F7" t="str">
        <f>'m vs o orig data'!AG7</f>
        <v> </v>
      </c>
      <c r="G7" t="str">
        <f>'m vs o orig data'!AH7</f>
        <v> </v>
      </c>
      <c r="H7" s="18">
        <f t="shared" si="0"/>
        <v>0.0106754574</v>
      </c>
      <c r="I7" s="3">
        <f>'m vs o orig data'!B7</f>
        <v>0.0153794084</v>
      </c>
      <c r="J7" s="3">
        <f>'m vs o orig data'!N7</f>
        <v>0.011932643</v>
      </c>
      <c r="K7" s="18">
        <f t="shared" si="1"/>
        <v>0.0114180173</v>
      </c>
      <c r="L7" s="11">
        <f>'m vs o orig data'!E7</f>
        <v>0.1257192086</v>
      </c>
      <c r="M7" s="8"/>
      <c r="N7" s="11">
        <f>'m vs o orig data'!Q7</f>
        <v>0.7035693955</v>
      </c>
      <c r="O7" s="8"/>
      <c r="P7" s="11">
        <f>'m vs o orig data'!Z7</f>
        <v>0.287141752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</v>
      </c>
      <c r="B8" t="s">
        <v>41</v>
      </c>
      <c r="C8" t="str">
        <f>'m vs o orig data'!AD8</f>
        <v> </v>
      </c>
      <c r="D8" t="str">
        <f>'m vs o orig data'!AE8</f>
        <v> </v>
      </c>
      <c r="E8">
        <f ca="1">IF(CELL("contents",F8)="s","s",IF(CELL("contents",G8)="s","s",IF(CELL("contents",'m vs o orig data'!AF8)="d","d","")))</f>
      </c>
      <c r="F8" t="str">
        <f>'m vs o orig data'!AG8</f>
        <v> </v>
      </c>
      <c r="G8" t="str">
        <f>'m vs o orig data'!AH8</f>
        <v> </v>
      </c>
      <c r="H8" s="18">
        <f t="shared" si="0"/>
        <v>0.0106754574</v>
      </c>
      <c r="I8" s="3">
        <f>'m vs o orig data'!B8</f>
        <v>0.0136565716</v>
      </c>
      <c r="J8" s="3">
        <f>'m vs o orig data'!N8</f>
        <v>0.0134073899</v>
      </c>
      <c r="K8" s="18">
        <f t="shared" si="1"/>
        <v>0.0114180173</v>
      </c>
      <c r="L8" s="11">
        <f>'m vs o orig data'!E8</f>
        <v>0.1026499183</v>
      </c>
      <c r="M8" s="8"/>
      <c r="N8" s="11">
        <f>'m vs o orig data'!Q8</f>
        <v>0.1676368282</v>
      </c>
      <c r="O8" s="8"/>
      <c r="P8" s="11">
        <f>'m vs o orig data'!Z8</f>
        <v>0.8913252842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 (o)</v>
      </c>
      <c r="B9" t="s">
        <v>35</v>
      </c>
      <c r="C9" t="str">
        <f>'m vs o orig data'!AD9</f>
        <v> </v>
      </c>
      <c r="D9" t="str">
        <f>'m vs o orig data'!AE9</f>
        <v>o</v>
      </c>
      <c r="E9">
        <f ca="1">IF(CELL("contents",F9)="s","s",IF(CELL("contents",G9)="s","s",IF(CELL("contents",'m vs o orig data'!AF9)="d","d","")))</f>
      </c>
      <c r="F9" t="str">
        <f>'m vs o orig data'!AG9</f>
        <v> </v>
      </c>
      <c r="G9" t="str">
        <f>'m vs o orig data'!AH9</f>
        <v> </v>
      </c>
      <c r="H9" s="18">
        <f t="shared" si="0"/>
        <v>0.0106754574</v>
      </c>
      <c r="I9" s="3">
        <f>'m vs o orig data'!B9</f>
        <v>0.0073009331</v>
      </c>
      <c r="J9" s="3">
        <f>'m vs o orig data'!N9</f>
        <v>0.0073975367</v>
      </c>
      <c r="K9" s="18">
        <f t="shared" si="1"/>
        <v>0.0114180173</v>
      </c>
      <c r="L9" s="11">
        <f>'m vs o orig data'!E9</f>
        <v>0.0374845963</v>
      </c>
      <c r="M9" s="8"/>
      <c r="N9" s="11">
        <f>'m vs o orig data'!Q9</f>
        <v>0.0002146195</v>
      </c>
      <c r="O9" s="8"/>
      <c r="P9" s="11">
        <f>'m vs o orig data'!Z9</f>
        <v>0.9428201155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 (o)</v>
      </c>
      <c r="B10" t="s">
        <v>36</v>
      </c>
      <c r="C10" t="str">
        <f>'m vs o orig data'!AD10</f>
        <v> </v>
      </c>
      <c r="D10" t="str">
        <f>'m vs o orig data'!AE10</f>
        <v>o</v>
      </c>
      <c r="E10">
        <f ca="1">IF(CELL("contents",F10)="s","s",IF(CELL("contents",G10)="s","s",IF(CELL("contents",'m vs o orig data'!AF10)="d","d","")))</f>
      </c>
      <c r="F10" t="str">
        <f>'m vs o orig data'!AG10</f>
        <v> </v>
      </c>
      <c r="G10" t="str">
        <f>'m vs o orig data'!AH10</f>
        <v> </v>
      </c>
      <c r="H10" s="18">
        <f t="shared" si="0"/>
        <v>0.0106754574</v>
      </c>
      <c r="I10" s="3">
        <f>'m vs o orig data'!B10</f>
        <v>0.0058222124</v>
      </c>
      <c r="J10" s="3">
        <f>'m vs o orig data'!N10</f>
        <v>0.0052292526</v>
      </c>
      <c r="K10" s="18">
        <f t="shared" si="1"/>
        <v>0.0114180173</v>
      </c>
      <c r="L10" s="11">
        <f>'m vs o orig data'!E10</f>
        <v>0.0298169221</v>
      </c>
      <c r="N10" s="11">
        <f>'m vs o orig data'!Q10</f>
        <v>5.6332373E-09</v>
      </c>
      <c r="P10" s="11">
        <f>'m vs o orig data'!Z10</f>
        <v>0.7080428022</v>
      </c>
    </row>
    <row r="11" spans="1:23" ht="12.75">
      <c r="A11" s="2" t="str">
        <f ca="1" t="shared" si="2"/>
        <v>Parkland</v>
      </c>
      <c r="B11" t="s">
        <v>34</v>
      </c>
      <c r="C11" t="str">
        <f>'m vs o orig data'!AD11</f>
        <v> </v>
      </c>
      <c r="D11" t="str">
        <f>'m vs o orig data'!AE11</f>
        <v> </v>
      </c>
      <c r="E11">
        <f ca="1">IF(CELL("contents",F11)="s","s",IF(CELL("contents",G11)="s","s",IF(CELL("contents",'m vs o orig data'!AF11)="d","d","")))</f>
      </c>
      <c r="F11" t="str">
        <f>'m vs o orig data'!AG11</f>
        <v> </v>
      </c>
      <c r="G11" t="str">
        <f>'m vs o orig data'!AH11</f>
        <v> </v>
      </c>
      <c r="H11" s="18">
        <f t="shared" si="0"/>
        <v>0.0106754574</v>
      </c>
      <c r="I11" s="3">
        <f>'m vs o orig data'!B11</f>
        <v>0.014290145</v>
      </c>
      <c r="J11" s="3">
        <f>'m vs o orig data'!N11</f>
        <v>0.0127223644</v>
      </c>
      <c r="K11" s="18">
        <f t="shared" si="1"/>
        <v>0.0114180173</v>
      </c>
      <c r="L11" s="11">
        <f>'m vs o orig data'!E11</f>
        <v>0.0900340609</v>
      </c>
      <c r="M11" s="8"/>
      <c r="N11" s="11">
        <f>'m vs o orig data'!Q11</f>
        <v>0.3520219082</v>
      </c>
      <c r="O11" s="8"/>
      <c r="P11" s="11">
        <f>'m vs o orig data'!Z11</f>
        <v>0.4997579548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(s)</v>
      </c>
      <c r="B12" t="s">
        <v>37</v>
      </c>
      <c r="C12" t="str">
        <f>'m vs o orig data'!AD12</f>
        <v> </v>
      </c>
      <c r="D12" t="str">
        <f>'m vs o orig data'!AE12</f>
        <v> </v>
      </c>
      <c r="E12" t="str">
        <f ca="1">IF(CELL("contents",F12)="s","s",IF(CELL("contents",G12)="s","s",IF(CELL("contents",'m vs o orig data'!AF12)="d","d","")))</f>
        <v>s</v>
      </c>
      <c r="F12" t="str">
        <f>'m vs o orig data'!AG12</f>
        <v>s</v>
      </c>
      <c r="G12" t="str">
        <f>'m vs o orig data'!AH12</f>
        <v> </v>
      </c>
      <c r="H12" s="18">
        <f t="shared" si="0"/>
        <v>0.0106754574</v>
      </c>
      <c r="I12" s="3" t="str">
        <f>'m vs o orig data'!B12</f>
        <v> </v>
      </c>
      <c r="J12" s="3">
        <f>'m vs o orig data'!N12</f>
        <v>0.011918134</v>
      </c>
      <c r="K12" s="18">
        <f t="shared" si="1"/>
        <v>0.0114180173</v>
      </c>
      <c r="L12" s="11" t="str">
        <f>'m vs o orig data'!E12</f>
        <v> </v>
      </c>
      <c r="M12" s="8"/>
      <c r="N12" s="11">
        <f>'m vs o orig data'!Q12</f>
        <v>0.9138117853</v>
      </c>
      <c r="O12" s="8"/>
      <c r="P12" s="11" t="str">
        <f>'m vs o orig data'!Z12</f>
        <v> 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</v>
      </c>
      <c r="B13" t="s">
        <v>38</v>
      </c>
      <c r="C13" t="str">
        <f>'m vs o orig data'!AD13</f>
        <v> </v>
      </c>
      <c r="D13" t="str">
        <f>'m vs o orig data'!AE13</f>
        <v> </v>
      </c>
      <c r="E13">
        <f ca="1">IF(CELL("contents",F13)="s","s",IF(CELL("contents",G13)="s","s",IF(CELL("contents",'m vs o orig data'!AF13)="d","d","")))</f>
      </c>
      <c r="F13" t="str">
        <f>'m vs o orig data'!AG13</f>
        <v> </v>
      </c>
      <c r="G13" t="str">
        <f>'m vs o orig data'!AH13</f>
        <v> </v>
      </c>
      <c r="H13" s="18">
        <f t="shared" si="0"/>
        <v>0.0106754574</v>
      </c>
      <c r="I13" s="3">
        <f>'m vs o orig data'!B13</f>
        <v>0.0104425256</v>
      </c>
      <c r="J13" s="3">
        <f>'m vs o orig data'!N13</f>
        <v>0.0101958715</v>
      </c>
      <c r="K13" s="18">
        <f t="shared" si="1"/>
        <v>0.0114180173</v>
      </c>
      <c r="L13" s="11">
        <f>'m vs o orig data'!E13</f>
        <v>0.9183949178</v>
      </c>
      <c r="M13" s="8"/>
      <c r="N13" s="11">
        <f>'m vs o orig data'!Q13</f>
        <v>0.4018639866</v>
      </c>
      <c r="O13" s="8"/>
      <c r="P13" s="11">
        <f>'m vs o orig data'!Z13</f>
        <v>0.9157414901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</v>
      </c>
      <c r="B14" t="s">
        <v>39</v>
      </c>
      <c r="C14" t="str">
        <f>'m vs o orig data'!AD14</f>
        <v> </v>
      </c>
      <c r="D14" t="str">
        <f>'m vs o orig data'!AE14</f>
        <v> </v>
      </c>
      <c r="E14">
        <f ca="1">IF(CELL("contents",F14)="s","s",IF(CELL("contents",G14)="s","s",IF(CELL("contents",'m vs o orig data'!AF14)="d","d","")))</f>
      </c>
      <c r="F14" t="str">
        <f>'m vs o orig data'!AG14</f>
        <v> </v>
      </c>
      <c r="G14" t="str">
        <f>'m vs o orig data'!AH14</f>
        <v> </v>
      </c>
      <c r="H14" s="18">
        <f t="shared" si="0"/>
        <v>0.0106754574</v>
      </c>
      <c r="I14" s="3">
        <f>'m vs o orig data'!B14</f>
        <v>0.0098005278</v>
      </c>
      <c r="J14" s="3">
        <f>'m vs o orig data'!N14</f>
        <v>0.0104933198</v>
      </c>
      <c r="K14" s="18">
        <f t="shared" si="1"/>
        <v>0.0114180173</v>
      </c>
      <c r="L14" s="11">
        <f>'m vs o orig data'!E14</f>
        <v>0.7125957097</v>
      </c>
      <c r="M14" s="8"/>
      <c r="N14" s="11">
        <f>'m vs o orig data'!Q14</f>
        <v>0.5047883964</v>
      </c>
      <c r="O14" s="8"/>
      <c r="P14" s="11">
        <f>'m vs o orig data'!Z14</f>
        <v>0.7733733951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8"/>
      <c r="I15" s="3"/>
      <c r="J15" s="3"/>
      <c r="K15" s="18"/>
      <c r="L15" s="11"/>
      <c r="M15" s="8"/>
      <c r="N15" s="11"/>
      <c r="O15" s="8"/>
      <c r="P15" s="11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 (m,o)</v>
      </c>
      <c r="B16" t="s">
        <v>135</v>
      </c>
      <c r="C16" t="str">
        <f>'m vs o orig data'!AD15</f>
        <v>m</v>
      </c>
      <c r="D16" t="str">
        <f>'m vs o orig data'!AE15</f>
        <v>o</v>
      </c>
      <c r="E16">
        <f ca="1">IF(CELL("contents",F16)="s","s",IF(CELL("contents",G16)="s","s",IF(CELL("contents",'m vs o orig data'!AF15)="d","d","")))</f>
      </c>
      <c r="F16" t="str">
        <f>'m vs o orig data'!AG15</f>
        <v> </v>
      </c>
      <c r="G16" t="str">
        <f>'m vs o orig data'!AH15</f>
        <v> </v>
      </c>
      <c r="H16" s="18">
        <f>I$19</f>
        <v>0.0106754574</v>
      </c>
      <c r="I16" s="3">
        <f>'m vs o orig data'!B15</f>
        <v>0.0060197776</v>
      </c>
      <c r="J16" s="3">
        <f>'m vs o orig data'!N15</f>
        <v>0.0069270559</v>
      </c>
      <c r="K16" s="18">
        <f>J$19</f>
        <v>0.0114180173</v>
      </c>
      <c r="L16" s="11">
        <f>'m vs o orig data'!E15</f>
        <v>0.001684685</v>
      </c>
      <c r="M16" s="8"/>
      <c r="N16" s="11">
        <f>'m vs o orig data'!Q15</f>
        <v>3.20885E-05</v>
      </c>
      <c r="O16" s="8"/>
      <c r="P16" s="11">
        <f>'m vs o orig data'!Z15</f>
        <v>0.4425182811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</v>
      </c>
      <c r="B17" t="s">
        <v>44</v>
      </c>
      <c r="C17" t="str">
        <f>'m vs o orig data'!AD16</f>
        <v> </v>
      </c>
      <c r="D17" t="str">
        <f>'m vs o orig data'!AE16</f>
        <v> </v>
      </c>
      <c r="E17">
        <f ca="1">IF(CELL("contents",F17)="s","s",IF(CELL("contents",G17)="s","s",IF(CELL("contents",'m vs o orig data'!AF16)="d","d","")))</f>
      </c>
      <c r="F17" t="str">
        <f>'m vs o orig data'!AG16</f>
        <v> </v>
      </c>
      <c r="G17" t="str">
        <f>'m vs o orig data'!AH16</f>
        <v> </v>
      </c>
      <c r="H17" s="18">
        <f>I$19</f>
        <v>0.0106754574</v>
      </c>
      <c r="I17" s="3">
        <f>'m vs o orig data'!B16</f>
        <v>0.0093900794</v>
      </c>
      <c r="J17" s="3">
        <f>'m vs o orig data'!N16</f>
        <v>0.0084955489</v>
      </c>
      <c r="K17" s="18">
        <f>J$19</f>
        <v>0.0114180173</v>
      </c>
      <c r="L17" s="11">
        <f>'m vs o orig data'!E16</f>
        <v>0.3668204535</v>
      </c>
      <c r="N17" s="11">
        <f>'m vs o orig data'!Q16</f>
        <v>0.0145074754</v>
      </c>
      <c r="P17" s="11">
        <f>'m vs o orig data'!Z16</f>
        <v>0.5120222674</v>
      </c>
    </row>
    <row r="18" spans="1:16" ht="12.75">
      <c r="A18" s="2" t="str">
        <f ca="1" t="shared" si="2"/>
        <v>North</v>
      </c>
      <c r="B18" t="s">
        <v>40</v>
      </c>
      <c r="C18" t="str">
        <f>'m vs o orig data'!AD17</f>
        <v> </v>
      </c>
      <c r="D18" t="str">
        <f>'m vs o orig data'!AE17</f>
        <v> </v>
      </c>
      <c r="E18">
        <f ca="1">IF(CELL("contents",F18)="s","s",IF(CELL("contents",G18)="s","s",IF(CELL("contents",'m vs o orig data'!AF17)="d","d","")))</f>
      </c>
      <c r="F18" t="str">
        <f>'m vs o orig data'!AG17</f>
        <v> </v>
      </c>
      <c r="G18" t="str">
        <f>'m vs o orig data'!AH17</f>
        <v> </v>
      </c>
      <c r="H18" s="18">
        <f>I$19</f>
        <v>0.0106754574</v>
      </c>
      <c r="I18" s="3">
        <f>'m vs o orig data'!B17</f>
        <v>0.0102205477</v>
      </c>
      <c r="J18" s="3">
        <f>'m vs o orig data'!N17</f>
        <v>0.0105870522</v>
      </c>
      <c r="K18" s="18">
        <f>J$19</f>
        <v>0.0114180173</v>
      </c>
      <c r="L18" s="11">
        <f>'m vs o orig data'!E17</f>
        <v>0.7596651139</v>
      </c>
      <c r="N18" s="11">
        <f>'m vs o orig data'!Q17</f>
        <v>0.5622011046</v>
      </c>
      <c r="P18" s="11">
        <f>'m vs o orig data'!Z17</f>
        <v>0.8514328284</v>
      </c>
    </row>
    <row r="19" spans="1:16" ht="12.75">
      <c r="A19" s="2" t="str">
        <f ca="1" t="shared" si="2"/>
        <v>Manitoba</v>
      </c>
      <c r="B19" t="s">
        <v>42</v>
      </c>
      <c r="C19" t="str">
        <f>'m vs o orig data'!AD18</f>
        <v> </v>
      </c>
      <c r="D19" t="str">
        <f>'m vs o orig data'!AE18</f>
        <v> </v>
      </c>
      <c r="E19">
        <f ca="1">IF(CELL("contents",F19)="s","s",IF(CELL("contents",G19)="s","s",IF(CELL("contents",'m vs o orig data'!AF18)="d","d","")))</f>
      </c>
      <c r="F19" t="str">
        <f>'m vs o orig data'!AG18</f>
        <v> </v>
      </c>
      <c r="G19" t="str">
        <f>'m vs o orig data'!AH18</f>
        <v> </v>
      </c>
      <c r="H19" s="18">
        <f>I$19</f>
        <v>0.0106754574</v>
      </c>
      <c r="I19" s="3">
        <f>'m vs o orig data'!B18</f>
        <v>0.0106754574</v>
      </c>
      <c r="J19" s="3">
        <f>'m vs o orig data'!N18</f>
        <v>0.0114180173</v>
      </c>
      <c r="K19" s="18">
        <f>J$19</f>
        <v>0.0114180173</v>
      </c>
      <c r="L19" s="11" t="str">
        <f>'m vs o orig data'!E18</f>
        <v> </v>
      </c>
      <c r="N19" s="11" t="str">
        <f>'m vs o orig data'!Q18</f>
        <v> </v>
      </c>
      <c r="P19" s="11">
        <f>'m vs o orig data'!Z18</f>
        <v>0.5641713369</v>
      </c>
    </row>
    <row r="20" spans="1:16" ht="12.75">
      <c r="A20" s="2" t="str">
        <f ca="1" t="shared" si="2"/>
        <v>Fort Garry (o)</v>
      </c>
      <c r="B20" t="s">
        <v>45</v>
      </c>
      <c r="C20" t="str">
        <f>'m vs o orig data'!AD19</f>
        <v> </v>
      </c>
      <c r="D20" t="str">
        <f>'m vs o orig data'!AE19</f>
        <v>o</v>
      </c>
      <c r="E20">
        <f ca="1">IF(CELL("contents",F20)="s","s",IF(CELL("contents",G20)="s","s",IF(CELL("contents",'m vs o orig data'!AF19)="d","d","")))</f>
      </c>
      <c r="F20" t="str">
        <f>'m vs o orig data'!AG19</f>
        <v> </v>
      </c>
      <c r="G20" t="str">
        <f>'m vs o orig data'!AH19</f>
        <v> </v>
      </c>
      <c r="H20" s="18">
        <f aca="true" t="shared" si="3" ref="H20:H31">I$19</f>
        <v>0.0106754574</v>
      </c>
      <c r="I20" s="3">
        <f>'m vs o orig data'!B19</f>
        <v>0.0078892676</v>
      </c>
      <c r="J20" s="3">
        <f>'m vs o orig data'!N19</f>
        <v>0.0081343735</v>
      </c>
      <c r="K20" s="18">
        <f aca="true" t="shared" si="4" ref="K20:K31">J$19</f>
        <v>0.0114180173</v>
      </c>
      <c r="L20" s="11">
        <f>'m vs o orig data'!E19</f>
        <v>0.3532980832</v>
      </c>
      <c r="N20" s="11">
        <f>'m vs o orig data'!Q19</f>
        <v>0.0039833058</v>
      </c>
      <c r="P20" s="11">
        <f>'m vs o orig data'!Z19</f>
        <v>0.9253151813</v>
      </c>
    </row>
    <row r="21" spans="1:16" ht="12.75">
      <c r="A21" s="2" t="str">
        <f ca="1" t="shared" si="2"/>
        <v>Assiniboine South (o,s)</v>
      </c>
      <c r="B21" t="s">
        <v>46</v>
      </c>
      <c r="C21" t="str">
        <f>'m vs o orig data'!AD20</f>
        <v> </v>
      </c>
      <c r="D21" t="str">
        <f>'m vs o orig data'!AE20</f>
        <v>o</v>
      </c>
      <c r="E21" t="str">
        <f ca="1">IF(CELL("contents",F21)="s","s",IF(CELL("contents",G21)="s","s",IF(CELL("contents",'m vs o orig data'!AF20)="d","d","")))</f>
        <v>s</v>
      </c>
      <c r="F21" t="str">
        <f>'m vs o orig data'!AG20</f>
        <v>s</v>
      </c>
      <c r="G21" t="str">
        <f>'m vs o orig data'!AH20</f>
        <v> </v>
      </c>
      <c r="H21" s="18">
        <f t="shared" si="3"/>
        <v>0.0106754574</v>
      </c>
      <c r="I21" s="3" t="str">
        <f>'m vs o orig data'!B20</f>
        <v> </v>
      </c>
      <c r="J21" s="3">
        <f>'m vs o orig data'!N20</f>
        <v>0.0070163177</v>
      </c>
      <c r="K21" s="18">
        <f t="shared" si="4"/>
        <v>0.0114180173</v>
      </c>
      <c r="L21" s="11" t="str">
        <f>'m vs o orig data'!E20</f>
        <v> </v>
      </c>
      <c r="N21" s="11">
        <f>'m vs o orig data'!Q20</f>
        <v>0.0001217331</v>
      </c>
      <c r="P21" s="11" t="str">
        <f>'m vs o orig data'!Z20</f>
        <v> </v>
      </c>
    </row>
    <row r="22" spans="1:16" ht="12.75">
      <c r="A22" s="2" t="str">
        <f ca="1" t="shared" si="2"/>
        <v>St. Boniface</v>
      </c>
      <c r="B22" t="s">
        <v>50</v>
      </c>
      <c r="C22" t="str">
        <f>'m vs o orig data'!AD21</f>
        <v> </v>
      </c>
      <c r="D22" t="str">
        <f>'m vs o orig data'!AE21</f>
        <v> </v>
      </c>
      <c r="E22">
        <f ca="1">IF(CELL("contents",F22)="s","s",IF(CELL("contents",G22)="s","s",IF(CELL("contents",'m vs o orig data'!AF21)="d","d","")))</f>
      </c>
      <c r="F22" t="str">
        <f>'m vs o orig data'!AG21</f>
        <v> </v>
      </c>
      <c r="G22" t="str">
        <f>'m vs o orig data'!AH21</f>
        <v> </v>
      </c>
      <c r="H22" s="18">
        <f t="shared" si="3"/>
        <v>0.0106754574</v>
      </c>
      <c r="I22" s="3">
        <f>'m vs o orig data'!B21</f>
        <v>0.01186129</v>
      </c>
      <c r="J22" s="3">
        <f>'m vs o orig data'!N21</f>
        <v>0.0120879547</v>
      </c>
      <c r="K22" s="18">
        <f t="shared" si="4"/>
        <v>0.0114180173</v>
      </c>
      <c r="L22" s="11">
        <f>'m vs o orig data'!E21</f>
        <v>0.6059194689</v>
      </c>
      <c r="N22" s="11">
        <f>'m vs o orig data'!Q21</f>
        <v>0.6245473351</v>
      </c>
      <c r="P22" s="11">
        <f>'m vs o orig data'!Z21</f>
        <v>0.9261474811</v>
      </c>
    </row>
    <row r="23" spans="1:16" ht="12.75">
      <c r="A23" s="2" t="str">
        <f ca="1" t="shared" si="2"/>
        <v>St. Vital</v>
      </c>
      <c r="B23" t="s">
        <v>48</v>
      </c>
      <c r="C23" t="str">
        <f>'m vs o orig data'!AD22</f>
        <v> </v>
      </c>
      <c r="D23" t="str">
        <f>'m vs o orig data'!AE22</f>
        <v> </v>
      </c>
      <c r="E23">
        <f ca="1">IF(CELL("contents",F23)="s","s",IF(CELL("contents",G23)="s","s",IF(CELL("contents",'m vs o orig data'!AF22)="d","d","")))</f>
      </c>
      <c r="F23" t="str">
        <f>'m vs o orig data'!AG22</f>
        <v> </v>
      </c>
      <c r="G23" t="str">
        <f>'m vs o orig data'!AH22</f>
        <v> </v>
      </c>
      <c r="H23" s="18">
        <f t="shared" si="3"/>
        <v>0.0106754574</v>
      </c>
      <c r="I23" s="3">
        <f>'m vs o orig data'!B22</f>
        <v>0.0092290543</v>
      </c>
      <c r="J23" s="3">
        <f>'m vs o orig data'!N22</f>
        <v>0.0090266242</v>
      </c>
      <c r="K23" s="18">
        <f t="shared" si="4"/>
        <v>0.0114180173</v>
      </c>
      <c r="L23" s="11">
        <f>'m vs o orig data'!E22</f>
        <v>0.5280508468</v>
      </c>
      <c r="N23" s="11">
        <f>'m vs o orig data'!Q22</f>
        <v>0.0453640609</v>
      </c>
      <c r="P23" s="11">
        <f>'m vs o orig data'!Z22</f>
        <v>0.9236243176</v>
      </c>
    </row>
    <row r="24" spans="1:16" ht="12.75">
      <c r="A24" s="2" t="str">
        <f ca="1" t="shared" si="2"/>
        <v>Transcona (o)</v>
      </c>
      <c r="B24" t="s">
        <v>51</v>
      </c>
      <c r="C24" t="str">
        <f>'m vs o orig data'!AD23</f>
        <v> </v>
      </c>
      <c r="D24" t="str">
        <f>'m vs o orig data'!AE23</f>
        <v>o</v>
      </c>
      <c r="E24">
        <f ca="1">IF(CELL("contents",F24)="s","s",IF(CELL("contents",G24)="s","s",IF(CELL("contents",'m vs o orig data'!AF23)="d","d","")))</f>
      </c>
      <c r="F24" t="str">
        <f>'m vs o orig data'!AG23</f>
        <v> </v>
      </c>
      <c r="G24" t="str">
        <f>'m vs o orig data'!AH23</f>
        <v> </v>
      </c>
      <c r="H24" s="18">
        <f t="shared" si="3"/>
        <v>0.0106754574</v>
      </c>
      <c r="I24" s="3">
        <f>'m vs o orig data'!B23</f>
        <v>0.00447059</v>
      </c>
      <c r="J24" s="3">
        <f>'m vs o orig data'!N23</f>
        <v>0.0080225151</v>
      </c>
      <c r="K24" s="18">
        <f t="shared" si="4"/>
        <v>0.0114180173</v>
      </c>
      <c r="L24" s="11">
        <f>'m vs o orig data'!E23</f>
        <v>0.0288020368</v>
      </c>
      <c r="N24" s="11">
        <f>'m vs o orig data'!Q23</f>
        <v>0.0070451898</v>
      </c>
      <c r="P24" s="11">
        <f>'m vs o orig data'!Z23</f>
        <v>0.1464556803</v>
      </c>
    </row>
    <row r="25" spans="1:19" ht="12.75">
      <c r="A25" s="2" t="str">
        <f ca="1" t="shared" si="2"/>
        <v>River Heights</v>
      </c>
      <c r="B25" t="s">
        <v>47</v>
      </c>
      <c r="C25" t="str">
        <f>'m vs o orig data'!AD24</f>
        <v> </v>
      </c>
      <c r="D25" t="str">
        <f>'m vs o orig data'!AE24</f>
        <v> </v>
      </c>
      <c r="E25">
        <f ca="1">IF(CELL("contents",F25)="s","s",IF(CELL("contents",G25)="s","s",IF(CELL("contents",'m vs o orig data'!AF24)="d","d","")))</f>
      </c>
      <c r="F25" t="str">
        <f>'m vs o orig data'!AG24</f>
        <v> </v>
      </c>
      <c r="G25" t="str">
        <f>'m vs o orig data'!AH24</f>
        <v> </v>
      </c>
      <c r="H25" s="18">
        <f t="shared" si="3"/>
        <v>0.0106754574</v>
      </c>
      <c r="I25" s="3">
        <f>'m vs o orig data'!B24</f>
        <v>0.0171707488</v>
      </c>
      <c r="J25" s="3">
        <f>'m vs o orig data'!N24</f>
        <v>0.0138685999</v>
      </c>
      <c r="K25" s="18">
        <f t="shared" si="4"/>
        <v>0.0114180173</v>
      </c>
      <c r="L25" s="11">
        <f>'m vs o orig data'!E24</f>
        <v>0.0537602372</v>
      </c>
      <c r="N25" s="11">
        <f>'m vs o orig data'!Q24</f>
        <v>0.0826709397</v>
      </c>
      <c r="P25" s="11">
        <f>'m vs o orig data'!Z24</f>
        <v>0.3824173091</v>
      </c>
      <c r="Q25" s="1"/>
      <c r="R25" s="1"/>
      <c r="S25" s="1"/>
    </row>
    <row r="26" spans="1:19" ht="12.75">
      <c r="A26" s="2" t="str">
        <f ca="1" t="shared" si="2"/>
        <v>River East</v>
      </c>
      <c r="B26" t="s">
        <v>49</v>
      </c>
      <c r="C26" t="str">
        <f>'m vs o orig data'!AD25</f>
        <v> </v>
      </c>
      <c r="D26" t="str">
        <f>'m vs o orig data'!AE25</f>
        <v> </v>
      </c>
      <c r="E26">
        <f ca="1">IF(CELL("contents",F26)="s","s",IF(CELL("contents",G26)="s","s",IF(CELL("contents",'m vs o orig data'!AF25)="d","d","")))</f>
      </c>
      <c r="F26" t="str">
        <f>'m vs o orig data'!AG25</f>
        <v> </v>
      </c>
      <c r="G26" t="str">
        <f>'m vs o orig data'!AH25</f>
        <v> </v>
      </c>
      <c r="H26" s="18">
        <f t="shared" si="3"/>
        <v>0.0106754574</v>
      </c>
      <c r="I26" s="3">
        <f>'m vs o orig data'!B25</f>
        <v>0.0120601283</v>
      </c>
      <c r="J26" s="3">
        <f>'m vs o orig data'!N25</f>
        <v>0.0101475965</v>
      </c>
      <c r="K26" s="18">
        <f t="shared" si="4"/>
        <v>0.0114180173</v>
      </c>
      <c r="L26" s="11">
        <f>'m vs o orig data'!E25</f>
        <v>0.5418782468</v>
      </c>
      <c r="N26" s="11">
        <f>'m vs o orig data'!Q25</f>
        <v>0.2937059756</v>
      </c>
      <c r="P26" s="11">
        <f>'m vs o orig data'!Z25</f>
        <v>0.3826799099</v>
      </c>
      <c r="Q26" s="1"/>
      <c r="R26" s="1"/>
      <c r="S26" s="1"/>
    </row>
    <row r="27" spans="1:19" ht="12.75">
      <c r="A27" s="2" t="str">
        <f ca="1" t="shared" si="2"/>
        <v>Seven Oaks</v>
      </c>
      <c r="B27" t="s">
        <v>52</v>
      </c>
      <c r="C27" t="str">
        <f>'m vs o orig data'!AD26</f>
        <v> </v>
      </c>
      <c r="D27" t="str">
        <f>'m vs o orig data'!AE26</f>
        <v> </v>
      </c>
      <c r="E27">
        <f ca="1">IF(CELL("contents",F27)="s","s",IF(CELL("contents",G27)="s","s",IF(CELL("contents",'m vs o orig data'!AF26)="d","d","")))</f>
      </c>
      <c r="F27" t="str">
        <f>'m vs o orig data'!AG26</f>
        <v> </v>
      </c>
      <c r="G27" t="str">
        <f>'m vs o orig data'!AH26</f>
        <v> </v>
      </c>
      <c r="H27" s="18">
        <f t="shared" si="3"/>
        <v>0.0106754574</v>
      </c>
      <c r="I27" s="3">
        <f>'m vs o orig data'!B26</f>
        <v>0.0098223325</v>
      </c>
      <c r="J27" s="3">
        <f>'m vs o orig data'!N26</f>
        <v>0.0105121152</v>
      </c>
      <c r="K27" s="18">
        <f t="shared" si="4"/>
        <v>0.0114180173</v>
      </c>
      <c r="L27" s="11">
        <f>'m vs o orig data'!E26</f>
        <v>0.7596518371</v>
      </c>
      <c r="N27" s="11">
        <f>'m vs o orig data'!Q26</f>
        <v>0.4764775382</v>
      </c>
      <c r="P27" s="11">
        <f>'m vs o orig data'!Z26</f>
        <v>0.8031940831</v>
      </c>
      <c r="Q27" s="1"/>
      <c r="R27" s="1"/>
      <c r="S27" s="1"/>
    </row>
    <row r="28" spans="1:19" ht="12.75">
      <c r="A28" s="2" t="str">
        <f ca="1" t="shared" si="2"/>
        <v>St. James - Assiniboia</v>
      </c>
      <c r="B28" t="s">
        <v>53</v>
      </c>
      <c r="C28" t="str">
        <f>'m vs o orig data'!AD27</f>
        <v> </v>
      </c>
      <c r="D28" t="str">
        <f>'m vs o orig data'!AE27</f>
        <v> </v>
      </c>
      <c r="E28">
        <f ca="1">IF(CELL("contents",F28)="s","s",IF(CELL("contents",G28)="s","s",IF(CELL("contents",'m vs o orig data'!AF27)="d","d","")))</f>
      </c>
      <c r="F28" t="str">
        <f>'m vs o orig data'!AG27</f>
        <v> </v>
      </c>
      <c r="G28" t="str">
        <f>'m vs o orig data'!AH27</f>
        <v> </v>
      </c>
      <c r="H28" s="18">
        <f t="shared" si="3"/>
        <v>0.0106754574</v>
      </c>
      <c r="I28" s="3">
        <f>'m vs o orig data'!B27</f>
        <v>0.0101088413</v>
      </c>
      <c r="J28" s="3">
        <f>'m vs o orig data'!N27</f>
        <v>0.0101612493</v>
      </c>
      <c r="K28" s="18">
        <f t="shared" si="4"/>
        <v>0.0114180173</v>
      </c>
      <c r="L28" s="11">
        <f>'m vs o orig data'!E27</f>
        <v>0.8369986096</v>
      </c>
      <c r="M28" s="8"/>
      <c r="N28" s="11">
        <f>'m vs o orig data'!Q27</f>
        <v>0.3117874392</v>
      </c>
      <c r="P28" s="11">
        <f>'m vs o orig data'!Z27</f>
        <v>0.9844142708</v>
      </c>
      <c r="Q28" s="1"/>
      <c r="R28" s="1"/>
      <c r="S28" s="1"/>
    </row>
    <row r="29" spans="1:19" ht="12.75">
      <c r="A29" s="2" t="str">
        <f ca="1" t="shared" si="2"/>
        <v>Inkster</v>
      </c>
      <c r="B29" t="s">
        <v>54</v>
      </c>
      <c r="C29" t="str">
        <f>'m vs o orig data'!AD28</f>
        <v> </v>
      </c>
      <c r="D29" t="str">
        <f>'m vs o orig data'!AE28</f>
        <v> </v>
      </c>
      <c r="E29">
        <f ca="1">IF(CELL("contents",F29)="s","s",IF(CELL("contents",G29)="s","s",IF(CELL("contents",'m vs o orig data'!AF28)="d","d","")))</f>
      </c>
      <c r="F29" t="str">
        <f>'m vs o orig data'!AG28</f>
        <v> </v>
      </c>
      <c r="G29" t="str">
        <f>'m vs o orig data'!AH28</f>
        <v> </v>
      </c>
      <c r="H29" s="18">
        <f t="shared" si="3"/>
        <v>0.0106754574</v>
      </c>
      <c r="I29" s="3">
        <f>'m vs o orig data'!B28</f>
        <v>0.0089248616</v>
      </c>
      <c r="J29" s="3">
        <f>'m vs o orig data'!N28</f>
        <v>0.0110369096</v>
      </c>
      <c r="K29" s="18">
        <f t="shared" si="4"/>
        <v>0.0114180173</v>
      </c>
      <c r="L29" s="11">
        <f>'m vs o orig data'!E28</f>
        <v>0.5427153084</v>
      </c>
      <c r="M29" s="8"/>
      <c r="N29" s="11">
        <f>'m vs o orig data'!Q28</f>
        <v>0.7853877897</v>
      </c>
      <c r="P29" s="11">
        <f>'m vs o orig data'!Z28</f>
        <v>0.4753449198</v>
      </c>
      <c r="Q29" s="1"/>
      <c r="R29" s="1"/>
      <c r="S29" s="1"/>
    </row>
    <row r="30" spans="1:19" ht="12.75">
      <c r="A30" s="2" t="str">
        <f ca="1" t="shared" si="2"/>
        <v>Downtown (m,o)</v>
      </c>
      <c r="B30" t="s">
        <v>55</v>
      </c>
      <c r="C30" t="str">
        <f>'m vs o orig data'!AD29</f>
        <v>m</v>
      </c>
      <c r="D30" t="str">
        <f>'m vs o orig data'!AE29</f>
        <v>o</v>
      </c>
      <c r="E30">
        <f ca="1">IF(CELL("contents",F30)="s","s",IF(CELL("contents",G30)="s","s",IF(CELL("contents",'m vs o orig data'!AF29)="d","d","")))</f>
      </c>
      <c r="F30" t="str">
        <f>'m vs o orig data'!AG29</f>
        <v> </v>
      </c>
      <c r="G30" t="str">
        <f>'m vs o orig data'!AH29</f>
        <v> </v>
      </c>
      <c r="H30" s="18">
        <f t="shared" si="3"/>
        <v>0.0106754574</v>
      </c>
      <c r="I30" s="3">
        <f>'m vs o orig data'!B29</f>
        <v>0.0346340961</v>
      </c>
      <c r="J30" s="3">
        <f>'m vs o orig data'!N29</f>
        <v>0.0295072766</v>
      </c>
      <c r="K30" s="18">
        <f t="shared" si="4"/>
        <v>0.0114180173</v>
      </c>
      <c r="L30" s="11">
        <f>'m vs o orig data'!E29</f>
        <v>6.980426E-13</v>
      </c>
      <c r="M30" s="8"/>
      <c r="N30" s="11">
        <f>'m vs o orig data'!Q29</f>
        <v>2.088947E-18</v>
      </c>
      <c r="P30" s="11">
        <f>'m vs o orig data'!Z29</f>
        <v>0.3128407721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(m,o)</v>
      </c>
      <c r="B31" t="s">
        <v>56</v>
      </c>
      <c r="C31" t="str">
        <f>'m vs o orig data'!AD30</f>
        <v>m</v>
      </c>
      <c r="D31" t="str">
        <f>'m vs o orig data'!AE30</f>
        <v>o</v>
      </c>
      <c r="E31">
        <f ca="1">IF(CELL("contents",F31)="s","s",IF(CELL("contents",G31)="s","s",IF(CELL("contents",'m vs o orig data'!AF30)="d","d","")))</f>
      </c>
      <c r="F31" t="str">
        <f>'m vs o orig data'!AG30</f>
        <v> </v>
      </c>
      <c r="G31" t="str">
        <f>'m vs o orig data'!AH30</f>
        <v> </v>
      </c>
      <c r="H31" s="18">
        <f t="shared" si="3"/>
        <v>0.0106754574</v>
      </c>
      <c r="I31" s="3">
        <f>'m vs o orig data'!B30</f>
        <v>0.0200807415</v>
      </c>
      <c r="J31" s="3">
        <f>'m vs o orig data'!N30</f>
        <v>0.0206151713</v>
      </c>
      <c r="K31" s="18">
        <f t="shared" si="4"/>
        <v>0.0114180173</v>
      </c>
      <c r="L31" s="11">
        <f>'m vs o orig data'!E30</f>
        <v>0.0006039198</v>
      </c>
      <c r="M31" s="8"/>
      <c r="N31" s="11">
        <f>'m vs o orig data'!Q30</f>
        <v>1.655857E-07</v>
      </c>
      <c r="P31" s="11">
        <f>'m vs o orig data'!Z30</f>
        <v>0.8853507792</v>
      </c>
      <c r="Q31" s="1"/>
      <c r="R31" s="1"/>
      <c r="S31" s="1"/>
    </row>
    <row r="32" spans="1:19" ht="12.75">
      <c r="B32"/>
      <c r="C32"/>
      <c r="D32"/>
      <c r="E32"/>
      <c r="F32"/>
      <c r="G32"/>
      <c r="H32" s="18"/>
      <c r="I32" s="3"/>
      <c r="J32" s="3"/>
      <c r="K32" s="18"/>
      <c r="L32" s="11"/>
      <c r="M32" s="8"/>
      <c r="N32" s="11"/>
      <c r="P32" s="11"/>
      <c r="Q32" s="1"/>
      <c r="R32" s="1"/>
      <c r="S32" s="1"/>
    </row>
    <row r="33" spans="2:8" ht="12.75">
      <c r="B33"/>
      <c r="C33"/>
      <c r="D33"/>
      <c r="E33"/>
      <c r="F33"/>
      <c r="G33"/>
      <c r="H33" s="19"/>
    </row>
    <row r="34" spans="2:8" ht="12.75">
      <c r="B34"/>
      <c r="C34"/>
      <c r="D34"/>
      <c r="E34"/>
      <c r="F34"/>
      <c r="G34"/>
      <c r="H34" s="19"/>
    </row>
    <row r="35" spans="2:8" ht="12.75">
      <c r="B35"/>
      <c r="C35"/>
      <c r="D35"/>
      <c r="E35"/>
      <c r="F35"/>
      <c r="G35"/>
      <c r="H35" s="19"/>
    </row>
    <row r="36" spans="2:8" ht="12.75">
      <c r="B36"/>
      <c r="C36"/>
      <c r="D36"/>
      <c r="E36"/>
      <c r="F36"/>
      <c r="G36"/>
      <c r="H36" s="19"/>
    </row>
    <row r="37" spans="2:8" ht="12.75">
      <c r="B37"/>
      <c r="C37"/>
      <c r="D37"/>
      <c r="E37"/>
      <c r="F37"/>
      <c r="G37"/>
      <c r="H37" s="19"/>
    </row>
    <row r="38" spans="2:8" ht="12.75">
      <c r="B38"/>
      <c r="C38"/>
      <c r="D38"/>
      <c r="E38"/>
      <c r="F38"/>
      <c r="G38"/>
      <c r="H38" s="19"/>
    </row>
    <row r="39" spans="2:8" ht="12.75">
      <c r="B39"/>
      <c r="C39"/>
      <c r="D39"/>
      <c r="E39"/>
      <c r="F39"/>
      <c r="G39"/>
      <c r="H39" s="19"/>
    </row>
    <row r="40" ht="12.75">
      <c r="H40" s="19"/>
    </row>
    <row r="41" ht="12.75">
      <c r="H41" s="19"/>
    </row>
    <row r="42" ht="12.75">
      <c r="H42" s="19"/>
    </row>
    <row r="43" ht="12.75">
      <c r="H43" s="19"/>
    </row>
    <row r="44" ht="12.75">
      <c r="H44" s="19"/>
    </row>
    <row r="45" ht="12.75">
      <c r="H45" s="19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2" sqref="E1:H65536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34" t="s">
        <v>134</v>
      </c>
      <c r="B1" s="4" t="s">
        <v>58</v>
      </c>
      <c r="C1" s="12" t="s">
        <v>29</v>
      </c>
      <c r="D1" s="12" t="s">
        <v>30</v>
      </c>
      <c r="E1" s="87" t="s">
        <v>154</v>
      </c>
      <c r="F1" s="87"/>
      <c r="G1" s="87"/>
    </row>
    <row r="2" spans="1:7" ht="12.75">
      <c r="A2" s="34"/>
      <c r="B2" s="4"/>
      <c r="C2" s="12"/>
      <c r="D2" s="12"/>
      <c r="E2" s="3"/>
      <c r="F2" s="3" t="s">
        <v>136</v>
      </c>
      <c r="G2" s="3"/>
    </row>
    <row r="3" spans="1:7" ht="12.75">
      <c r="A3" s="33" t="s">
        <v>0</v>
      </c>
      <c r="B3" s="4"/>
      <c r="C3" s="12" t="s">
        <v>117</v>
      </c>
      <c r="D3" s="12" t="s">
        <v>60</v>
      </c>
      <c r="E3" s="5" t="s">
        <v>125</v>
      </c>
      <c r="F3" s="3" t="s">
        <v>137</v>
      </c>
      <c r="G3" s="5" t="s">
        <v>99</v>
      </c>
    </row>
    <row r="4" spans="1:7" ht="12.75">
      <c r="A4" s="32" t="str">
        <f ca="1">CONCATENATE(B4)&amp;(IF((CELL("contents",D4)="s")," (s)",(IF((CELL("contents",C4)="m")," (m)",""))))</f>
        <v>Southeast Region (m)</v>
      </c>
      <c r="B4" t="s">
        <v>118</v>
      </c>
      <c r="C4" t="str">
        <f>'m region orig data'!N4</f>
        <v>m</v>
      </c>
      <c r="D4" t="str">
        <f>'m region orig data'!O4</f>
        <v> </v>
      </c>
      <c r="E4" s="18">
        <f>F$12</f>
        <v>0.0107212676</v>
      </c>
      <c r="F4" s="35">
        <f>'m region orig data'!B4</f>
        <v>0.0053644219</v>
      </c>
      <c r="G4" s="11">
        <f>'m region orig data'!E4</f>
        <v>0.0007428678</v>
      </c>
    </row>
    <row r="5" spans="1:7" ht="12.75">
      <c r="A5" s="32" t="str">
        <f ca="1">CONCATENATE(B5)&amp;(IF((CELL("contents",D5)="s")," (s)",(IF((CELL("contents",C5)="m")," (m)",""))))</f>
        <v>Interlake Region</v>
      </c>
      <c r="B5" t="s">
        <v>119</v>
      </c>
      <c r="C5" t="str">
        <f>'m region orig data'!N5</f>
        <v> </v>
      </c>
      <c r="D5" t="str">
        <f>'m region orig data'!O5</f>
        <v> </v>
      </c>
      <c r="E5" s="18">
        <f aca="true" t="shared" si="0" ref="E5:E12">F$12</f>
        <v>0.0107212676</v>
      </c>
      <c r="F5" s="35">
        <f>'m region orig data'!B5</f>
        <v>0.0071499655</v>
      </c>
      <c r="G5" s="11">
        <f>'m region orig data'!E5</f>
        <v>0.0384351782</v>
      </c>
    </row>
    <row r="6" spans="1:7" ht="12.75">
      <c r="A6" s="32" t="str">
        <f aca="true" ca="1" t="shared" si="1" ref="A6:A12">CONCATENATE(B6)&amp;(IF((CELL("contents",D6)="s")," (s)",(IF((CELL("contents",C6)="m")," (m)",""))))</f>
        <v>Northwest Region</v>
      </c>
      <c r="B6" t="s">
        <v>120</v>
      </c>
      <c r="C6" t="str">
        <f>'m region orig data'!N6</f>
        <v> </v>
      </c>
      <c r="D6" t="str">
        <f>'m region orig data'!O6</f>
        <v> </v>
      </c>
      <c r="E6" s="18">
        <f t="shared" si="0"/>
        <v>0.0107212676</v>
      </c>
      <c r="F6" s="35">
        <f>'m region orig data'!B6</f>
        <v>0.0138508694</v>
      </c>
      <c r="G6" s="11">
        <f>'m region orig data'!E6</f>
        <v>0.1963783294</v>
      </c>
    </row>
    <row r="7" spans="1:7" ht="12.75">
      <c r="A7" s="32" t="str">
        <f ca="1" t="shared" si="1"/>
        <v>Winnipeg Region</v>
      </c>
      <c r="B7" t="s">
        <v>121</v>
      </c>
      <c r="C7" t="str">
        <f>'m region orig data'!N7</f>
        <v> </v>
      </c>
      <c r="D7" t="str">
        <f>'m region orig data'!O7</f>
        <v> </v>
      </c>
      <c r="E7" s="18">
        <f t="shared" si="0"/>
        <v>0.0107212676</v>
      </c>
      <c r="F7" s="35">
        <f>'m region orig data'!B7</f>
        <v>0.013533096</v>
      </c>
      <c r="G7" s="11">
        <f>'m region orig data'!E7</f>
        <v>0.1010831437</v>
      </c>
    </row>
    <row r="8" spans="1:7" ht="12.75">
      <c r="A8" s="32" t="str">
        <f ca="1" t="shared" si="1"/>
        <v>Southwest Region</v>
      </c>
      <c r="B8" t="s">
        <v>122</v>
      </c>
      <c r="C8" t="str">
        <f>'m region orig data'!N8</f>
        <v> </v>
      </c>
      <c r="D8" t="str">
        <f>'m region orig data'!O8</f>
        <v> </v>
      </c>
      <c r="E8" s="18">
        <f t="shared" si="0"/>
        <v>0.0107212676</v>
      </c>
      <c r="F8" s="35">
        <f>'m region orig data'!B8</f>
        <v>0.009260218</v>
      </c>
      <c r="G8" s="11">
        <f>'m region orig data'!E8</f>
        <v>0.4225962119</v>
      </c>
    </row>
    <row r="9" spans="1:7" ht="12.75">
      <c r="A9" s="32" t="str">
        <f ca="1" t="shared" si="1"/>
        <v>The Pas Region</v>
      </c>
      <c r="B9" t="s">
        <v>123</v>
      </c>
      <c r="C9" t="str">
        <f>'m region orig data'!N9</f>
        <v> </v>
      </c>
      <c r="D9" t="str">
        <f>'m region orig data'!O9</f>
        <v> </v>
      </c>
      <c r="E9" s="18">
        <f t="shared" si="0"/>
        <v>0.0107212676</v>
      </c>
      <c r="F9" s="35">
        <f>'m region orig data'!B9</f>
        <v>0.011860648</v>
      </c>
      <c r="G9" s="11">
        <f>'m region orig data'!E9</f>
        <v>0.5950083919</v>
      </c>
    </row>
    <row r="10" spans="1:7" ht="12.75">
      <c r="A10" s="32" t="str">
        <f ca="1" t="shared" si="1"/>
        <v>Thompson Region</v>
      </c>
      <c r="B10" t="s">
        <v>124</v>
      </c>
      <c r="C10" t="str">
        <f>'m region orig data'!N10</f>
        <v> </v>
      </c>
      <c r="D10" t="str">
        <f>'m region orig data'!O10</f>
        <v> </v>
      </c>
      <c r="E10" s="18">
        <f t="shared" si="0"/>
        <v>0.0107212676</v>
      </c>
      <c r="F10" s="35">
        <f>'m region orig data'!B10</f>
        <v>0.0099161789</v>
      </c>
      <c r="G10" s="11">
        <f>'m region orig data'!E10</f>
        <v>0.7369879245</v>
      </c>
    </row>
    <row r="11" spans="1:7" ht="12.75">
      <c r="A11" s="32"/>
      <c r="E11" s="18"/>
      <c r="F11" s="35"/>
      <c r="G11" s="11"/>
    </row>
    <row r="12" spans="1:7" ht="12.75">
      <c r="A12" s="32" t="str">
        <f ca="1" t="shared" si="1"/>
        <v>Manitoba</v>
      </c>
      <c r="B12" t="s">
        <v>42</v>
      </c>
      <c r="C12" t="str">
        <f>'m region orig data'!N11</f>
        <v> </v>
      </c>
      <c r="D12" t="str">
        <f>'m region orig data'!O11</f>
        <v> </v>
      </c>
      <c r="E12" s="18">
        <f t="shared" si="0"/>
        <v>0.0107212676</v>
      </c>
      <c r="F12" s="35">
        <f>'m region orig data'!B11</f>
        <v>0.0107212676</v>
      </c>
      <c r="G12" s="11" t="str">
        <f>'m region orig data'!E11</f>
        <v> </v>
      </c>
    </row>
    <row r="13" spans="5:7" ht="12.75">
      <c r="E13" s="18"/>
      <c r="F13" s="10"/>
      <c r="G13" s="11"/>
    </row>
    <row r="16" ht="12.75">
      <c r="B16" s="37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spans="1:34" ht="15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34" ht="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4" ht="18" customHeight="1">
      <c r="A3" s="71" t="s">
        <v>0</v>
      </c>
      <c r="B3" s="71" t="s">
        <v>62</v>
      </c>
      <c r="C3" s="71" t="s">
        <v>63</v>
      </c>
      <c r="D3" s="71" t="s">
        <v>64</v>
      </c>
      <c r="E3" s="71" t="s">
        <v>65</v>
      </c>
      <c r="F3" s="71" t="s">
        <v>66</v>
      </c>
      <c r="G3" s="71" t="s">
        <v>67</v>
      </c>
      <c r="H3" s="71" t="s">
        <v>68</v>
      </c>
      <c r="I3" s="71" t="s">
        <v>69</v>
      </c>
      <c r="J3" s="71" t="s">
        <v>70</v>
      </c>
      <c r="K3" s="71" t="s">
        <v>161</v>
      </c>
      <c r="L3" s="71" t="s">
        <v>71</v>
      </c>
      <c r="M3" s="71" t="s">
        <v>72</v>
      </c>
      <c r="N3" s="71" t="s">
        <v>73</v>
      </c>
      <c r="O3" s="71" t="s">
        <v>74</v>
      </c>
      <c r="P3" s="71" t="s">
        <v>75</v>
      </c>
      <c r="Q3" s="71" t="s">
        <v>76</v>
      </c>
      <c r="R3" s="71" t="s">
        <v>77</v>
      </c>
      <c r="S3" s="71" t="s">
        <v>78</v>
      </c>
      <c r="T3" s="71" t="s">
        <v>79</v>
      </c>
      <c r="U3" s="71" t="s">
        <v>80</v>
      </c>
      <c r="V3" s="71" t="s">
        <v>81</v>
      </c>
      <c r="W3" s="71" t="s">
        <v>162</v>
      </c>
      <c r="X3" s="71" t="s">
        <v>82</v>
      </c>
      <c r="Y3" s="71" t="s">
        <v>83</v>
      </c>
      <c r="Z3" s="71" t="s">
        <v>84</v>
      </c>
      <c r="AA3" s="71" t="s">
        <v>85</v>
      </c>
      <c r="AB3" s="71" t="s">
        <v>86</v>
      </c>
      <c r="AC3" s="71" t="s">
        <v>87</v>
      </c>
      <c r="AD3" s="71" t="s">
        <v>88</v>
      </c>
      <c r="AE3" s="71" t="s">
        <v>89</v>
      </c>
      <c r="AF3" s="71" t="s">
        <v>90</v>
      </c>
      <c r="AG3" s="71" t="s">
        <v>91</v>
      </c>
      <c r="AH3" s="71" t="s">
        <v>92</v>
      </c>
    </row>
    <row r="4" spans="1:34" ht="18" customHeight="1">
      <c r="A4" s="71" t="s">
        <v>3</v>
      </c>
      <c r="B4" s="71">
        <v>0.0040068135</v>
      </c>
      <c r="C4" s="71">
        <v>0.0023803312</v>
      </c>
      <c r="D4" s="71">
        <v>0.0067446725</v>
      </c>
      <c r="E4" s="71">
        <v>0.0002258219</v>
      </c>
      <c r="F4" s="71">
        <v>0.0038371349</v>
      </c>
      <c r="G4" s="71">
        <v>0.0009026845</v>
      </c>
      <c r="H4" s="71">
        <v>-0.98</v>
      </c>
      <c r="I4" s="71">
        <v>-1.5007</v>
      </c>
      <c r="J4" s="71">
        <v>-0.4592</v>
      </c>
      <c r="K4" s="71">
        <v>0.3753294434</v>
      </c>
      <c r="L4" s="71">
        <v>0.2229722901</v>
      </c>
      <c r="M4" s="71">
        <v>0.6317923678</v>
      </c>
      <c r="N4" s="71">
        <v>0.0080200203</v>
      </c>
      <c r="O4" s="71">
        <v>0.0063264477</v>
      </c>
      <c r="P4" s="71">
        <v>0.0101669577</v>
      </c>
      <c r="Q4" s="71">
        <v>0.0035130996</v>
      </c>
      <c r="R4" s="71">
        <v>0.0075357103</v>
      </c>
      <c r="S4" s="71">
        <v>0.0004101656</v>
      </c>
      <c r="T4" s="71">
        <v>-0.3533</v>
      </c>
      <c r="U4" s="71">
        <v>-0.5905</v>
      </c>
      <c r="V4" s="71">
        <v>-0.116</v>
      </c>
      <c r="W4" s="71">
        <v>0.702400434</v>
      </c>
      <c r="X4" s="71">
        <v>0.5540758546</v>
      </c>
      <c r="Y4" s="71">
        <v>0.8904310946</v>
      </c>
      <c r="Z4" s="71">
        <v>0.0095783721</v>
      </c>
      <c r="AA4" s="71">
        <v>0.6939</v>
      </c>
      <c r="AB4" s="71">
        <v>0.1689</v>
      </c>
      <c r="AC4" s="71">
        <v>1.2189</v>
      </c>
      <c r="AD4" s="71" t="s">
        <v>117</v>
      </c>
      <c r="AE4" s="71" t="s">
        <v>94</v>
      </c>
      <c r="AF4" s="71" t="s">
        <v>93</v>
      </c>
      <c r="AG4" s="71" t="s">
        <v>59</v>
      </c>
      <c r="AH4" s="71" t="s">
        <v>59</v>
      </c>
    </row>
    <row r="5" spans="1:34" ht="15">
      <c r="A5" s="71" t="s">
        <v>1</v>
      </c>
      <c r="B5" s="71">
        <v>0.0071727297</v>
      </c>
      <c r="C5" s="71">
        <v>0.0045632069</v>
      </c>
      <c r="D5" s="71">
        <v>0.0112745382</v>
      </c>
      <c r="E5" s="71">
        <v>0.0848260126</v>
      </c>
      <c r="F5" s="71">
        <v>0.0070118662</v>
      </c>
      <c r="G5" s="71">
        <v>0.0013703105</v>
      </c>
      <c r="H5" s="71">
        <v>-0.3977</v>
      </c>
      <c r="I5" s="71">
        <v>-0.8499</v>
      </c>
      <c r="J5" s="71">
        <v>0.0546</v>
      </c>
      <c r="K5" s="71">
        <v>0.6718896816</v>
      </c>
      <c r="L5" s="71">
        <v>0.4274483764</v>
      </c>
      <c r="M5" s="71">
        <v>1.0561175786</v>
      </c>
      <c r="N5" s="71">
        <v>0.0064162689</v>
      </c>
      <c r="O5" s="71">
        <v>0.0051166068</v>
      </c>
      <c r="P5" s="71">
        <v>0.0080460564</v>
      </c>
      <c r="Q5" s="72">
        <v>6.0140077E-07</v>
      </c>
      <c r="R5" s="71">
        <v>0.0065060271</v>
      </c>
      <c r="S5" s="71">
        <v>0.0002835617</v>
      </c>
      <c r="T5" s="71">
        <v>-0.5764</v>
      </c>
      <c r="U5" s="71">
        <v>-0.8027</v>
      </c>
      <c r="V5" s="71">
        <v>-0.35</v>
      </c>
      <c r="W5" s="71">
        <v>0.5619424743</v>
      </c>
      <c r="X5" s="71">
        <v>0.4481169229</v>
      </c>
      <c r="Y5" s="71">
        <v>0.7046806945</v>
      </c>
      <c r="Z5" s="71">
        <v>0.6286385458</v>
      </c>
      <c r="AA5" s="71">
        <v>-0.1114</v>
      </c>
      <c r="AB5" s="71">
        <v>-0.5631</v>
      </c>
      <c r="AC5" s="71">
        <v>0.3402</v>
      </c>
      <c r="AD5" s="71" t="s">
        <v>59</v>
      </c>
      <c r="AE5" s="71" t="s">
        <v>94</v>
      </c>
      <c r="AF5" s="71" t="s">
        <v>59</v>
      </c>
      <c r="AG5" s="71" t="s">
        <v>59</v>
      </c>
      <c r="AH5" s="71" t="s">
        <v>59</v>
      </c>
    </row>
    <row r="6" spans="1:34" ht="15">
      <c r="A6" s="71" t="s">
        <v>10</v>
      </c>
      <c r="B6" s="71">
        <v>0.0082872169</v>
      </c>
      <c r="C6" s="71">
        <v>0.0046636104</v>
      </c>
      <c r="D6" s="71">
        <v>0.0147263513</v>
      </c>
      <c r="E6" s="71">
        <v>0.3879765351</v>
      </c>
      <c r="F6" s="71">
        <v>0.0082015231</v>
      </c>
      <c r="G6" s="71">
        <v>0.0021829421</v>
      </c>
      <c r="H6" s="71">
        <v>-0.2532</v>
      </c>
      <c r="I6" s="71">
        <v>-0.8282</v>
      </c>
      <c r="J6" s="71">
        <v>0.3217</v>
      </c>
      <c r="K6" s="71">
        <v>0.7762868243</v>
      </c>
      <c r="L6" s="71">
        <v>0.4368534473</v>
      </c>
      <c r="M6" s="71">
        <v>1.3794585741</v>
      </c>
      <c r="N6" s="71">
        <v>0.0063538963</v>
      </c>
      <c r="O6" s="71">
        <v>0.0050406526</v>
      </c>
      <c r="P6" s="71">
        <v>0.0080092802</v>
      </c>
      <c r="Q6" s="72">
        <v>6.9899089E-07</v>
      </c>
      <c r="R6" s="71">
        <v>0.0066308756</v>
      </c>
      <c r="S6" s="71">
        <v>0.0003329493</v>
      </c>
      <c r="T6" s="71">
        <v>-0.5861</v>
      </c>
      <c r="U6" s="71">
        <v>-0.8177</v>
      </c>
      <c r="V6" s="71">
        <v>-0.3546</v>
      </c>
      <c r="W6" s="71">
        <v>0.556479831</v>
      </c>
      <c r="X6" s="71">
        <v>0.441464788</v>
      </c>
      <c r="Y6" s="71">
        <v>0.7014598009</v>
      </c>
      <c r="Z6" s="71">
        <v>0.3666209225</v>
      </c>
      <c r="AA6" s="71">
        <v>-0.2656</v>
      </c>
      <c r="AB6" s="71">
        <v>-0.8423</v>
      </c>
      <c r="AC6" s="71">
        <v>0.3111</v>
      </c>
      <c r="AD6" s="71" t="s">
        <v>59</v>
      </c>
      <c r="AE6" s="71" t="s">
        <v>94</v>
      </c>
      <c r="AF6" s="71" t="s">
        <v>59</v>
      </c>
      <c r="AG6" s="71" t="s">
        <v>59</v>
      </c>
      <c r="AH6" s="71" t="s">
        <v>59</v>
      </c>
    </row>
    <row r="7" spans="1:34" ht="15">
      <c r="A7" s="71" t="s">
        <v>9</v>
      </c>
      <c r="B7" s="71">
        <v>0.0153794084</v>
      </c>
      <c r="C7" s="71">
        <v>0.0096380489</v>
      </c>
      <c r="D7" s="71">
        <v>0.0245408803</v>
      </c>
      <c r="E7" s="71">
        <v>0.1257192086</v>
      </c>
      <c r="F7" s="71">
        <v>0.013363029</v>
      </c>
      <c r="G7" s="71">
        <v>0.0027094303</v>
      </c>
      <c r="H7" s="71">
        <v>0.3651</v>
      </c>
      <c r="I7" s="71">
        <v>-0.1022</v>
      </c>
      <c r="J7" s="71">
        <v>0.8324</v>
      </c>
      <c r="K7" s="71">
        <v>1.4406322684</v>
      </c>
      <c r="L7" s="71">
        <v>0.9028230373</v>
      </c>
      <c r="M7" s="71">
        <v>2.2988129976</v>
      </c>
      <c r="N7" s="71">
        <v>0.011932643</v>
      </c>
      <c r="O7" s="71">
        <v>0.0095086124</v>
      </c>
      <c r="P7" s="71">
        <v>0.0149746317</v>
      </c>
      <c r="Q7" s="71">
        <v>0.7035693955</v>
      </c>
      <c r="R7" s="71">
        <v>0.0125488837</v>
      </c>
      <c r="S7" s="71">
        <v>0.0005538076</v>
      </c>
      <c r="T7" s="71">
        <v>0.0441</v>
      </c>
      <c r="U7" s="71">
        <v>-0.183</v>
      </c>
      <c r="V7" s="71">
        <v>0.2712</v>
      </c>
      <c r="W7" s="71">
        <v>1.0450713693</v>
      </c>
      <c r="X7" s="71">
        <v>0.8327726359</v>
      </c>
      <c r="Y7" s="71">
        <v>1.3114914201</v>
      </c>
      <c r="Z7" s="71">
        <v>0.287141752</v>
      </c>
      <c r="AA7" s="71">
        <v>-0.2538</v>
      </c>
      <c r="AB7" s="71">
        <v>-0.721</v>
      </c>
      <c r="AC7" s="71">
        <v>0.2135</v>
      </c>
      <c r="AD7" s="71" t="s">
        <v>59</v>
      </c>
      <c r="AE7" s="71" t="s">
        <v>59</v>
      </c>
      <c r="AF7" s="71" t="s">
        <v>59</v>
      </c>
      <c r="AG7" s="71" t="s">
        <v>59</v>
      </c>
      <c r="AH7" s="71" t="s">
        <v>59</v>
      </c>
    </row>
    <row r="8" spans="1:34" ht="15">
      <c r="A8" s="71" t="s">
        <v>11</v>
      </c>
      <c r="B8" s="71">
        <v>0.0136565716</v>
      </c>
      <c r="C8" s="71">
        <v>0.010325617</v>
      </c>
      <c r="D8" s="71">
        <v>0.0180620633</v>
      </c>
      <c r="E8" s="71">
        <v>0.1026499183</v>
      </c>
      <c r="F8" s="71">
        <v>0.0130219502</v>
      </c>
      <c r="G8" s="71">
        <v>0.0007078749</v>
      </c>
      <c r="H8" s="71">
        <v>0.2328</v>
      </c>
      <c r="I8" s="71">
        <v>-0.0468</v>
      </c>
      <c r="J8" s="71">
        <v>0.5124</v>
      </c>
      <c r="K8" s="71">
        <v>1.2621646511</v>
      </c>
      <c r="L8" s="71">
        <v>0.9543119008</v>
      </c>
      <c r="M8" s="71">
        <v>1.6693280312</v>
      </c>
      <c r="N8" s="71">
        <v>0.0134073899</v>
      </c>
      <c r="O8" s="71">
        <v>0.0106724496</v>
      </c>
      <c r="P8" s="71">
        <v>0.0168431908</v>
      </c>
      <c r="Q8" s="71">
        <v>0.1676368282</v>
      </c>
      <c r="R8" s="71">
        <v>0.0136400449</v>
      </c>
      <c r="S8" s="71">
        <v>0.0001557812</v>
      </c>
      <c r="T8" s="71">
        <v>0.1606</v>
      </c>
      <c r="U8" s="71">
        <v>-0.0675</v>
      </c>
      <c r="V8" s="71">
        <v>0.3888</v>
      </c>
      <c r="W8" s="71">
        <v>1.1742310025</v>
      </c>
      <c r="X8" s="71">
        <v>0.9347025196</v>
      </c>
      <c r="Y8" s="71">
        <v>1.4751414683</v>
      </c>
      <c r="Z8" s="71">
        <v>0.8913252842</v>
      </c>
      <c r="AA8" s="71">
        <v>-0.0184</v>
      </c>
      <c r="AB8" s="71">
        <v>-0.2826</v>
      </c>
      <c r="AC8" s="71">
        <v>0.2458</v>
      </c>
      <c r="AD8" s="71" t="s">
        <v>59</v>
      </c>
      <c r="AE8" s="71" t="s">
        <v>59</v>
      </c>
      <c r="AF8" s="71" t="s">
        <v>59</v>
      </c>
      <c r="AG8" s="71" t="s">
        <v>59</v>
      </c>
      <c r="AH8" s="71" t="s">
        <v>59</v>
      </c>
    </row>
    <row r="9" spans="1:34" ht="15">
      <c r="A9" s="71" t="s">
        <v>4</v>
      </c>
      <c r="B9" s="71">
        <v>0.0073009331</v>
      </c>
      <c r="C9" s="71">
        <v>0.0051041822</v>
      </c>
      <c r="D9" s="71">
        <v>0.0104431271</v>
      </c>
      <c r="E9" s="71">
        <v>0.0374845963</v>
      </c>
      <c r="F9" s="71">
        <v>0.0071990401</v>
      </c>
      <c r="G9" s="71">
        <v>0.0009761326</v>
      </c>
      <c r="H9" s="71">
        <v>-0.3799</v>
      </c>
      <c r="I9" s="71">
        <v>-0.7379</v>
      </c>
      <c r="J9" s="71">
        <v>-0.022</v>
      </c>
      <c r="K9" s="71">
        <v>0.6838988529</v>
      </c>
      <c r="L9" s="71">
        <v>0.4781230469</v>
      </c>
      <c r="M9" s="71">
        <v>0.9782369706</v>
      </c>
      <c r="N9" s="71">
        <v>0.0073975367</v>
      </c>
      <c r="O9" s="71">
        <v>0.0058784686</v>
      </c>
      <c r="P9" s="71">
        <v>0.0093091505</v>
      </c>
      <c r="Q9" s="71">
        <v>0.0002146195</v>
      </c>
      <c r="R9" s="71">
        <v>0.0077945742</v>
      </c>
      <c r="S9" s="71">
        <v>0.0003612203</v>
      </c>
      <c r="T9" s="71">
        <v>-0.434</v>
      </c>
      <c r="U9" s="71">
        <v>-0.6639</v>
      </c>
      <c r="V9" s="71">
        <v>-0.2042</v>
      </c>
      <c r="W9" s="71">
        <v>0.6478827707</v>
      </c>
      <c r="X9" s="71">
        <v>0.5148414548</v>
      </c>
      <c r="Y9" s="71">
        <v>0.8153035865</v>
      </c>
      <c r="Z9" s="71">
        <v>0.9428201155</v>
      </c>
      <c r="AA9" s="71">
        <v>0.0131</v>
      </c>
      <c r="AB9" s="71">
        <v>-0.346</v>
      </c>
      <c r="AC9" s="71">
        <v>0.3723</v>
      </c>
      <c r="AD9" s="71" t="s">
        <v>59</v>
      </c>
      <c r="AE9" s="71" t="s">
        <v>94</v>
      </c>
      <c r="AF9" s="71" t="s">
        <v>59</v>
      </c>
      <c r="AG9" s="71" t="s">
        <v>59</v>
      </c>
      <c r="AH9" s="71" t="s">
        <v>59</v>
      </c>
    </row>
    <row r="10" spans="1:34" ht="15">
      <c r="A10" s="71" t="s">
        <v>2</v>
      </c>
      <c r="B10" s="71">
        <v>0.0058222124</v>
      </c>
      <c r="C10" s="71">
        <v>0.0033693773</v>
      </c>
      <c r="D10" s="71">
        <v>0.0100606593</v>
      </c>
      <c r="E10" s="71">
        <v>0.0298169221</v>
      </c>
      <c r="F10" s="71">
        <v>0.0055652174</v>
      </c>
      <c r="G10" s="71">
        <v>0.0013874275</v>
      </c>
      <c r="H10" s="71">
        <v>-0.6063</v>
      </c>
      <c r="I10" s="71">
        <v>-1.1532</v>
      </c>
      <c r="J10" s="71">
        <v>-0.0593</v>
      </c>
      <c r="K10" s="71">
        <v>0.5453829428</v>
      </c>
      <c r="L10" s="71">
        <v>0.3156190081</v>
      </c>
      <c r="M10" s="71">
        <v>0.9424101422</v>
      </c>
      <c r="N10" s="71">
        <v>0.0052292526</v>
      </c>
      <c r="O10" s="71">
        <v>0.0040213225</v>
      </c>
      <c r="P10" s="71">
        <v>0.0068000222</v>
      </c>
      <c r="Q10" s="72">
        <v>5.6332373E-09</v>
      </c>
      <c r="R10" s="71">
        <v>0.0052826369</v>
      </c>
      <c r="S10" s="71">
        <v>0.0004077016</v>
      </c>
      <c r="T10" s="71">
        <v>-0.7809</v>
      </c>
      <c r="U10" s="71">
        <v>-1.0436</v>
      </c>
      <c r="V10" s="71">
        <v>-0.5183</v>
      </c>
      <c r="W10" s="71">
        <v>0.4579825382</v>
      </c>
      <c r="X10" s="71">
        <v>0.3521909618</v>
      </c>
      <c r="Y10" s="71">
        <v>0.5955519252</v>
      </c>
      <c r="Z10" s="71">
        <v>0.7080428022</v>
      </c>
      <c r="AA10" s="71">
        <v>-0.1074</v>
      </c>
      <c r="AB10" s="71">
        <v>-0.6696</v>
      </c>
      <c r="AC10" s="71">
        <v>0.4548</v>
      </c>
      <c r="AD10" s="71" t="s">
        <v>59</v>
      </c>
      <c r="AE10" s="71" t="s">
        <v>94</v>
      </c>
      <c r="AF10" s="71" t="s">
        <v>59</v>
      </c>
      <c r="AG10" s="71" t="s">
        <v>59</v>
      </c>
      <c r="AH10" s="71" t="s">
        <v>59</v>
      </c>
    </row>
    <row r="11" spans="1:34" ht="15">
      <c r="A11" s="71" t="s">
        <v>6</v>
      </c>
      <c r="B11" s="71">
        <v>0.014290145</v>
      </c>
      <c r="C11" s="71">
        <v>0.0102001665</v>
      </c>
      <c r="D11" s="71">
        <v>0.0200200893</v>
      </c>
      <c r="E11" s="71">
        <v>0.0900340609</v>
      </c>
      <c r="F11" s="71">
        <v>0.013956439</v>
      </c>
      <c r="G11" s="71">
        <v>0.0017058887</v>
      </c>
      <c r="H11" s="71">
        <v>0.2916</v>
      </c>
      <c r="I11" s="71">
        <v>-0.0455</v>
      </c>
      <c r="J11" s="71">
        <v>0.6288</v>
      </c>
      <c r="K11" s="71">
        <v>1.3385979137</v>
      </c>
      <c r="L11" s="71">
        <v>0.9554781713</v>
      </c>
      <c r="M11" s="71">
        <v>1.875337845</v>
      </c>
      <c r="N11" s="71">
        <v>0.0127223644</v>
      </c>
      <c r="O11" s="71">
        <v>0.0101306157</v>
      </c>
      <c r="P11" s="71">
        <v>0.0159771686</v>
      </c>
      <c r="Q11" s="71">
        <v>0.3520219082</v>
      </c>
      <c r="R11" s="71">
        <v>0.0138811942</v>
      </c>
      <c r="S11" s="71">
        <v>0.0006490874</v>
      </c>
      <c r="T11" s="71">
        <v>0.1082</v>
      </c>
      <c r="U11" s="71">
        <v>-0.1196</v>
      </c>
      <c r="V11" s="71">
        <v>0.336</v>
      </c>
      <c r="W11" s="71">
        <v>1.1142358652</v>
      </c>
      <c r="X11" s="71">
        <v>0.8872482366</v>
      </c>
      <c r="Y11" s="71">
        <v>1.399294484</v>
      </c>
      <c r="Z11" s="71">
        <v>0.4997579548</v>
      </c>
      <c r="AA11" s="71">
        <v>-0.1162</v>
      </c>
      <c r="AB11" s="71">
        <v>-0.4537</v>
      </c>
      <c r="AC11" s="71">
        <v>0.2213</v>
      </c>
      <c r="AD11" s="71" t="s">
        <v>59</v>
      </c>
      <c r="AE11" s="71" t="s">
        <v>59</v>
      </c>
      <c r="AF11" s="71" t="s">
        <v>59</v>
      </c>
      <c r="AG11" s="71" t="s">
        <v>59</v>
      </c>
      <c r="AH11" s="71" t="s">
        <v>59</v>
      </c>
    </row>
    <row r="12" spans="1:34" ht="15">
      <c r="A12" s="71" t="s">
        <v>8</v>
      </c>
      <c r="B12" s="71" t="s">
        <v>59</v>
      </c>
      <c r="C12" s="71" t="s">
        <v>59</v>
      </c>
      <c r="D12" s="71" t="s">
        <v>59</v>
      </c>
      <c r="E12" s="71" t="s">
        <v>59</v>
      </c>
      <c r="F12" s="71" t="s">
        <v>59</v>
      </c>
      <c r="G12" s="71" t="s">
        <v>59</v>
      </c>
      <c r="H12" s="71" t="s">
        <v>59</v>
      </c>
      <c r="I12" s="71" t="s">
        <v>59</v>
      </c>
      <c r="J12" s="71" t="s">
        <v>59</v>
      </c>
      <c r="K12" s="71" t="s">
        <v>59</v>
      </c>
      <c r="L12" s="71" t="s">
        <v>59</v>
      </c>
      <c r="M12" s="71" t="s">
        <v>59</v>
      </c>
      <c r="N12" s="71">
        <v>0.011918134</v>
      </c>
      <c r="O12" s="71">
        <v>0.0054835756</v>
      </c>
      <c r="P12" s="71">
        <v>0.0259031569</v>
      </c>
      <c r="Q12" s="71">
        <v>0.9138117853</v>
      </c>
      <c r="R12" s="71">
        <v>0.0112359551</v>
      </c>
      <c r="S12" s="71">
        <v>0.0042228661</v>
      </c>
      <c r="T12" s="71">
        <v>0.0429</v>
      </c>
      <c r="U12" s="71">
        <v>-0.7334</v>
      </c>
      <c r="V12" s="71">
        <v>0.8192</v>
      </c>
      <c r="W12" s="71">
        <v>1.043800663</v>
      </c>
      <c r="X12" s="71">
        <v>0.4802563738</v>
      </c>
      <c r="Y12" s="71">
        <v>2.2686212688</v>
      </c>
      <c r="Z12" s="71" t="s">
        <v>59</v>
      </c>
      <c r="AA12" s="71" t="s">
        <v>59</v>
      </c>
      <c r="AB12" s="71" t="s">
        <v>59</v>
      </c>
      <c r="AC12" s="71" t="s">
        <v>59</v>
      </c>
      <c r="AD12" s="71" t="s">
        <v>59</v>
      </c>
      <c r="AE12" s="71" t="s">
        <v>59</v>
      </c>
      <c r="AF12" s="71" t="s">
        <v>59</v>
      </c>
      <c r="AG12" s="71" t="s">
        <v>60</v>
      </c>
      <c r="AH12" s="71" t="s">
        <v>59</v>
      </c>
    </row>
    <row r="13" spans="1:34" ht="15">
      <c r="A13" s="71" t="s">
        <v>5</v>
      </c>
      <c r="B13" s="71">
        <v>0.0104425256</v>
      </c>
      <c r="C13" s="71">
        <v>0.0068473646</v>
      </c>
      <c r="D13" s="71">
        <v>0.0159253006</v>
      </c>
      <c r="E13" s="71">
        <v>0.9183949178</v>
      </c>
      <c r="F13" s="71">
        <v>0.0095722405</v>
      </c>
      <c r="G13" s="71">
        <v>0.0016840307</v>
      </c>
      <c r="H13" s="71">
        <v>-0.0221</v>
      </c>
      <c r="I13" s="71">
        <v>-0.4441</v>
      </c>
      <c r="J13" s="71">
        <v>0.4</v>
      </c>
      <c r="K13" s="71">
        <v>0.9781806208</v>
      </c>
      <c r="L13" s="71">
        <v>0.6414118259</v>
      </c>
      <c r="M13" s="71">
        <v>1.4917675172</v>
      </c>
      <c r="N13" s="71">
        <v>0.0101958715</v>
      </c>
      <c r="O13" s="71">
        <v>0.0078247762</v>
      </c>
      <c r="P13" s="71">
        <v>0.0132854657</v>
      </c>
      <c r="Q13" s="71">
        <v>0.4018639866</v>
      </c>
      <c r="R13" s="71">
        <v>0.0094681473</v>
      </c>
      <c r="S13" s="71">
        <v>0.0007403579</v>
      </c>
      <c r="T13" s="71">
        <v>-0.1132</v>
      </c>
      <c r="U13" s="71">
        <v>-0.3779</v>
      </c>
      <c r="V13" s="71">
        <v>0.1515</v>
      </c>
      <c r="W13" s="71">
        <v>0.8929633959</v>
      </c>
      <c r="X13" s="71">
        <v>0.6853007843</v>
      </c>
      <c r="Y13" s="71">
        <v>1.163552771</v>
      </c>
      <c r="Z13" s="71">
        <v>0.9157414901</v>
      </c>
      <c r="AA13" s="71">
        <v>-0.0239</v>
      </c>
      <c r="AB13" s="71">
        <v>-0.4667</v>
      </c>
      <c r="AC13" s="71">
        <v>0.4189</v>
      </c>
      <c r="AD13" s="71" t="s">
        <v>59</v>
      </c>
      <c r="AE13" s="71" t="s">
        <v>59</v>
      </c>
      <c r="AF13" s="71" t="s">
        <v>59</v>
      </c>
      <c r="AG13" s="71" t="s">
        <v>59</v>
      </c>
      <c r="AH13" s="71" t="s">
        <v>59</v>
      </c>
    </row>
    <row r="14" spans="1:34" ht="15">
      <c r="A14" s="71" t="s">
        <v>7</v>
      </c>
      <c r="B14" s="71">
        <v>0.0098005278</v>
      </c>
      <c r="C14" s="71">
        <v>0.006218103</v>
      </c>
      <c r="D14" s="71">
        <v>0.0154468886</v>
      </c>
      <c r="E14" s="71">
        <v>0.7125957097</v>
      </c>
      <c r="F14" s="71">
        <v>0.0084224166</v>
      </c>
      <c r="G14" s="71">
        <v>0.0016448011</v>
      </c>
      <c r="H14" s="71">
        <v>-0.0855</v>
      </c>
      <c r="I14" s="71">
        <v>-0.5405</v>
      </c>
      <c r="J14" s="71">
        <v>0.3695</v>
      </c>
      <c r="K14" s="71">
        <v>0.9180428906</v>
      </c>
      <c r="L14" s="71">
        <v>0.5824671284</v>
      </c>
      <c r="M14" s="71">
        <v>1.4469533263</v>
      </c>
      <c r="N14" s="71">
        <v>0.0104933198</v>
      </c>
      <c r="O14" s="71">
        <v>0.0081871353</v>
      </c>
      <c r="P14" s="71">
        <v>0.0134491195</v>
      </c>
      <c r="Q14" s="71">
        <v>0.5047883964</v>
      </c>
      <c r="R14" s="71">
        <v>0.0094122106</v>
      </c>
      <c r="S14" s="71">
        <v>0.0005426627</v>
      </c>
      <c r="T14" s="71">
        <v>-0.0845</v>
      </c>
      <c r="U14" s="71">
        <v>-0.3326</v>
      </c>
      <c r="V14" s="71">
        <v>0.1637</v>
      </c>
      <c r="W14" s="71">
        <v>0.9190141782</v>
      </c>
      <c r="X14" s="71">
        <v>0.7170365095</v>
      </c>
      <c r="Y14" s="71">
        <v>1.1778857123</v>
      </c>
      <c r="Z14" s="71">
        <v>0.7733733951</v>
      </c>
      <c r="AA14" s="71">
        <v>0.0683</v>
      </c>
      <c r="AB14" s="71">
        <v>-0.3966</v>
      </c>
      <c r="AC14" s="71">
        <v>0.5332</v>
      </c>
      <c r="AD14" s="71" t="s">
        <v>59</v>
      </c>
      <c r="AE14" s="71" t="s">
        <v>59</v>
      </c>
      <c r="AF14" s="71" t="s">
        <v>59</v>
      </c>
      <c r="AG14" s="71" t="s">
        <v>59</v>
      </c>
      <c r="AH14" s="71" t="s">
        <v>59</v>
      </c>
    </row>
    <row r="15" spans="1:34" ht="15">
      <c r="A15" s="71" t="s">
        <v>14</v>
      </c>
      <c r="B15" s="71">
        <v>0.0060197776</v>
      </c>
      <c r="C15" s="71">
        <v>0.0041751777</v>
      </c>
      <c r="D15" s="71">
        <v>0.0086793247</v>
      </c>
      <c r="E15" s="71">
        <v>0.001684685</v>
      </c>
      <c r="F15" s="71">
        <v>0.0057391649</v>
      </c>
      <c r="G15" s="71">
        <v>0.0007514237</v>
      </c>
      <c r="H15" s="71">
        <v>-0.5863</v>
      </c>
      <c r="I15" s="71">
        <v>-0.9522</v>
      </c>
      <c r="J15" s="71">
        <v>-0.2204</v>
      </c>
      <c r="K15" s="71">
        <v>0.5563585629</v>
      </c>
      <c r="L15" s="71">
        <v>0.3858773551</v>
      </c>
      <c r="M15" s="71">
        <v>0.80215863</v>
      </c>
      <c r="N15" s="71">
        <v>0.0069270559</v>
      </c>
      <c r="O15" s="71">
        <v>0.0054732343</v>
      </c>
      <c r="P15" s="71">
        <v>0.0087670473</v>
      </c>
      <c r="Q15" s="71">
        <v>3.20885E-05</v>
      </c>
      <c r="R15" s="71">
        <v>0.0067947097</v>
      </c>
      <c r="S15" s="71">
        <v>0.0001913763</v>
      </c>
      <c r="T15" s="71">
        <v>-0.4998</v>
      </c>
      <c r="U15" s="71">
        <v>-0.7353</v>
      </c>
      <c r="V15" s="71">
        <v>-0.2642</v>
      </c>
      <c r="W15" s="71">
        <v>0.606677649</v>
      </c>
      <c r="X15" s="71">
        <v>0.4793506705</v>
      </c>
      <c r="Y15" s="71">
        <v>0.7678257119</v>
      </c>
      <c r="Z15" s="71">
        <v>0.4425182811</v>
      </c>
      <c r="AA15" s="71">
        <v>0.1404</v>
      </c>
      <c r="AB15" s="71">
        <v>-0.2179</v>
      </c>
      <c r="AC15" s="71">
        <v>0.4987</v>
      </c>
      <c r="AD15" s="71" t="s">
        <v>117</v>
      </c>
      <c r="AE15" s="71" t="s">
        <v>94</v>
      </c>
      <c r="AF15" s="71" t="s">
        <v>59</v>
      </c>
      <c r="AG15" s="71" t="s">
        <v>59</v>
      </c>
      <c r="AH15" s="71" t="s">
        <v>59</v>
      </c>
    </row>
    <row r="16" spans="1:34" ht="15">
      <c r="A16" s="71" t="s">
        <v>12</v>
      </c>
      <c r="B16" s="71">
        <v>0.0093900794</v>
      </c>
      <c r="C16" s="71">
        <v>0.0069020605</v>
      </c>
      <c r="D16" s="71">
        <v>0.0127749664</v>
      </c>
      <c r="E16" s="71">
        <v>0.3668204535</v>
      </c>
      <c r="F16" s="71">
        <v>0.0090036412</v>
      </c>
      <c r="G16" s="71">
        <v>0.0007685723</v>
      </c>
      <c r="H16" s="71">
        <v>-0.1417</v>
      </c>
      <c r="I16" s="71">
        <v>-0.4496</v>
      </c>
      <c r="J16" s="71">
        <v>0.1661</v>
      </c>
      <c r="K16" s="71">
        <v>0.8678478504</v>
      </c>
      <c r="L16" s="71">
        <v>0.6379007177</v>
      </c>
      <c r="M16" s="71">
        <v>1.1806851293</v>
      </c>
      <c r="N16" s="71">
        <v>0.0084955489</v>
      </c>
      <c r="O16" s="71">
        <v>0.0067025576</v>
      </c>
      <c r="P16" s="71">
        <v>0.0107681808</v>
      </c>
      <c r="Q16" s="71">
        <v>0.0145074754</v>
      </c>
      <c r="R16" s="71">
        <v>0.0087537994</v>
      </c>
      <c r="S16" s="71">
        <v>0.0002652012</v>
      </c>
      <c r="T16" s="71">
        <v>-0.2957</v>
      </c>
      <c r="U16" s="71">
        <v>-0.5327</v>
      </c>
      <c r="V16" s="71">
        <v>-0.0586</v>
      </c>
      <c r="W16" s="71">
        <v>0.7440476497</v>
      </c>
      <c r="X16" s="71">
        <v>0.5870158897</v>
      </c>
      <c r="Y16" s="71">
        <v>0.9430867457</v>
      </c>
      <c r="Z16" s="71">
        <v>0.5120222674</v>
      </c>
      <c r="AA16" s="71">
        <v>-0.1001</v>
      </c>
      <c r="AB16" s="71">
        <v>-0.3994</v>
      </c>
      <c r="AC16" s="71">
        <v>0.1991</v>
      </c>
      <c r="AD16" s="71" t="s">
        <v>59</v>
      </c>
      <c r="AE16" s="71" t="s">
        <v>59</v>
      </c>
      <c r="AF16" s="71" t="s">
        <v>59</v>
      </c>
      <c r="AG16" s="71" t="s">
        <v>59</v>
      </c>
      <c r="AH16" s="71" t="s">
        <v>59</v>
      </c>
    </row>
    <row r="17" spans="1:34" ht="15">
      <c r="A17" s="71" t="s">
        <v>13</v>
      </c>
      <c r="B17" s="71">
        <v>0.0102205477</v>
      </c>
      <c r="C17" s="71">
        <v>0.0070940931</v>
      </c>
      <c r="D17" s="71">
        <v>0.0147248695</v>
      </c>
      <c r="E17" s="71">
        <v>0.7596651139</v>
      </c>
      <c r="F17" s="71">
        <v>0.0090840273</v>
      </c>
      <c r="G17" s="71">
        <v>0.0011674041</v>
      </c>
      <c r="H17" s="71">
        <v>-0.057</v>
      </c>
      <c r="I17" s="71">
        <v>-0.4221</v>
      </c>
      <c r="J17" s="71">
        <v>0.3081</v>
      </c>
      <c r="K17" s="71">
        <v>0.9446012079</v>
      </c>
      <c r="L17" s="71">
        <v>0.6556487119</v>
      </c>
      <c r="M17" s="71">
        <v>1.3608986424</v>
      </c>
      <c r="N17" s="71">
        <v>0.0105870522</v>
      </c>
      <c r="O17" s="71">
        <v>0.0081997684</v>
      </c>
      <c r="P17" s="71">
        <v>0.0136693709</v>
      </c>
      <c r="Q17" s="71">
        <v>0.5622011046</v>
      </c>
      <c r="R17" s="71">
        <v>0.0094545896</v>
      </c>
      <c r="S17" s="71">
        <v>0.0004354331</v>
      </c>
      <c r="T17" s="71">
        <v>-0.0756</v>
      </c>
      <c r="U17" s="71">
        <v>-0.3311</v>
      </c>
      <c r="V17" s="71">
        <v>0.18</v>
      </c>
      <c r="W17" s="71">
        <v>0.9272233488</v>
      </c>
      <c r="X17" s="71">
        <v>0.7181429293</v>
      </c>
      <c r="Y17" s="71">
        <v>1.1971755252</v>
      </c>
      <c r="Z17" s="71">
        <v>0.8514328284</v>
      </c>
      <c r="AA17" s="71">
        <v>0.0352</v>
      </c>
      <c r="AB17" s="71">
        <v>-0.3335</v>
      </c>
      <c r="AC17" s="71">
        <v>0.4039</v>
      </c>
      <c r="AD17" s="71" t="s">
        <v>59</v>
      </c>
      <c r="AE17" s="71" t="s">
        <v>59</v>
      </c>
      <c r="AF17" s="71" t="s">
        <v>59</v>
      </c>
      <c r="AG17" s="71" t="s">
        <v>59</v>
      </c>
      <c r="AH17" s="71" t="s">
        <v>59</v>
      </c>
    </row>
    <row r="18" spans="1:34" ht="15">
      <c r="A18" s="71" t="s">
        <v>15</v>
      </c>
      <c r="B18" s="71">
        <v>0.0106754574</v>
      </c>
      <c r="C18" s="71" t="s">
        <v>59</v>
      </c>
      <c r="D18" s="71" t="s">
        <v>59</v>
      </c>
      <c r="E18" s="71" t="s">
        <v>59</v>
      </c>
      <c r="F18" s="71">
        <v>0.0103271966</v>
      </c>
      <c r="G18" s="71">
        <v>0.000415291</v>
      </c>
      <c r="H18" s="71" t="s">
        <v>59</v>
      </c>
      <c r="I18" s="71" t="s">
        <v>59</v>
      </c>
      <c r="J18" s="71" t="s">
        <v>59</v>
      </c>
      <c r="K18" s="71" t="s">
        <v>59</v>
      </c>
      <c r="L18" s="71" t="s">
        <v>59</v>
      </c>
      <c r="M18" s="71" t="s">
        <v>59</v>
      </c>
      <c r="N18" s="71">
        <v>0.0114180173</v>
      </c>
      <c r="O18" s="71" t="s">
        <v>59</v>
      </c>
      <c r="P18" s="71" t="s">
        <v>59</v>
      </c>
      <c r="Q18" s="71" t="s">
        <v>59</v>
      </c>
      <c r="R18" s="71">
        <v>0.0114180173</v>
      </c>
      <c r="S18" s="71">
        <v>0.0001088986</v>
      </c>
      <c r="T18" s="71" t="s">
        <v>59</v>
      </c>
      <c r="U18" s="71" t="s">
        <v>59</v>
      </c>
      <c r="V18" s="71" t="s">
        <v>59</v>
      </c>
      <c r="W18" s="71" t="s">
        <v>59</v>
      </c>
      <c r="X18" s="71" t="s">
        <v>59</v>
      </c>
      <c r="Y18" s="71" t="s">
        <v>59</v>
      </c>
      <c r="Z18" s="71">
        <v>0.5641713369</v>
      </c>
      <c r="AA18" s="71">
        <v>0.0672</v>
      </c>
      <c r="AB18" s="71">
        <v>-0.1613</v>
      </c>
      <c r="AC18" s="71">
        <v>0.2958</v>
      </c>
      <c r="AD18" s="71" t="s">
        <v>59</v>
      </c>
      <c r="AE18" s="71" t="s">
        <v>59</v>
      </c>
      <c r="AF18" s="71" t="s">
        <v>59</v>
      </c>
      <c r="AG18" s="71" t="s">
        <v>59</v>
      </c>
      <c r="AH18" s="71" t="s">
        <v>59</v>
      </c>
    </row>
    <row r="19" spans="1:34" ht="15">
      <c r="A19" s="71" t="s">
        <v>18</v>
      </c>
      <c r="B19" s="71">
        <v>0.0078892676</v>
      </c>
      <c r="C19" s="71">
        <v>0.0041656715</v>
      </c>
      <c r="D19" s="71">
        <v>0.0149412988</v>
      </c>
      <c r="E19" s="71">
        <v>0.3532980832</v>
      </c>
      <c r="F19" s="71">
        <v>0.0074525745</v>
      </c>
      <c r="G19" s="71">
        <v>0.002238647</v>
      </c>
      <c r="H19" s="71">
        <v>-0.3024</v>
      </c>
      <c r="I19" s="71">
        <v>-0.9411</v>
      </c>
      <c r="J19" s="71">
        <v>0.3362</v>
      </c>
      <c r="K19" s="71">
        <v>0.739009792</v>
      </c>
      <c r="L19" s="71">
        <v>0.3902101194</v>
      </c>
      <c r="M19" s="71">
        <v>1.3995933104</v>
      </c>
      <c r="N19" s="71">
        <v>0.0081343735</v>
      </c>
      <c r="O19" s="71">
        <v>0.0064578029</v>
      </c>
      <c r="P19" s="71">
        <v>0.0102462143</v>
      </c>
      <c r="Q19" s="71">
        <v>0.0039833058</v>
      </c>
      <c r="R19" s="71">
        <v>0.0082378288</v>
      </c>
      <c r="S19" s="71">
        <v>0.0003846014</v>
      </c>
      <c r="T19" s="71">
        <v>-0.3391</v>
      </c>
      <c r="U19" s="71">
        <v>-0.5699</v>
      </c>
      <c r="V19" s="71">
        <v>-0.1083</v>
      </c>
      <c r="W19" s="71">
        <v>0.71241559</v>
      </c>
      <c r="X19" s="71">
        <v>0.5655800626</v>
      </c>
      <c r="Y19" s="71">
        <v>0.8973724612</v>
      </c>
      <c r="Z19" s="71">
        <v>0.9253151813</v>
      </c>
      <c r="AA19" s="71">
        <v>0.0306</v>
      </c>
      <c r="AB19" s="71">
        <v>-0.6091</v>
      </c>
      <c r="AC19" s="71">
        <v>0.6703</v>
      </c>
      <c r="AD19" s="71" t="s">
        <v>59</v>
      </c>
      <c r="AE19" s="71" t="s">
        <v>94</v>
      </c>
      <c r="AF19" s="71" t="s">
        <v>59</v>
      </c>
      <c r="AG19" s="71" t="s">
        <v>59</v>
      </c>
      <c r="AH19" s="71" t="s">
        <v>59</v>
      </c>
    </row>
    <row r="20" spans="1:34" ht="15">
      <c r="A20" s="71" t="s">
        <v>17</v>
      </c>
      <c r="B20" s="71" t="s">
        <v>59</v>
      </c>
      <c r="C20" s="71" t="s">
        <v>59</v>
      </c>
      <c r="D20" s="71" t="s">
        <v>59</v>
      </c>
      <c r="E20" s="71" t="s">
        <v>59</v>
      </c>
      <c r="F20" s="71" t="s">
        <v>59</v>
      </c>
      <c r="G20" s="71" t="s">
        <v>59</v>
      </c>
      <c r="H20" s="71" t="s">
        <v>59</v>
      </c>
      <c r="I20" s="71" t="s">
        <v>59</v>
      </c>
      <c r="J20" s="71" t="s">
        <v>59</v>
      </c>
      <c r="K20" s="71" t="s">
        <v>59</v>
      </c>
      <c r="L20" s="71" t="s">
        <v>59</v>
      </c>
      <c r="M20" s="71" t="s">
        <v>59</v>
      </c>
      <c r="N20" s="71">
        <v>0.0070163177</v>
      </c>
      <c r="O20" s="71">
        <v>0.0054731943</v>
      </c>
      <c r="P20" s="71">
        <v>0.0089945123</v>
      </c>
      <c r="Q20" s="71">
        <v>0.0001217331</v>
      </c>
      <c r="R20" s="71">
        <v>0.0069758903</v>
      </c>
      <c r="S20" s="71">
        <v>0.0004603754</v>
      </c>
      <c r="T20" s="71">
        <v>-0.487</v>
      </c>
      <c r="U20" s="71">
        <v>-0.7353</v>
      </c>
      <c r="V20" s="71">
        <v>-0.2386</v>
      </c>
      <c r="W20" s="71">
        <v>0.6144952717</v>
      </c>
      <c r="X20" s="71">
        <v>0.4793471716</v>
      </c>
      <c r="Y20" s="71">
        <v>0.7877472973</v>
      </c>
      <c r="Z20" s="71" t="s">
        <v>59</v>
      </c>
      <c r="AA20" s="71" t="s">
        <v>59</v>
      </c>
      <c r="AB20" s="71" t="s">
        <v>59</v>
      </c>
      <c r="AC20" s="71" t="s">
        <v>59</v>
      </c>
      <c r="AD20" s="71" t="s">
        <v>59</v>
      </c>
      <c r="AE20" s="71" t="s">
        <v>94</v>
      </c>
      <c r="AF20" s="71" t="s">
        <v>59</v>
      </c>
      <c r="AG20" s="71" t="s">
        <v>60</v>
      </c>
      <c r="AH20" s="71" t="s">
        <v>59</v>
      </c>
    </row>
    <row r="21" spans="1:34" ht="15">
      <c r="A21" s="71" t="s">
        <v>20</v>
      </c>
      <c r="B21" s="71">
        <v>0.01186129</v>
      </c>
      <c r="C21" s="71">
        <v>0.0079495406</v>
      </c>
      <c r="D21" s="71">
        <v>0.0176979031</v>
      </c>
      <c r="E21" s="71">
        <v>0.6059194689</v>
      </c>
      <c r="F21" s="71">
        <v>0.0118173108</v>
      </c>
      <c r="G21" s="71">
        <v>0.0019312407</v>
      </c>
      <c r="H21" s="71">
        <v>0.1053</v>
      </c>
      <c r="I21" s="71">
        <v>-0.2948</v>
      </c>
      <c r="J21" s="71">
        <v>0.5055</v>
      </c>
      <c r="K21" s="71">
        <v>1.1110802553</v>
      </c>
      <c r="L21" s="71">
        <v>0.7446557365</v>
      </c>
      <c r="M21" s="71">
        <v>1.6578121582</v>
      </c>
      <c r="N21" s="71">
        <v>0.0120879547</v>
      </c>
      <c r="O21" s="71">
        <v>0.0096202844</v>
      </c>
      <c r="P21" s="71">
        <v>0.0151885998</v>
      </c>
      <c r="Q21" s="71">
        <v>0.6245473351</v>
      </c>
      <c r="R21" s="71">
        <v>0.0129385911</v>
      </c>
      <c r="S21" s="71">
        <v>0.0005615565</v>
      </c>
      <c r="T21" s="71">
        <v>0.057</v>
      </c>
      <c r="U21" s="71">
        <v>-0.1713</v>
      </c>
      <c r="V21" s="71">
        <v>0.2854</v>
      </c>
      <c r="W21" s="71">
        <v>1.0586737076</v>
      </c>
      <c r="X21" s="71">
        <v>0.8425529701</v>
      </c>
      <c r="Y21" s="71">
        <v>1.3302309277</v>
      </c>
      <c r="Z21" s="71">
        <v>0.9261474811</v>
      </c>
      <c r="AA21" s="71">
        <v>0.0189</v>
      </c>
      <c r="AB21" s="71">
        <v>-0.3813</v>
      </c>
      <c r="AC21" s="71">
        <v>0.4192</v>
      </c>
      <c r="AD21" s="71" t="s">
        <v>59</v>
      </c>
      <c r="AE21" s="71" t="s">
        <v>59</v>
      </c>
      <c r="AF21" s="71" t="s">
        <v>59</v>
      </c>
      <c r="AG21" s="71" t="s">
        <v>59</v>
      </c>
      <c r="AH21" s="71" t="s">
        <v>59</v>
      </c>
    </row>
    <row r="22" spans="1:34" ht="15">
      <c r="A22" s="71" t="s">
        <v>19</v>
      </c>
      <c r="B22" s="71">
        <v>0.0092290543</v>
      </c>
      <c r="C22" s="71">
        <v>0.0058715706</v>
      </c>
      <c r="D22" s="71">
        <v>0.0145064154</v>
      </c>
      <c r="E22" s="71">
        <v>0.5280508468</v>
      </c>
      <c r="F22" s="71">
        <v>0.0091452691</v>
      </c>
      <c r="G22" s="71">
        <v>0.0017853148</v>
      </c>
      <c r="H22" s="71">
        <v>-0.1456</v>
      </c>
      <c r="I22" s="71">
        <v>-0.5978</v>
      </c>
      <c r="J22" s="71">
        <v>0.3066</v>
      </c>
      <c r="K22" s="71">
        <v>0.8645113664</v>
      </c>
      <c r="L22" s="71">
        <v>0.5500064688</v>
      </c>
      <c r="M22" s="71">
        <v>1.358856568</v>
      </c>
      <c r="N22" s="71">
        <v>0.0090266242</v>
      </c>
      <c r="O22" s="71">
        <v>0.0071707782</v>
      </c>
      <c r="P22" s="71">
        <v>0.0113627756</v>
      </c>
      <c r="Q22" s="71">
        <v>0.0453640609</v>
      </c>
      <c r="R22" s="71">
        <v>0.0092101918</v>
      </c>
      <c r="S22" s="71">
        <v>0.0004224244</v>
      </c>
      <c r="T22" s="71">
        <v>-0.235</v>
      </c>
      <c r="U22" s="71">
        <v>-0.4652</v>
      </c>
      <c r="V22" s="71">
        <v>-0.0048</v>
      </c>
      <c r="W22" s="71">
        <v>0.7905596852</v>
      </c>
      <c r="X22" s="71">
        <v>0.6280230639</v>
      </c>
      <c r="Y22" s="71">
        <v>0.9951618848</v>
      </c>
      <c r="Z22" s="71">
        <v>0.9236243176</v>
      </c>
      <c r="AA22" s="71">
        <v>-0.0222</v>
      </c>
      <c r="AB22" s="71">
        <v>-0.4756</v>
      </c>
      <c r="AC22" s="71">
        <v>0.4312</v>
      </c>
      <c r="AD22" s="71" t="s">
        <v>59</v>
      </c>
      <c r="AE22" s="71" t="s">
        <v>59</v>
      </c>
      <c r="AF22" s="71" t="s">
        <v>59</v>
      </c>
      <c r="AG22" s="71" t="s">
        <v>59</v>
      </c>
      <c r="AH22" s="71" t="s">
        <v>59</v>
      </c>
    </row>
    <row r="23" spans="1:34" ht="15">
      <c r="A23" s="71" t="s">
        <v>21</v>
      </c>
      <c r="B23" s="71">
        <v>0.00447059</v>
      </c>
      <c r="C23" s="71">
        <v>0.0020486135</v>
      </c>
      <c r="D23" s="71">
        <v>0.0097559524</v>
      </c>
      <c r="E23" s="71">
        <v>0.0288020368</v>
      </c>
      <c r="F23" s="71">
        <v>0.0040556199</v>
      </c>
      <c r="G23" s="71">
        <v>0.0015297687</v>
      </c>
      <c r="H23" s="71">
        <v>-0.8704</v>
      </c>
      <c r="I23" s="71">
        <v>-1.6508</v>
      </c>
      <c r="J23" s="71">
        <v>-0.0901</v>
      </c>
      <c r="K23" s="71">
        <v>0.4187726922</v>
      </c>
      <c r="L23" s="71">
        <v>0.1918993615</v>
      </c>
      <c r="M23" s="71">
        <v>0.913867385</v>
      </c>
      <c r="N23" s="71">
        <v>0.0080225151</v>
      </c>
      <c r="O23" s="71">
        <v>0.0062061709</v>
      </c>
      <c r="P23" s="71">
        <v>0.0103704441</v>
      </c>
      <c r="Q23" s="71">
        <v>0.0070451898</v>
      </c>
      <c r="R23" s="71">
        <v>0.0076060996</v>
      </c>
      <c r="S23" s="71">
        <v>0.0005266461</v>
      </c>
      <c r="T23" s="71">
        <v>-0.3529</v>
      </c>
      <c r="U23" s="71">
        <v>-0.6096</v>
      </c>
      <c r="V23" s="71">
        <v>-0.0962</v>
      </c>
      <c r="W23" s="71">
        <v>0.7026189286</v>
      </c>
      <c r="X23" s="71">
        <v>0.5435419069</v>
      </c>
      <c r="Y23" s="71">
        <v>0.908252616</v>
      </c>
      <c r="Z23" s="71">
        <v>0.1464556803</v>
      </c>
      <c r="AA23" s="71">
        <v>0.5847</v>
      </c>
      <c r="AB23" s="71">
        <v>-0.2045</v>
      </c>
      <c r="AC23" s="71">
        <v>1.3739</v>
      </c>
      <c r="AD23" s="71" t="s">
        <v>59</v>
      </c>
      <c r="AE23" s="71" t="s">
        <v>94</v>
      </c>
      <c r="AF23" s="71" t="s">
        <v>59</v>
      </c>
      <c r="AG23" s="71" t="s">
        <v>59</v>
      </c>
      <c r="AH23" s="71" t="s">
        <v>59</v>
      </c>
    </row>
    <row r="24" spans="1:34" ht="15">
      <c r="A24" s="71" t="s">
        <v>27</v>
      </c>
      <c r="B24" s="71">
        <v>0.0171707488</v>
      </c>
      <c r="C24" s="71">
        <v>0.010593699</v>
      </c>
      <c r="D24" s="71">
        <v>0.0278311302</v>
      </c>
      <c r="E24" s="71">
        <v>0.0537602372</v>
      </c>
      <c r="F24" s="71">
        <v>0.0158387329</v>
      </c>
      <c r="G24" s="71">
        <v>0.0033499801</v>
      </c>
      <c r="H24" s="71">
        <v>0.4753</v>
      </c>
      <c r="I24" s="71">
        <v>-0.0077</v>
      </c>
      <c r="J24" s="71">
        <v>0.9582</v>
      </c>
      <c r="K24" s="71">
        <v>1.6084321425</v>
      </c>
      <c r="L24" s="71">
        <v>0.9923414583</v>
      </c>
      <c r="M24" s="71">
        <v>2.607019928</v>
      </c>
      <c r="N24" s="71">
        <v>0.0138685999</v>
      </c>
      <c r="O24" s="71">
        <v>0.0111343138</v>
      </c>
      <c r="P24" s="71">
        <v>0.0172743526</v>
      </c>
      <c r="Q24" s="71">
        <v>0.0826709397</v>
      </c>
      <c r="R24" s="71">
        <v>0.0158146153</v>
      </c>
      <c r="S24" s="71">
        <v>0.0005624803</v>
      </c>
      <c r="T24" s="71">
        <v>0.1944</v>
      </c>
      <c r="U24" s="71">
        <v>-0.0252</v>
      </c>
      <c r="V24" s="71">
        <v>0.414</v>
      </c>
      <c r="W24" s="71">
        <v>1.2146241772</v>
      </c>
      <c r="X24" s="71">
        <v>0.9751529985</v>
      </c>
      <c r="Y24" s="71">
        <v>1.5129029948</v>
      </c>
      <c r="Z24" s="71">
        <v>0.3824173091</v>
      </c>
      <c r="AA24" s="71">
        <v>-0.2136</v>
      </c>
      <c r="AB24" s="71">
        <v>-0.6928</v>
      </c>
      <c r="AC24" s="71">
        <v>0.2657</v>
      </c>
      <c r="AD24" s="71" t="s">
        <v>59</v>
      </c>
      <c r="AE24" s="71" t="s">
        <v>59</v>
      </c>
      <c r="AF24" s="71" t="s">
        <v>59</v>
      </c>
      <c r="AG24" s="71" t="s">
        <v>59</v>
      </c>
      <c r="AH24" s="71" t="s">
        <v>59</v>
      </c>
    </row>
    <row r="25" spans="1:34" ht="15">
      <c r="A25" s="71" t="s">
        <v>22</v>
      </c>
      <c r="B25" s="71">
        <v>0.0120601283</v>
      </c>
      <c r="C25" s="71">
        <v>0.008150122</v>
      </c>
      <c r="D25" s="71">
        <v>0.0178459529</v>
      </c>
      <c r="E25" s="71">
        <v>0.5418782468</v>
      </c>
      <c r="F25" s="71">
        <v>0.0113927656</v>
      </c>
      <c r="G25" s="71">
        <v>0.0017910638</v>
      </c>
      <c r="H25" s="71">
        <v>0.122</v>
      </c>
      <c r="I25" s="71">
        <v>-0.2699</v>
      </c>
      <c r="J25" s="71">
        <v>0.5138</v>
      </c>
      <c r="K25" s="71">
        <v>1.1297059979</v>
      </c>
      <c r="L25" s="71">
        <v>0.7634447603</v>
      </c>
      <c r="M25" s="71">
        <v>1.6716803993</v>
      </c>
      <c r="N25" s="71">
        <v>0.0101475965</v>
      </c>
      <c r="O25" s="71">
        <v>0.0081422169</v>
      </c>
      <c r="P25" s="71">
        <v>0.0126468891</v>
      </c>
      <c r="Q25" s="71">
        <v>0.2937059756</v>
      </c>
      <c r="R25" s="71">
        <v>0.0107278055</v>
      </c>
      <c r="S25" s="71">
        <v>0.0003653375</v>
      </c>
      <c r="T25" s="71">
        <v>-0.118</v>
      </c>
      <c r="U25" s="71">
        <v>-0.3381</v>
      </c>
      <c r="V25" s="71">
        <v>0.1022</v>
      </c>
      <c r="W25" s="71">
        <v>0.8887354259</v>
      </c>
      <c r="X25" s="71">
        <v>0.7131025203</v>
      </c>
      <c r="Y25" s="71">
        <v>1.1076256705</v>
      </c>
      <c r="Z25" s="71">
        <v>0.3826799099</v>
      </c>
      <c r="AA25" s="71">
        <v>-0.1727</v>
      </c>
      <c r="AB25" s="71">
        <v>-0.5603</v>
      </c>
      <c r="AC25" s="71">
        <v>0.215</v>
      </c>
      <c r="AD25" s="71" t="s">
        <v>59</v>
      </c>
      <c r="AE25" s="71" t="s">
        <v>59</v>
      </c>
      <c r="AF25" s="71" t="s">
        <v>59</v>
      </c>
      <c r="AG25" s="71" t="s">
        <v>59</v>
      </c>
      <c r="AH25" s="71" t="s">
        <v>59</v>
      </c>
    </row>
    <row r="26" spans="1:34" ht="15">
      <c r="A26" s="71" t="s">
        <v>23</v>
      </c>
      <c r="B26" s="71">
        <v>0.0098223325</v>
      </c>
      <c r="C26" s="71">
        <v>0.0057608016</v>
      </c>
      <c r="D26" s="71">
        <v>0.0167473597</v>
      </c>
      <c r="E26" s="71">
        <v>0.7596518371</v>
      </c>
      <c r="F26" s="71">
        <v>0.0091644205</v>
      </c>
      <c r="G26" s="71">
        <v>0.0022124901</v>
      </c>
      <c r="H26" s="71">
        <v>-0.0833</v>
      </c>
      <c r="I26" s="71">
        <v>-0.6169</v>
      </c>
      <c r="J26" s="71">
        <v>0.4503</v>
      </c>
      <c r="K26" s="71">
        <v>0.9200854018</v>
      </c>
      <c r="L26" s="71">
        <v>0.5396304202</v>
      </c>
      <c r="M26" s="71">
        <v>1.5687720984</v>
      </c>
      <c r="N26" s="71">
        <v>0.0105121152</v>
      </c>
      <c r="O26" s="71">
        <v>0.0083726246</v>
      </c>
      <c r="P26" s="71">
        <v>0.0131983186</v>
      </c>
      <c r="Q26" s="71">
        <v>0.4764775382</v>
      </c>
      <c r="R26" s="71">
        <v>0.0106232717</v>
      </c>
      <c r="S26" s="71">
        <v>0.0004572656</v>
      </c>
      <c r="T26" s="71">
        <v>-0.0827</v>
      </c>
      <c r="U26" s="71">
        <v>-0.3102</v>
      </c>
      <c r="V26" s="71">
        <v>0.1449</v>
      </c>
      <c r="W26" s="71">
        <v>0.9206602999</v>
      </c>
      <c r="X26" s="71">
        <v>0.7332818265</v>
      </c>
      <c r="Y26" s="71">
        <v>1.155920353</v>
      </c>
      <c r="Z26" s="71">
        <v>0.8031940831</v>
      </c>
      <c r="AA26" s="71">
        <v>0.0679</v>
      </c>
      <c r="AB26" s="71">
        <v>-0.4659</v>
      </c>
      <c r="AC26" s="71">
        <v>0.6016</v>
      </c>
      <c r="AD26" s="71" t="s">
        <v>59</v>
      </c>
      <c r="AE26" s="71" t="s">
        <v>59</v>
      </c>
      <c r="AF26" s="71" t="s">
        <v>59</v>
      </c>
      <c r="AG26" s="71" t="s">
        <v>59</v>
      </c>
      <c r="AH26" s="71" t="s">
        <v>59</v>
      </c>
    </row>
    <row r="27" spans="1:34" ht="15">
      <c r="A27" s="71" t="s">
        <v>16</v>
      </c>
      <c r="B27" s="71">
        <v>0.0101088413</v>
      </c>
      <c r="C27" s="71">
        <v>0.0060125786</v>
      </c>
      <c r="D27" s="71">
        <v>0.0169958148</v>
      </c>
      <c r="E27" s="71">
        <v>0.8369986096</v>
      </c>
      <c r="F27" s="71">
        <v>0.0096670247</v>
      </c>
      <c r="G27" s="71">
        <v>0.0022674995</v>
      </c>
      <c r="H27" s="71">
        <v>-0.0545</v>
      </c>
      <c r="I27" s="71">
        <v>-0.5741</v>
      </c>
      <c r="J27" s="71">
        <v>0.465</v>
      </c>
      <c r="K27" s="71">
        <v>0.9469234802</v>
      </c>
      <c r="L27" s="71">
        <v>0.5632150798</v>
      </c>
      <c r="M27" s="71">
        <v>1.5920455784</v>
      </c>
      <c r="N27" s="71">
        <v>0.0101612493</v>
      </c>
      <c r="O27" s="71">
        <v>0.0081061366</v>
      </c>
      <c r="P27" s="71">
        <v>0.0127373855</v>
      </c>
      <c r="Q27" s="71">
        <v>0.3117874392</v>
      </c>
      <c r="R27" s="71">
        <v>0.011062728</v>
      </c>
      <c r="S27" s="71">
        <v>0.0004632411</v>
      </c>
      <c r="T27" s="71">
        <v>-0.1166</v>
      </c>
      <c r="U27" s="71">
        <v>-0.3426</v>
      </c>
      <c r="V27" s="71">
        <v>0.1093</v>
      </c>
      <c r="W27" s="71">
        <v>0.8899311498</v>
      </c>
      <c r="X27" s="71">
        <v>0.7099425731</v>
      </c>
      <c r="Y27" s="71">
        <v>1.1155514283</v>
      </c>
      <c r="Z27" s="71">
        <v>0.9844142708</v>
      </c>
      <c r="AA27" s="71">
        <v>0.0052</v>
      </c>
      <c r="AB27" s="71">
        <v>-0.5136</v>
      </c>
      <c r="AC27" s="71">
        <v>0.524</v>
      </c>
      <c r="AD27" s="71" t="s">
        <v>59</v>
      </c>
      <c r="AE27" s="71" t="s">
        <v>59</v>
      </c>
      <c r="AF27" s="71" t="s">
        <v>59</v>
      </c>
      <c r="AG27" s="71" t="s">
        <v>59</v>
      </c>
      <c r="AH27" s="71" t="s">
        <v>59</v>
      </c>
    </row>
    <row r="28" spans="1:34" ht="15">
      <c r="A28" s="71" t="s">
        <v>24</v>
      </c>
      <c r="B28" s="71">
        <v>0.0089248616</v>
      </c>
      <c r="C28" s="71">
        <v>0.0050135476</v>
      </c>
      <c r="D28" s="71">
        <v>0.0158875833</v>
      </c>
      <c r="E28" s="71">
        <v>0.5427153084</v>
      </c>
      <c r="F28" s="71">
        <v>0.0082791248</v>
      </c>
      <c r="G28" s="71">
        <v>0.0022035106</v>
      </c>
      <c r="H28" s="71">
        <v>-0.1791</v>
      </c>
      <c r="I28" s="71">
        <v>-0.7558</v>
      </c>
      <c r="J28" s="71">
        <v>0.3976</v>
      </c>
      <c r="K28" s="71">
        <v>0.8360167876</v>
      </c>
      <c r="L28" s="71">
        <v>0.4696330461</v>
      </c>
      <c r="M28" s="71">
        <v>1.4882344308</v>
      </c>
      <c r="N28" s="71">
        <v>0.0110369096</v>
      </c>
      <c r="O28" s="71">
        <v>0.0086443118</v>
      </c>
      <c r="P28" s="71">
        <v>0.0140917374</v>
      </c>
      <c r="Q28" s="71">
        <v>0.7853877897</v>
      </c>
      <c r="R28" s="71">
        <v>0.0110443791</v>
      </c>
      <c r="S28" s="71">
        <v>0.0006635206</v>
      </c>
      <c r="T28" s="71">
        <v>-0.0339</v>
      </c>
      <c r="U28" s="71">
        <v>-0.2783</v>
      </c>
      <c r="V28" s="71">
        <v>0.2104</v>
      </c>
      <c r="W28" s="71">
        <v>0.9666222476</v>
      </c>
      <c r="X28" s="71">
        <v>0.7570764341</v>
      </c>
      <c r="Y28" s="71">
        <v>1.2341667598</v>
      </c>
      <c r="Z28" s="71">
        <v>0.4753449198</v>
      </c>
      <c r="AA28" s="71">
        <v>0.2124</v>
      </c>
      <c r="AB28" s="71">
        <v>-0.3708</v>
      </c>
      <c r="AC28" s="71">
        <v>0.7956</v>
      </c>
      <c r="AD28" s="71" t="s">
        <v>59</v>
      </c>
      <c r="AE28" s="71" t="s">
        <v>59</v>
      </c>
      <c r="AF28" s="71" t="s">
        <v>59</v>
      </c>
      <c r="AG28" s="71" t="s">
        <v>59</v>
      </c>
      <c r="AH28" s="71" t="s">
        <v>59</v>
      </c>
    </row>
    <row r="29" spans="1:34" ht="15">
      <c r="A29" s="71" t="s">
        <v>26</v>
      </c>
      <c r="B29" s="71">
        <v>0.0346340961</v>
      </c>
      <c r="C29" s="71">
        <v>0.025117581</v>
      </c>
      <c r="D29" s="71">
        <v>0.0477562156</v>
      </c>
      <c r="E29" s="72">
        <v>6.980426E-13</v>
      </c>
      <c r="F29" s="71">
        <v>0.0331099724</v>
      </c>
      <c r="G29" s="71">
        <v>0.0035522843</v>
      </c>
      <c r="H29" s="71">
        <v>1.1769</v>
      </c>
      <c r="I29" s="71">
        <v>0.8556</v>
      </c>
      <c r="J29" s="71">
        <v>1.4982</v>
      </c>
      <c r="K29" s="71">
        <v>3.244272798</v>
      </c>
      <c r="L29" s="71">
        <v>2.3528341675</v>
      </c>
      <c r="M29" s="71">
        <v>4.4734584923</v>
      </c>
      <c r="N29" s="71">
        <v>0.0295072766</v>
      </c>
      <c r="O29" s="71">
        <v>0.0238556997</v>
      </c>
      <c r="P29" s="71">
        <v>0.0364977503</v>
      </c>
      <c r="Q29" s="72">
        <v>2.088947E-18</v>
      </c>
      <c r="R29" s="71">
        <v>0.0321596711</v>
      </c>
      <c r="S29" s="71">
        <v>0.0007183111</v>
      </c>
      <c r="T29" s="71">
        <v>0.9494</v>
      </c>
      <c r="U29" s="71">
        <v>0.7368</v>
      </c>
      <c r="V29" s="71">
        <v>1.1621</v>
      </c>
      <c r="W29" s="71">
        <v>2.5842732394</v>
      </c>
      <c r="X29" s="71">
        <v>2.0893031678</v>
      </c>
      <c r="Y29" s="71">
        <v>3.1965050735</v>
      </c>
      <c r="Z29" s="71">
        <v>0.3128407721</v>
      </c>
      <c r="AA29" s="71">
        <v>-0.1602</v>
      </c>
      <c r="AB29" s="71">
        <v>-0.4713</v>
      </c>
      <c r="AC29" s="71">
        <v>0.1509</v>
      </c>
      <c r="AD29" s="71" t="s">
        <v>117</v>
      </c>
      <c r="AE29" s="71" t="s">
        <v>94</v>
      </c>
      <c r="AF29" s="71" t="s">
        <v>59</v>
      </c>
      <c r="AG29" s="71" t="s">
        <v>59</v>
      </c>
      <c r="AH29" s="71" t="s">
        <v>59</v>
      </c>
    </row>
    <row r="30" spans="1:34" ht="15">
      <c r="A30" s="71" t="s">
        <v>25</v>
      </c>
      <c r="B30" s="71">
        <v>0.0200807415</v>
      </c>
      <c r="C30" s="71">
        <v>0.0139952135</v>
      </c>
      <c r="D30" s="71">
        <v>0.0288124351</v>
      </c>
      <c r="E30" s="71">
        <v>0.0006039198</v>
      </c>
      <c r="F30" s="71">
        <v>0.0181134655</v>
      </c>
      <c r="G30" s="71">
        <v>0.002465439</v>
      </c>
      <c r="H30" s="71">
        <v>0.6318</v>
      </c>
      <c r="I30" s="71">
        <v>0.2708</v>
      </c>
      <c r="J30" s="71">
        <v>0.9929</v>
      </c>
      <c r="K30" s="71">
        <v>1.8810193082</v>
      </c>
      <c r="L30" s="71">
        <v>1.3109708476</v>
      </c>
      <c r="M30" s="71">
        <v>2.698941509</v>
      </c>
      <c r="N30" s="71">
        <v>0.0206151713</v>
      </c>
      <c r="O30" s="71">
        <v>0.0165236493</v>
      </c>
      <c r="P30" s="71">
        <v>0.0257198201</v>
      </c>
      <c r="Q30" s="72">
        <v>1.655857E-07</v>
      </c>
      <c r="R30" s="71">
        <v>0.0225589329</v>
      </c>
      <c r="S30" s="71">
        <v>0.0008232198</v>
      </c>
      <c r="T30" s="71">
        <v>0.5908</v>
      </c>
      <c r="U30" s="71">
        <v>0.3696</v>
      </c>
      <c r="V30" s="71">
        <v>0.8121</v>
      </c>
      <c r="W30" s="71">
        <v>1.8054948368</v>
      </c>
      <c r="X30" s="71">
        <v>1.4471557409</v>
      </c>
      <c r="Y30" s="71">
        <v>2.2525644708</v>
      </c>
      <c r="Z30" s="71">
        <v>0.8853507792</v>
      </c>
      <c r="AA30" s="71">
        <v>0.0263</v>
      </c>
      <c r="AB30" s="71">
        <v>-0.3308</v>
      </c>
      <c r="AC30" s="71">
        <v>0.3833</v>
      </c>
      <c r="AD30" s="71" t="s">
        <v>117</v>
      </c>
      <c r="AE30" s="71" t="s">
        <v>94</v>
      </c>
      <c r="AF30" s="71" t="s">
        <v>59</v>
      </c>
      <c r="AG30" s="71" t="s">
        <v>59</v>
      </c>
      <c r="AH30" s="71" t="s">
        <v>59</v>
      </c>
    </row>
    <row r="34" spans="1:38" ht="15">
      <c r="A34" s="70" t="s">
        <v>160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15" ht="15">
      <c r="A1" s="68" t="s">
        <v>152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5">
      <c r="A3" s="68" t="s">
        <v>95</v>
      </c>
      <c r="B3" s="68" t="s">
        <v>96</v>
      </c>
      <c r="C3" s="68" t="s">
        <v>97</v>
      </c>
      <c r="D3" s="68" t="s">
        <v>98</v>
      </c>
      <c r="E3" s="68" t="s">
        <v>99</v>
      </c>
      <c r="F3" s="68" t="s">
        <v>100</v>
      </c>
      <c r="G3" s="68" t="s">
        <v>101</v>
      </c>
      <c r="H3" s="68" t="s">
        <v>102</v>
      </c>
      <c r="I3" s="68" t="s">
        <v>103</v>
      </c>
      <c r="J3" s="68" t="s">
        <v>104</v>
      </c>
      <c r="K3" s="68" t="s">
        <v>105</v>
      </c>
      <c r="L3" s="68" t="s">
        <v>106</v>
      </c>
      <c r="M3" s="68" t="s">
        <v>107</v>
      </c>
      <c r="N3" s="68" t="s">
        <v>108</v>
      </c>
      <c r="O3" s="68" t="s">
        <v>109</v>
      </c>
    </row>
    <row r="4" spans="1:15" ht="15">
      <c r="A4" s="68" t="s">
        <v>110</v>
      </c>
      <c r="B4" s="68">
        <v>0.0053644219</v>
      </c>
      <c r="C4" s="68">
        <v>0.0035875111</v>
      </c>
      <c r="D4" s="68">
        <v>0.0080214447</v>
      </c>
      <c r="E4" s="68">
        <v>0.0007428678</v>
      </c>
      <c r="F4" s="68">
        <v>0.0050275904</v>
      </c>
      <c r="G4" s="68">
        <v>0.0007832014</v>
      </c>
      <c r="H4" s="68">
        <v>-0.6924</v>
      </c>
      <c r="I4" s="68">
        <v>-1.0948</v>
      </c>
      <c r="J4" s="68">
        <v>-0.2901</v>
      </c>
      <c r="K4" s="68">
        <v>0.5003533253</v>
      </c>
      <c r="L4" s="68">
        <v>0.3346163209</v>
      </c>
      <c r="M4" s="68">
        <v>0.7481806311</v>
      </c>
      <c r="N4" s="68" t="s">
        <v>117</v>
      </c>
      <c r="O4" s="68" t="s">
        <v>59</v>
      </c>
    </row>
    <row r="5" spans="1:15" ht="15">
      <c r="A5" s="68" t="s">
        <v>111</v>
      </c>
      <c r="B5" s="68">
        <v>0.0071499655</v>
      </c>
      <c r="C5" s="68">
        <v>0.0048722454</v>
      </c>
      <c r="D5" s="68">
        <v>0.0104924941</v>
      </c>
      <c r="E5" s="68">
        <v>0.0384351782</v>
      </c>
      <c r="F5" s="68">
        <v>0.0069294067</v>
      </c>
      <c r="G5" s="68">
        <v>0.0009967024</v>
      </c>
      <c r="H5" s="68">
        <v>-0.4051</v>
      </c>
      <c r="I5" s="68">
        <v>-0.7887</v>
      </c>
      <c r="J5" s="68">
        <v>-0.0216</v>
      </c>
      <c r="K5" s="68">
        <v>0.6668955335</v>
      </c>
      <c r="L5" s="68">
        <v>0.4544467666</v>
      </c>
      <c r="M5" s="68">
        <v>0.9786617163</v>
      </c>
      <c r="N5" s="68" t="s">
        <v>59</v>
      </c>
      <c r="O5" s="68" t="s">
        <v>59</v>
      </c>
    </row>
    <row r="6" spans="1:15" ht="15">
      <c r="A6" s="68" t="s">
        <v>112</v>
      </c>
      <c r="B6" s="68">
        <v>0.0138508694</v>
      </c>
      <c r="C6" s="68">
        <v>0.009391431</v>
      </c>
      <c r="D6" s="68">
        <v>0.0204278331</v>
      </c>
      <c r="E6" s="68">
        <v>0.1963783294</v>
      </c>
      <c r="F6" s="68">
        <v>0.0135175728</v>
      </c>
      <c r="G6" s="68">
        <v>0.0020014149</v>
      </c>
      <c r="H6" s="68">
        <v>0.2561</v>
      </c>
      <c r="I6" s="68">
        <v>-0.1324</v>
      </c>
      <c r="J6" s="68">
        <v>0.6447</v>
      </c>
      <c r="K6" s="68">
        <v>1.2919059566</v>
      </c>
      <c r="L6" s="68">
        <v>0.8759627459</v>
      </c>
      <c r="M6" s="68">
        <v>1.9053561451</v>
      </c>
      <c r="N6" s="68" t="s">
        <v>59</v>
      </c>
      <c r="O6" s="68" t="s">
        <v>59</v>
      </c>
    </row>
    <row r="7" spans="1:15" ht="15">
      <c r="A7" s="68" t="s">
        <v>113</v>
      </c>
      <c r="B7" s="68">
        <v>0.013533096</v>
      </c>
      <c r="C7" s="68">
        <v>0.0102443387</v>
      </c>
      <c r="D7" s="68">
        <v>0.0178776486</v>
      </c>
      <c r="E7" s="68">
        <v>0.1010831437</v>
      </c>
      <c r="F7" s="68">
        <v>0.0130219502</v>
      </c>
      <c r="G7" s="68">
        <v>0.0007078749</v>
      </c>
      <c r="H7" s="68">
        <v>0.2329</v>
      </c>
      <c r="I7" s="68">
        <v>-0.0455</v>
      </c>
      <c r="J7" s="68">
        <v>0.5113</v>
      </c>
      <c r="K7" s="68">
        <v>1.2622664175</v>
      </c>
      <c r="L7" s="68">
        <v>0.9555156266</v>
      </c>
      <c r="M7" s="68">
        <v>1.6674939316</v>
      </c>
      <c r="N7" s="68" t="s">
        <v>59</v>
      </c>
      <c r="O7" s="68" t="s">
        <v>59</v>
      </c>
    </row>
    <row r="8" spans="1:15" ht="15">
      <c r="A8" s="68" t="s">
        <v>114</v>
      </c>
      <c r="B8" s="68">
        <v>0.009260218</v>
      </c>
      <c r="C8" s="68">
        <v>0.0064731733</v>
      </c>
      <c r="D8" s="68">
        <v>0.0132472334</v>
      </c>
      <c r="E8" s="68">
        <v>0.4225962119</v>
      </c>
      <c r="F8" s="68">
        <v>0.0088068182</v>
      </c>
      <c r="G8" s="68">
        <v>0.0011135311</v>
      </c>
      <c r="H8" s="68">
        <v>-0.1465</v>
      </c>
      <c r="I8" s="68">
        <v>-0.5046</v>
      </c>
      <c r="J8" s="68">
        <v>0.2116</v>
      </c>
      <c r="K8" s="68">
        <v>0.8637241732</v>
      </c>
      <c r="L8" s="68">
        <v>0.6037693979</v>
      </c>
      <c r="M8" s="68">
        <v>1.2356032784</v>
      </c>
      <c r="N8" s="68" t="s">
        <v>59</v>
      </c>
      <c r="O8" s="68" t="s">
        <v>59</v>
      </c>
    </row>
    <row r="9" spans="1:15" ht="15">
      <c r="A9" s="68" t="s">
        <v>115</v>
      </c>
      <c r="B9" s="68">
        <v>0.011860648</v>
      </c>
      <c r="C9" s="68">
        <v>0.008173152</v>
      </c>
      <c r="D9" s="68">
        <v>0.0172118383</v>
      </c>
      <c r="E9" s="68">
        <v>0.5950083919</v>
      </c>
      <c r="F9" s="68">
        <v>0.0110474632</v>
      </c>
      <c r="G9" s="68">
        <v>0.001495042</v>
      </c>
      <c r="H9" s="68">
        <v>0.101</v>
      </c>
      <c r="I9" s="68">
        <v>-0.2714</v>
      </c>
      <c r="J9" s="68">
        <v>0.4734</v>
      </c>
      <c r="K9" s="68">
        <v>1.1062729206</v>
      </c>
      <c r="L9" s="68">
        <v>0.7623307533</v>
      </c>
      <c r="M9" s="68">
        <v>1.6053921077</v>
      </c>
      <c r="N9" s="68" t="s">
        <v>59</v>
      </c>
      <c r="O9" s="68" t="s">
        <v>59</v>
      </c>
    </row>
    <row r="10" spans="1:15" ht="15">
      <c r="A10" s="68" t="s">
        <v>116</v>
      </c>
      <c r="B10" s="68">
        <v>0.0099161789</v>
      </c>
      <c r="C10" s="68">
        <v>0.0062877633</v>
      </c>
      <c r="D10" s="68">
        <v>0.0156384073</v>
      </c>
      <c r="E10" s="68">
        <v>0.7369879245</v>
      </c>
      <c r="F10" s="68">
        <v>0.0085548427</v>
      </c>
      <c r="G10" s="68">
        <v>0.0016097831</v>
      </c>
      <c r="H10" s="68">
        <v>-0.0781</v>
      </c>
      <c r="I10" s="68">
        <v>-0.5336</v>
      </c>
      <c r="J10" s="68">
        <v>0.3775</v>
      </c>
      <c r="K10" s="68">
        <v>0.9249073213</v>
      </c>
      <c r="L10" s="68">
        <v>0.5864757362</v>
      </c>
      <c r="M10" s="68">
        <v>1.4586341774</v>
      </c>
      <c r="N10" s="68" t="s">
        <v>59</v>
      </c>
      <c r="O10" s="68" t="s">
        <v>59</v>
      </c>
    </row>
    <row r="11" spans="1:15" ht="15">
      <c r="A11" s="68" t="s">
        <v>15</v>
      </c>
      <c r="B11" s="68">
        <v>0.0107212676</v>
      </c>
      <c r="C11" s="68" t="s">
        <v>59</v>
      </c>
      <c r="D11" s="68" t="s">
        <v>59</v>
      </c>
      <c r="E11" s="68" t="s">
        <v>59</v>
      </c>
      <c r="F11" s="68">
        <v>0.0103271966</v>
      </c>
      <c r="G11" s="68">
        <v>0.000415291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  <c r="N11" s="68" t="s">
        <v>59</v>
      </c>
      <c r="O11" s="68" t="s">
        <v>59</v>
      </c>
    </row>
    <row r="13" spans="1:38" ht="15">
      <c r="A13" s="69" t="s">
        <v>160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2008-07-11T14:34:56Z</cp:lastPrinted>
  <dcterms:created xsi:type="dcterms:W3CDTF">2006-01-23T20:42:54Z</dcterms:created>
  <dcterms:modified xsi:type="dcterms:W3CDTF">2010-05-05T21:02:39Z</dcterms:modified>
  <cp:category/>
  <cp:version/>
  <cp:contentType/>
  <cp:contentStatus/>
</cp:coreProperties>
</file>