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740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<sst xmlns="http://schemas.openxmlformats.org/spreadsheetml/2006/main" count="431" uniqueCount="164">
  <si>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</si>
  <si>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</si>
  <si>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</si>
  <si>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</si>
  <si>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</si>
  <si>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</si>
  <si>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</si>
  <si>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</si>
  <si>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</si>
  <si>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</si>
  <si>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</si>
  <si>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</si>
  <si>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</si>
  <si>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</si>
  <si>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</si>
  <si>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</si>
  <si>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</si>
  <si>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</si>
  <si>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</si>
  <si>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</si>
  <si>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</si>
  <si>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</si>
  <si>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</si>
  <si>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</si>
  <si>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</si>
  <si>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</si>
  <si>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</si>
  <si>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</si>
  <si>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</si>
  <si>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</si>
  <si>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</si>
  <si>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</si>
  <si>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</si>
  <si>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</si>
  <si>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</si>
  <si>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</si>
  <si>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</si>
  <si>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</si>
  <si>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</si>
  <si>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</si>
  <si>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</si>
  <si>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</si>
  <si>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</si>
  <si>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</si>
  <si>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</si>
  <si>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</si>
  <si>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</si>
  <si>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</si>
  <si>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</si>
  <si>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</si>
  <si>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</si>
  <si>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</si>
  <si>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</si>
  <si>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</si>
  <si>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</si>
  <si>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</si>
  <si>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</si>
  <si>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</si>
  <si>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</si>
  <si>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</si>
  <si>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</si>
  <si>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</si>
  <si>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</si>
  <si>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</si>
  <si>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</si>
  <si>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</si>
  <si>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</si>
  <si>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</si>
  <si>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</si>
  <si>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</si>
  <si>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</si>
  <si>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Metis_Lci_ratio</t>
  </si>
  <si>
    <t>Metis_Uci_ratio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</si>
  <si>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</si>
  <si>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</si>
  <si>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</si>
  <si>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</si>
  <si>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</si>
  <si>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</si>
  <si>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</si>
  <si>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</si>
  <si>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</si>
  <si>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</si>
  <si>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</si>
  <si>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</si>
  <si>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</si>
  <si>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</si>
  <si>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</si>
  <si>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</si>
  <si>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</si>
  <si>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</si>
  <si>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</si>
  <si>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</si>
  <si>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</si>
  <si>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</si>
  <si>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</si>
  <si>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</si>
  <si>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</si>
  <si>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</si>
  <si>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</si>
  <si>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</si>
  <si>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</si>
  <si>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</si>
  <si>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</si>
  <si>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</si>
  <si>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</si>
  <si>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</si>
  <si>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</si>
  <si>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</si>
  <si>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</si>
  <si>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</si>
  <si>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</si>
  <si>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</si>
  <si>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</si>
  <si>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</si>
  <si>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</si>
  <si>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</si>
  <si>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</si>
  <si>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</si>
  <si>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</si>
  <si>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</si>
  <si>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</si>
  <si>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</si>
  <si>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</si>
  <si>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</si>
  <si>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</si>
  <si>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</si>
  <si>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</si>
  <si>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</si>
  <si>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</si>
  <si>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</si>
  <si>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prob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</si>
  <si>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</si>
  <si>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</si>
  <si>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</si>
  <si>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</si>
  <si>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</si>
  <si>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</si>
  <si>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</si>
  <si>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</si>
  <si>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</si>
  <si>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</si>
  <si>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</si>
  <si>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</si>
  <si>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</si>
  <si>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</si>
  <si>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</si>
  <si>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</si>
  <si>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Percent</t>
  </si>
  <si>
    <t>(%)</t>
  </si>
  <si>
    <t>*differences tested  @ .05</t>
  </si>
  <si>
    <t>*comparisons to MB avg tested @ .01</t>
  </si>
  <si>
    <t>Crude and Adjusted Prevalence of Personality Disorders by Metis Region, 2002/03-2006/07, proportion of Metis age 10+</t>
  </si>
  <si>
    <t>Crude and Adjusted Prevalence of Personality Disorders by RHA, 2002/03-2006/07, age 10+</t>
  </si>
  <si>
    <t xml:space="preserve">Prevalence of Personality Disorders </t>
  </si>
  <si>
    <t>Personality Disorders, 2002/03-2006/07</t>
  </si>
  <si>
    <t>Crude Percent (%)</t>
  </si>
  <si>
    <t>N=625</t>
  </si>
  <si>
    <t>N=8,509</t>
  </si>
  <si>
    <t>Source: MCHP/MMF, 2010</t>
  </si>
  <si>
    <t xml:space="preserve">date:      March 5, 2010 </t>
  </si>
  <si>
    <t>Metis_rate_ratio</t>
  </si>
  <si>
    <t>Other_rate_ratio</t>
  </si>
  <si>
    <t xml:space="preserve">Appendix Table 2.25: Prevalence of Personality Disorders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</si>
</sst>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Univers 45 Light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1"/>
      <color indexed="17"/>
      <name val="Univers 45 Light"/>
      <family val="2"/>
    </font>
    <font>
      <sz val="11"/>
      <color indexed="20"/>
      <name val="Univers 45 Light"/>
      <family val="2"/>
    </font>
    <font>
      <sz val="11"/>
      <color indexed="60"/>
      <name val="Univers 45 Light"/>
      <family val="2"/>
    </font>
    <font>
      <sz val="11"/>
      <color indexed="62"/>
      <name val="Univers 45 Light"/>
      <family val="2"/>
    </font>
    <font>
      <b/>
      <sz val="11"/>
      <color indexed="63"/>
      <name val="Univers 45 Light"/>
      <family val="2"/>
    </font>
    <font>
      <b/>
      <sz val="11"/>
      <color indexed="52"/>
      <name val="Univers 45 Light"/>
      <family val="2"/>
    </font>
    <font>
      <sz val="11"/>
      <color indexed="52"/>
      <name val="Univers 45 Light"/>
      <family val="2"/>
    </font>
    <font>
      <b/>
      <sz val="11"/>
      <color indexed="9"/>
      <name val="Univers 45 Light"/>
      <family val="2"/>
    </font>
    <font>
      <sz val="11"/>
      <color indexed="10"/>
      <name val="Univers 45 Light"/>
      <family val="2"/>
    </font>
    <font>
      <i/>
      <sz val="11"/>
      <color indexed="23"/>
      <name val="Univers 45 Light"/>
      <family val="2"/>
    </font>
    <font>
      <b/>
      <sz val="11"/>
      <color indexed="8"/>
      <name val="Univers 45 Light"/>
      <family val="2"/>
    </font>
    <font>
      <sz val="11"/>
      <color indexed="9"/>
      <name val="Univers 45 Light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sz val="6.4"/>
      <color indexed="8"/>
      <name val="Univers 45 Light"/>
      <family val="0"/>
    </font>
    <font>
      <sz val="11"/>
      <color theme="1"/>
      <name val="Univers 45 Light"/>
      <family val="2"/>
    </font>
    <font>
      <sz val="11"/>
      <color theme="0"/>
      <name val="Univers 45 Light"/>
      <family val="2"/>
    </font>
    <font>
      <sz val="11"/>
      <color rgb="FF9C0006"/>
      <name val="Univers 45 Light"/>
      <family val="2"/>
    </font>
    <font>
      <b/>
      <sz val="11"/>
      <color rgb="FFFA7D00"/>
      <name val="Univers 45 Light"/>
      <family val="2"/>
    </font>
    <font>
      <b/>
      <sz val="11"/>
      <color theme="0"/>
      <name val="Univers 45 Light"/>
      <family val="2"/>
    </font>
    <font>
      <i/>
      <sz val="11"/>
      <color rgb="FF7F7F7F"/>
      <name val="Univers 45 Light"/>
      <family val="2"/>
    </font>
    <font>
      <sz val="11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1"/>
      <color rgb="FF3F3F76"/>
      <name val="Univers 45 Light"/>
      <family val="2"/>
    </font>
    <font>
      <sz val="11"/>
      <color rgb="FFFA7D00"/>
      <name val="Univers 45 Light"/>
      <family val="2"/>
    </font>
    <font>
      <sz val="11"/>
      <color rgb="FF9C6500"/>
      <name val="Univers 45 Light"/>
      <family val="2"/>
    </font>
    <font>
      <b/>
      <sz val="11"/>
      <color rgb="FF3F3F3F"/>
      <name val="Univers 45 Light"/>
      <family val="2"/>
    </font>
    <font>
      <b/>
      <sz val="18"/>
      <color theme="3"/>
      <name val="Cambria"/>
      <family val="2"/>
    </font>
    <font>
      <b/>
      <sz val="11"/>
      <color theme="1"/>
      <name val="Univers 45 Light"/>
      <family val="2"/>
    </font>
    <font>
      <sz val="11"/>
      <color rgb="FFFF0000"/>
      <name val="Univers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32" fillId="32" borderId="7" applyNumberFormat="0" applyFont="0" applyAlignment="0" applyProtection="0"/>
    <xf numFmtId="0" fontId="32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60">
      <alignment/>
      <protection/>
    </xf>
    <xf numFmtId="0" fontId="0" fillId="0" borderId="0" xfId="0" applyFont="1" applyAlignment="1">
      <alignment/>
    </xf>
    <xf numFmtId="0" fontId="5" fillId="0" borderId="0" xfId="60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60" applyFont="1" applyAlignment="1">
      <alignment horizontal="center"/>
      <protection/>
    </xf>
    <xf numFmtId="0" fontId="0" fillId="33" borderId="0" xfId="60" applyFont="1" applyFill="1" applyAlignment="1">
      <alignment horizontal="center"/>
      <protection/>
    </xf>
    <xf numFmtId="0" fontId="5" fillId="33" borderId="0" xfId="60" applyFont="1" applyFill="1" applyAlignment="1">
      <alignment horizontal="center"/>
      <protection/>
    </xf>
    <xf numFmtId="0" fontId="3" fillId="33" borderId="0" xfId="60" applyFill="1">
      <alignment/>
      <protection/>
    </xf>
    <xf numFmtId="0" fontId="0" fillId="33" borderId="0" xfId="0" applyFont="1" applyFill="1" applyAlignment="1">
      <alignment/>
    </xf>
    <xf numFmtId="0" fontId="5" fillId="0" borderId="0" xfId="0" applyFont="1" applyAlignment="1">
      <alignment/>
    </xf>
    <xf numFmtId="11" fontId="0" fillId="0" borderId="0" xfId="60" applyNumberFormat="1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8" fillId="0" borderId="0" xfId="44" applyFont="1" applyAlignment="1">
      <alignment/>
      <protection/>
    </xf>
    <xf numFmtId="2" fontId="10" fillId="0" borderId="10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10" fillId="0" borderId="12" xfId="0" applyNumberFormat="1" applyFont="1" applyBorder="1" applyAlignment="1">
      <alignment horizontal="center"/>
    </xf>
    <xf numFmtId="164" fontId="0" fillId="0" borderId="0" xfId="60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10" fillId="0" borderId="17" xfId="0" applyFont="1" applyBorder="1" applyAlignment="1">
      <alignment/>
    </xf>
    <xf numFmtId="1" fontId="3" fillId="0" borderId="0" xfId="0" applyNumberFormat="1" applyFont="1" applyAlignment="1">
      <alignment/>
    </xf>
    <xf numFmtId="2" fontId="10" fillId="0" borderId="18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5" fillId="0" borderId="0" xfId="60" applyNumberFormat="1" applyFont="1" applyAlignment="1">
      <alignment horizontal="center"/>
      <protection/>
    </xf>
    <xf numFmtId="0" fontId="6" fillId="0" borderId="0" xfId="0" applyFont="1" applyAlignment="1">
      <alignment horizontal="left"/>
    </xf>
    <xf numFmtId="49" fontId="0" fillId="0" borderId="0" xfId="0" applyNumberFormat="1" applyFont="1" applyFill="1" applyAlignment="1">
      <alignment/>
    </xf>
    <xf numFmtId="2" fontId="11" fillId="33" borderId="20" xfId="0" applyNumberFormat="1" applyFont="1" applyFill="1" applyBorder="1" applyAlignment="1" quotePrefix="1">
      <alignment horizontal="center"/>
    </xf>
    <xf numFmtId="2" fontId="11" fillId="0" borderId="18" xfId="0" applyNumberFormat="1" applyFont="1" applyFill="1" applyBorder="1" applyAlignment="1">
      <alignment horizontal="center"/>
    </xf>
    <xf numFmtId="0" fontId="5" fillId="0" borderId="0" xfId="60" applyFont="1" applyAlignment="1">
      <alignment horizontal="left"/>
      <protection/>
    </xf>
    <xf numFmtId="2" fontId="11" fillId="0" borderId="20" xfId="0" applyNumberFormat="1" applyFont="1" applyFill="1" applyBorder="1" applyAlignment="1" quotePrefix="1">
      <alignment horizontal="center"/>
    </xf>
    <xf numFmtId="2" fontId="11" fillId="33" borderId="18" xfId="0" applyNumberFormat="1" applyFont="1" applyFill="1" applyBorder="1" applyAlignment="1">
      <alignment horizontal="center"/>
    </xf>
    <xf numFmtId="2" fontId="11" fillId="0" borderId="2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2" fontId="11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2" fontId="11" fillId="0" borderId="25" xfId="0" applyNumberFormat="1" applyFont="1" applyFill="1" applyBorder="1" applyAlignment="1" quotePrefix="1">
      <alignment horizontal="center"/>
    </xf>
    <xf numFmtId="2" fontId="11" fillId="0" borderId="26" xfId="0" applyNumberFormat="1" applyFont="1" applyFill="1" applyBorder="1" applyAlignment="1" quotePrefix="1">
      <alignment horizontal="center"/>
    </xf>
    <xf numFmtId="2" fontId="11" fillId="33" borderId="26" xfId="0" applyNumberFormat="1" applyFont="1" applyFill="1" applyBorder="1" applyAlignment="1" quotePrefix="1">
      <alignment horizontal="center"/>
    </xf>
    <xf numFmtId="2" fontId="11" fillId="0" borderId="27" xfId="0" applyNumberFormat="1" applyFont="1" applyFill="1" applyBorder="1" applyAlignment="1" quotePrefix="1">
      <alignment horizontal="center"/>
    </xf>
    <xf numFmtId="2" fontId="11" fillId="0" borderId="14" xfId="0" applyNumberFormat="1" applyFont="1" applyFill="1" applyBorder="1" applyAlignment="1" quotePrefix="1">
      <alignment horizontal="center"/>
    </xf>
    <xf numFmtId="2" fontId="11" fillId="0" borderId="16" xfId="0" applyNumberFormat="1" applyFont="1" applyFill="1" applyBorder="1" applyAlignment="1" quotePrefix="1">
      <alignment horizontal="center"/>
    </xf>
    <xf numFmtId="2" fontId="11" fillId="33" borderId="16" xfId="0" applyNumberFormat="1" applyFont="1" applyFill="1" applyBorder="1" applyAlignment="1" quotePrefix="1">
      <alignment horizontal="center"/>
    </xf>
    <xf numFmtId="2" fontId="11" fillId="0" borderId="28" xfId="0" applyNumberFormat="1" applyFont="1" applyFill="1" applyBorder="1" applyAlignment="1" quotePrefix="1">
      <alignment horizontal="center"/>
    </xf>
    <xf numFmtId="2" fontId="11" fillId="0" borderId="29" xfId="0" applyNumberFormat="1" applyFont="1" applyFill="1" applyBorder="1" applyAlignment="1" quotePrefix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32" fillId="0" borderId="0" xfId="56">
      <alignment/>
      <protection/>
    </xf>
    <xf numFmtId="11" fontId="32" fillId="0" borderId="0" xfId="56" applyNumberFormat="1">
      <alignment/>
      <protection/>
    </xf>
    <xf numFmtId="0" fontId="32" fillId="0" borderId="0" xfId="57">
      <alignment/>
      <protection/>
    </xf>
    <xf numFmtId="0" fontId="32" fillId="0" borderId="0" xfId="58">
      <alignment/>
      <protection/>
    </xf>
    <xf numFmtId="11" fontId="32" fillId="0" borderId="0" xfId="58" applyNumberFormat="1">
      <alignment/>
      <protection/>
    </xf>
    <xf numFmtId="0" fontId="32" fillId="0" borderId="0" xfId="59">
      <alignment/>
      <protection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8" xfId="0" applyBorder="1" applyAlignment="1">
      <alignment/>
    </xf>
    <xf numFmtId="0" fontId="10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60" applyFont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_Sheet1" xfId="60"/>
    <cellStyle name="Note" xfId="61"/>
    <cellStyle name="Note 2" xfId="62"/>
    <cellStyle name="Note 3" xfId="63"/>
    <cellStyle name="Note 4" xfId="64"/>
    <cellStyle name="Note 5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8725"/>
          <c:w val="0.931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(o)</c:v>
                </c:pt>
                <c:pt idx="2">
                  <c:v>Assiniboine (o)</c:v>
                </c:pt>
                <c:pt idx="3">
                  <c:v>Brandon (d)</c:v>
                </c:pt>
                <c:pt idx="4">
                  <c:v>Winnipeg (m,o,d)</c:v>
                </c:pt>
                <c:pt idx="5">
                  <c:v>Interlake (m,o)</c:v>
                </c:pt>
                <c:pt idx="6">
                  <c:v>North Eastman (m,o)</c:v>
                </c:pt>
                <c:pt idx="7">
                  <c:v>Parkland (d)</c:v>
                </c:pt>
                <c:pt idx="8">
                  <c:v>Churchill (s)</c:v>
                </c:pt>
                <c:pt idx="9">
                  <c:v>Nor-Man (o)</c:v>
                </c:pt>
                <c:pt idx="10">
                  <c:v>Burntwood (o)</c:v>
                </c:pt>
                <c:pt idx="12">
                  <c:v>Rural South (m,o)</c:v>
                </c:pt>
                <c:pt idx="13">
                  <c:v>Mid (m,o,d)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0.0108106453</c:v>
                </c:pt>
                <c:pt idx="1">
                  <c:v>0.0108106453</c:v>
                </c:pt>
                <c:pt idx="2">
                  <c:v>0.0108106453</c:v>
                </c:pt>
                <c:pt idx="3">
                  <c:v>0.0108106453</c:v>
                </c:pt>
                <c:pt idx="4">
                  <c:v>0.0108106453</c:v>
                </c:pt>
                <c:pt idx="5">
                  <c:v>0.0108106453</c:v>
                </c:pt>
                <c:pt idx="6">
                  <c:v>0.0108106453</c:v>
                </c:pt>
                <c:pt idx="7">
                  <c:v>0.0108106453</c:v>
                </c:pt>
                <c:pt idx="8">
                  <c:v>0.0108106453</c:v>
                </c:pt>
                <c:pt idx="9">
                  <c:v>0.0108106453</c:v>
                </c:pt>
                <c:pt idx="10">
                  <c:v>0.0108106453</c:v>
                </c:pt>
                <c:pt idx="12">
                  <c:v>0.0108106453</c:v>
                </c:pt>
                <c:pt idx="13">
                  <c:v>0.0108106453</c:v>
                </c:pt>
                <c:pt idx="14">
                  <c:v>0.0108106453</c:v>
                </c:pt>
                <c:pt idx="15">
                  <c:v>0.0108106453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(o)</c:v>
                </c:pt>
                <c:pt idx="2">
                  <c:v>Assiniboine (o)</c:v>
                </c:pt>
                <c:pt idx="3">
                  <c:v>Brandon (d)</c:v>
                </c:pt>
                <c:pt idx="4">
                  <c:v>Winnipeg (m,o,d)</c:v>
                </c:pt>
                <c:pt idx="5">
                  <c:v>Interlake (m,o)</c:v>
                </c:pt>
                <c:pt idx="6">
                  <c:v>North Eastman (m,o)</c:v>
                </c:pt>
                <c:pt idx="7">
                  <c:v>Parkland (d)</c:v>
                </c:pt>
                <c:pt idx="8">
                  <c:v>Churchill (s)</c:v>
                </c:pt>
                <c:pt idx="9">
                  <c:v>Nor-Man (o)</c:v>
                </c:pt>
                <c:pt idx="10">
                  <c:v>Burntwood (o)</c:v>
                </c:pt>
                <c:pt idx="12">
                  <c:v>Rural South (m,o)</c:v>
                </c:pt>
                <c:pt idx="13">
                  <c:v>Mid (m,o,d)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0.0038976884</c:v>
                </c:pt>
                <c:pt idx="1">
                  <c:v>0.0071735776</c:v>
                </c:pt>
                <c:pt idx="2">
                  <c:v>0.0091677601</c:v>
                </c:pt>
                <c:pt idx="3">
                  <c:v>0.0144599507</c:v>
                </c:pt>
                <c:pt idx="4">
                  <c:v>0.0152401552</c:v>
                </c:pt>
                <c:pt idx="5">
                  <c:v>0.0057827056</c:v>
                </c:pt>
                <c:pt idx="6">
                  <c:v>0.0050662216</c:v>
                </c:pt>
                <c:pt idx="7">
                  <c:v>0.0144200428</c:v>
                </c:pt>
                <c:pt idx="8">
                  <c:v>0</c:v>
                </c:pt>
                <c:pt idx="9">
                  <c:v>0.0060692231</c:v>
                </c:pt>
                <c:pt idx="10">
                  <c:v>0.0064755209</c:v>
                </c:pt>
                <c:pt idx="12">
                  <c:v>0.0060181328</c:v>
                </c:pt>
                <c:pt idx="13">
                  <c:v>0.0084376937</c:v>
                </c:pt>
                <c:pt idx="14">
                  <c:v>0.0066086233</c:v>
                </c:pt>
                <c:pt idx="15">
                  <c:v>0.0108106453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(o)</c:v>
                </c:pt>
                <c:pt idx="2">
                  <c:v>Assiniboine (o)</c:v>
                </c:pt>
                <c:pt idx="3">
                  <c:v>Brandon (d)</c:v>
                </c:pt>
                <c:pt idx="4">
                  <c:v>Winnipeg (m,o,d)</c:v>
                </c:pt>
                <c:pt idx="5">
                  <c:v>Interlake (m,o)</c:v>
                </c:pt>
                <c:pt idx="6">
                  <c:v>North Eastman (m,o)</c:v>
                </c:pt>
                <c:pt idx="7">
                  <c:v>Parkland (d)</c:v>
                </c:pt>
                <c:pt idx="8">
                  <c:v>Churchill (s)</c:v>
                </c:pt>
                <c:pt idx="9">
                  <c:v>Nor-Man (o)</c:v>
                </c:pt>
                <c:pt idx="10">
                  <c:v>Burntwood (o)</c:v>
                </c:pt>
                <c:pt idx="12">
                  <c:v>Rural South (m,o)</c:v>
                </c:pt>
                <c:pt idx="13">
                  <c:v>Mid (m,o,d)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0.0050295607</c:v>
                </c:pt>
                <c:pt idx="1">
                  <c:v>0.0055959653</c:v>
                </c:pt>
                <c:pt idx="2">
                  <c:v>0.0061914086</c:v>
                </c:pt>
                <c:pt idx="3">
                  <c:v>0.0087249176</c:v>
                </c:pt>
                <c:pt idx="4">
                  <c:v>0.0109197633</c:v>
                </c:pt>
                <c:pt idx="5">
                  <c:v>0.0051060404</c:v>
                </c:pt>
                <c:pt idx="6">
                  <c:v>0.0046690296</c:v>
                </c:pt>
                <c:pt idx="7">
                  <c:v>0.0096405591</c:v>
                </c:pt>
                <c:pt idx="8">
                  <c:v>0</c:v>
                </c:pt>
                <c:pt idx="9">
                  <c:v>0.0067786892</c:v>
                </c:pt>
                <c:pt idx="10">
                  <c:v>0.0059688461</c:v>
                </c:pt>
                <c:pt idx="12">
                  <c:v>0.0056641458</c:v>
                </c:pt>
                <c:pt idx="13">
                  <c:v>0.0062341369</c:v>
                </c:pt>
                <c:pt idx="14">
                  <c:v>0.006317327</c:v>
                </c:pt>
                <c:pt idx="15">
                  <c:v>0.0090709571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(o)</c:v>
                </c:pt>
                <c:pt idx="2">
                  <c:v>Assiniboine (o)</c:v>
                </c:pt>
                <c:pt idx="3">
                  <c:v>Brandon (d)</c:v>
                </c:pt>
                <c:pt idx="4">
                  <c:v>Winnipeg (m,o,d)</c:v>
                </c:pt>
                <c:pt idx="5">
                  <c:v>Interlake (m,o)</c:v>
                </c:pt>
                <c:pt idx="6">
                  <c:v>North Eastman (m,o)</c:v>
                </c:pt>
                <c:pt idx="7">
                  <c:v>Parkland (d)</c:v>
                </c:pt>
                <c:pt idx="8">
                  <c:v>Churchill (s)</c:v>
                </c:pt>
                <c:pt idx="9">
                  <c:v>Nor-Man (o)</c:v>
                </c:pt>
                <c:pt idx="10">
                  <c:v>Burntwood (o)</c:v>
                </c:pt>
                <c:pt idx="12">
                  <c:v>Rural South (m,o)</c:v>
                </c:pt>
                <c:pt idx="13">
                  <c:v>Mid (m,o,d)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0.0090709571</c:v>
                </c:pt>
                <c:pt idx="1">
                  <c:v>0.0090709571</c:v>
                </c:pt>
                <c:pt idx="2">
                  <c:v>0.0090709571</c:v>
                </c:pt>
                <c:pt idx="3">
                  <c:v>0.0090709571</c:v>
                </c:pt>
                <c:pt idx="4">
                  <c:v>0.0090709571</c:v>
                </c:pt>
                <c:pt idx="5">
                  <c:v>0.0090709571</c:v>
                </c:pt>
                <c:pt idx="6">
                  <c:v>0.0090709571</c:v>
                </c:pt>
                <c:pt idx="7">
                  <c:v>0.0090709571</c:v>
                </c:pt>
                <c:pt idx="8">
                  <c:v>0.0090709571</c:v>
                </c:pt>
                <c:pt idx="9">
                  <c:v>0.0090709571</c:v>
                </c:pt>
                <c:pt idx="10">
                  <c:v>0.0090709571</c:v>
                </c:pt>
                <c:pt idx="12">
                  <c:v>0.0090709571</c:v>
                </c:pt>
                <c:pt idx="13">
                  <c:v>0.0090709571</c:v>
                </c:pt>
                <c:pt idx="14">
                  <c:v>0.0090709571</c:v>
                </c:pt>
                <c:pt idx="15">
                  <c:v>0.0090709571</c:v>
                </c:pt>
              </c:numCache>
            </c:numRef>
          </c:val>
        </c:ser>
        <c:gapWidth val="0"/>
        <c:axId val="66264472"/>
        <c:axId val="59509337"/>
      </c:barChart>
      <c:catAx>
        <c:axId val="6626447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509337"/>
        <c:crosses val="autoZero"/>
        <c:auto val="1"/>
        <c:lblOffset val="100"/>
        <c:tickLblSkip val="1"/>
        <c:noMultiLvlLbl val="0"/>
      </c:catAx>
      <c:valAx>
        <c:axId val="59509337"/>
        <c:scaling>
          <c:orientation val="minMax"/>
          <c:max val="0.0200000000000000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264472"/>
        <c:crosses val="max"/>
        <c:crossBetween val="between"/>
        <c:dispUnits/>
        <c:majorUnit val="0.00200000000000000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27"/>
          <c:y val="0.10275"/>
          <c:w val="0.3322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2875"/>
          <c:w val="0.938"/>
          <c:h val="0.7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(d)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 (o)</c:v>
                </c:pt>
                <c:pt idx="5">
                  <c:v>River Heights (m,o)</c:v>
                </c:pt>
                <c:pt idx="6">
                  <c:v>River East (d)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 (o,d)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(m,o,d)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0.0108106453</c:v>
                </c:pt>
                <c:pt idx="1">
                  <c:v>0.0108106453</c:v>
                </c:pt>
                <c:pt idx="2">
                  <c:v>0.0108106453</c:v>
                </c:pt>
                <c:pt idx="3">
                  <c:v>0.0108106453</c:v>
                </c:pt>
                <c:pt idx="4">
                  <c:v>0.0108106453</c:v>
                </c:pt>
                <c:pt idx="5">
                  <c:v>0.0108106453</c:v>
                </c:pt>
                <c:pt idx="6">
                  <c:v>0.0108106453</c:v>
                </c:pt>
                <c:pt idx="7">
                  <c:v>0.0108106453</c:v>
                </c:pt>
                <c:pt idx="8">
                  <c:v>0.0108106453</c:v>
                </c:pt>
                <c:pt idx="9">
                  <c:v>0.0108106453</c:v>
                </c:pt>
                <c:pt idx="10">
                  <c:v>0.0108106453</c:v>
                </c:pt>
                <c:pt idx="11">
                  <c:v>0.0108106453</c:v>
                </c:pt>
                <c:pt idx="13">
                  <c:v>0.0108106453</c:v>
                </c:pt>
                <c:pt idx="14">
                  <c:v>0.0108106453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(d)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 (o)</c:v>
                </c:pt>
                <c:pt idx="5">
                  <c:v>River Heights (m,o)</c:v>
                </c:pt>
                <c:pt idx="6">
                  <c:v>River East (d)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 (o,d)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(m,o,d)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0.0136652501</c:v>
                </c:pt>
                <c:pt idx="1">
                  <c:v>0.0116165969</c:v>
                </c:pt>
                <c:pt idx="2">
                  <c:v>0.012524998</c:v>
                </c:pt>
                <c:pt idx="3">
                  <c:v>0.0109610022</c:v>
                </c:pt>
                <c:pt idx="4">
                  <c:v>0.0085008933</c:v>
                </c:pt>
                <c:pt idx="5">
                  <c:v>0.0196113583</c:v>
                </c:pt>
                <c:pt idx="6">
                  <c:v>0.0143693765</c:v>
                </c:pt>
                <c:pt idx="7">
                  <c:v>0.0090788736</c:v>
                </c:pt>
                <c:pt idx="8">
                  <c:v>0.0116818224</c:v>
                </c:pt>
                <c:pt idx="9">
                  <c:v>0.0148603562</c:v>
                </c:pt>
                <c:pt idx="10">
                  <c:v>0.0304251399</c:v>
                </c:pt>
                <c:pt idx="11">
                  <c:v>0.0188133847</c:v>
                </c:pt>
                <c:pt idx="13">
                  <c:v>0.0152401552</c:v>
                </c:pt>
                <c:pt idx="14">
                  <c:v>0.0108106453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(d)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 (o)</c:v>
                </c:pt>
                <c:pt idx="5">
                  <c:v>River Heights (m,o)</c:v>
                </c:pt>
                <c:pt idx="6">
                  <c:v>River East (d)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 (o,d)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(m,o,d)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0.0082020663</c:v>
                </c:pt>
                <c:pt idx="1">
                  <c:v>0.0078981587</c:v>
                </c:pt>
                <c:pt idx="2">
                  <c:v>0.0092688449</c:v>
                </c:pt>
                <c:pt idx="3">
                  <c:v>0.0093993764</c:v>
                </c:pt>
                <c:pt idx="4">
                  <c:v>0.00692848</c:v>
                </c:pt>
                <c:pt idx="5">
                  <c:v>0.0181171012</c:v>
                </c:pt>
                <c:pt idx="6">
                  <c:v>0.0086069556</c:v>
                </c:pt>
                <c:pt idx="7">
                  <c:v>0.0084030052</c:v>
                </c:pt>
                <c:pt idx="8">
                  <c:v>0.0091221441</c:v>
                </c:pt>
                <c:pt idx="9">
                  <c:v>0.0069075386</c:v>
                </c:pt>
                <c:pt idx="10">
                  <c:v>0.0196942417</c:v>
                </c:pt>
                <c:pt idx="11">
                  <c:v>0.0138544469</c:v>
                </c:pt>
                <c:pt idx="13">
                  <c:v>0.0109197633</c:v>
                </c:pt>
                <c:pt idx="14">
                  <c:v>0.0090709571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(d)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 (o)</c:v>
                </c:pt>
                <c:pt idx="5">
                  <c:v>River Heights (m,o)</c:v>
                </c:pt>
                <c:pt idx="6">
                  <c:v>River East (d)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 (o,d)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(m,o,d)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0.0090709571</c:v>
                </c:pt>
                <c:pt idx="1">
                  <c:v>0.0090709571</c:v>
                </c:pt>
                <c:pt idx="2">
                  <c:v>0.0090709571</c:v>
                </c:pt>
                <c:pt idx="3">
                  <c:v>0.0090709571</c:v>
                </c:pt>
                <c:pt idx="4">
                  <c:v>0.0090709571</c:v>
                </c:pt>
                <c:pt idx="5">
                  <c:v>0.0090709571</c:v>
                </c:pt>
                <c:pt idx="6">
                  <c:v>0.0090709571</c:v>
                </c:pt>
                <c:pt idx="7">
                  <c:v>0.0090709571</c:v>
                </c:pt>
                <c:pt idx="8">
                  <c:v>0.0090709571</c:v>
                </c:pt>
                <c:pt idx="9">
                  <c:v>0.0090709571</c:v>
                </c:pt>
                <c:pt idx="10">
                  <c:v>0.0090709571</c:v>
                </c:pt>
                <c:pt idx="11">
                  <c:v>0.0090709571</c:v>
                </c:pt>
                <c:pt idx="13">
                  <c:v>0.0090709571</c:v>
                </c:pt>
                <c:pt idx="14">
                  <c:v>0.0090709571</c:v>
                </c:pt>
              </c:numCache>
            </c:numRef>
          </c:val>
        </c:ser>
        <c:gapWidth val="0"/>
        <c:axId val="65821986"/>
        <c:axId val="55526963"/>
      </c:barChart>
      <c:catAx>
        <c:axId val="6582198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526963"/>
        <c:crosses val="autoZero"/>
        <c:auto val="1"/>
        <c:lblOffset val="100"/>
        <c:tickLblSkip val="1"/>
        <c:noMultiLvlLbl val="0"/>
      </c:catAx>
      <c:valAx>
        <c:axId val="55526963"/>
        <c:scaling>
          <c:orientation val="minMax"/>
          <c:max val="0.02000000000000001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5821986"/>
        <c:crosses val="max"/>
        <c:crossBetween val="between"/>
        <c:dispUnits/>
        <c:majorUnit val="0.00200000000000000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125"/>
          <c:y val="0.222"/>
          <c:w val="0.30675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255"/>
          <c:w val="0.961"/>
          <c:h val="0.75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 (m)</c:v>
                </c:pt>
                <c:pt idx="2">
                  <c:v>Northwest Region</c:v>
                </c:pt>
                <c:pt idx="3">
                  <c:v>Winnipeg Region (m)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0.0109662193</c:v>
                </c:pt>
                <c:pt idx="1">
                  <c:v>0.0109662193</c:v>
                </c:pt>
                <c:pt idx="2">
                  <c:v>0.0109662193</c:v>
                </c:pt>
                <c:pt idx="3">
                  <c:v>0.0109662193</c:v>
                </c:pt>
                <c:pt idx="4">
                  <c:v>0.0109662193</c:v>
                </c:pt>
                <c:pt idx="5">
                  <c:v>0.0109662193</c:v>
                </c:pt>
                <c:pt idx="6">
                  <c:v>0.0109662193</c:v>
                </c:pt>
                <c:pt idx="8">
                  <c:v>0.0109662193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 (m)</c:v>
                </c:pt>
                <c:pt idx="2">
                  <c:v>Northwest Region</c:v>
                </c:pt>
                <c:pt idx="3">
                  <c:v>Winnipeg Region (m)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0.004308559</c:v>
                </c:pt>
                <c:pt idx="1">
                  <c:v>0.0059788311</c:v>
                </c:pt>
                <c:pt idx="2">
                  <c:v>0.0141926164</c:v>
                </c:pt>
                <c:pt idx="3">
                  <c:v>0.0152048325</c:v>
                </c:pt>
                <c:pt idx="4">
                  <c:v>0.00966408</c:v>
                </c:pt>
                <c:pt idx="5">
                  <c:v>0.0087981286</c:v>
                </c:pt>
                <c:pt idx="6">
                  <c:v>0.007070995</c:v>
                </c:pt>
                <c:pt idx="8">
                  <c:v>0.0109662193</c:v>
                </c:pt>
              </c:numCache>
            </c:numRef>
          </c:val>
        </c:ser>
        <c:axId val="29980620"/>
        <c:axId val="1390125"/>
      </c:barChart>
      <c:catAx>
        <c:axId val="29980620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390125"/>
        <c:crosses val="autoZero"/>
        <c:auto val="1"/>
        <c:lblOffset val="100"/>
        <c:tickLblSkip val="1"/>
        <c:noMultiLvlLbl val="0"/>
      </c:catAx>
      <c:valAx>
        <c:axId val="1390125"/>
        <c:scaling>
          <c:orientation val="minMax"/>
          <c:max val="0.0200000000000000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9980620"/>
        <c:crosses val="max"/>
        <c:crossBetween val="between"/>
        <c:dispUnits/>
        <c:majorUnit val="0.00200000000000000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5"/>
          <c:y val="0.18425"/>
          <c:w val="0.22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275"/>
          <c:w val="0.97825"/>
          <c:h val="0.8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(m,o)</c:v>
                </c:pt>
                <c:pt idx="1">
                  <c:v>Mid (m,o,d)</c:v>
                </c:pt>
                <c:pt idx="2">
                  <c:v>North (m,o)</c:v>
                </c:pt>
                <c:pt idx="3">
                  <c:v>Winnipeg (m,o,d)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0.0108106453</c:v>
                </c:pt>
                <c:pt idx="1">
                  <c:v>0.0108106453</c:v>
                </c:pt>
                <c:pt idx="2">
                  <c:v>0.0108106453</c:v>
                </c:pt>
                <c:pt idx="3">
                  <c:v>0.0108106453</c:v>
                </c:pt>
                <c:pt idx="4">
                  <c:v>0.0108106453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(m,o)</c:v>
                </c:pt>
                <c:pt idx="1">
                  <c:v>Mid (m,o,d)</c:v>
                </c:pt>
                <c:pt idx="2">
                  <c:v>North (m,o)</c:v>
                </c:pt>
                <c:pt idx="3">
                  <c:v>Winnipeg (m,o,d)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0.0060181328</c:v>
                </c:pt>
                <c:pt idx="1">
                  <c:v>0.0084376937</c:v>
                </c:pt>
                <c:pt idx="2">
                  <c:v>0.0066086233</c:v>
                </c:pt>
                <c:pt idx="3">
                  <c:v>0.0152401552</c:v>
                </c:pt>
                <c:pt idx="4">
                  <c:v>0.0108106453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(m,o)</c:v>
                </c:pt>
                <c:pt idx="1">
                  <c:v>Mid (m,o,d)</c:v>
                </c:pt>
                <c:pt idx="2">
                  <c:v>North (m,o)</c:v>
                </c:pt>
                <c:pt idx="3">
                  <c:v>Winnipeg (m,o,d)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0.0056641458</c:v>
                </c:pt>
                <c:pt idx="1">
                  <c:v>0.0062341369</c:v>
                </c:pt>
                <c:pt idx="2">
                  <c:v>0.006317327</c:v>
                </c:pt>
                <c:pt idx="3">
                  <c:v>0.0109197633</c:v>
                </c:pt>
                <c:pt idx="4">
                  <c:v>0.0090709571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(m,o)</c:v>
                </c:pt>
                <c:pt idx="1">
                  <c:v>Mid (m,o,d)</c:v>
                </c:pt>
                <c:pt idx="2">
                  <c:v>North (m,o)</c:v>
                </c:pt>
                <c:pt idx="3">
                  <c:v>Winnipeg (m,o,d)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0.0090709571</c:v>
                </c:pt>
                <c:pt idx="1">
                  <c:v>0.0090709571</c:v>
                </c:pt>
                <c:pt idx="2">
                  <c:v>0.0090709571</c:v>
                </c:pt>
                <c:pt idx="3">
                  <c:v>0.0090709571</c:v>
                </c:pt>
                <c:pt idx="4">
                  <c:v>0.0090709571</c:v>
                </c:pt>
              </c:numCache>
            </c:numRef>
          </c:val>
        </c:ser>
        <c:axId val="12511126"/>
        <c:axId val="45491271"/>
      </c:barChart>
      <c:catAx>
        <c:axId val="1251112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491271"/>
        <c:crosses val="autoZero"/>
        <c:auto val="1"/>
        <c:lblOffset val="100"/>
        <c:tickLblSkip val="1"/>
        <c:noMultiLvlLbl val="0"/>
      </c:catAx>
      <c:valAx>
        <c:axId val="45491271"/>
        <c:scaling>
          <c:orientation val="minMax"/>
          <c:max val="0.0200000000000000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12511126"/>
        <c:crosses val="max"/>
        <c:crossBetween val="between"/>
        <c:dispUnits/>
        <c:majorUnit val="0.00200000000000000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2025"/>
          <c:y val="0.14125"/>
          <c:w val="0.361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0.05425</cdr:x>
      <cdr:y>0.878</cdr:y>
    </cdr:from>
    <cdr:to>
      <cdr:x>0.98725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304800" y="3981450"/>
          <a:ext cx="53340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0.996</cdr:x>
      <cdr:y>0.079</cdr:y>
    </cdr:to>
    <cdr:sp>
      <cdr:nvSpPr>
        <cdr:cNvPr id="2" name="Text Box 7"/>
        <cdr:cNvSpPr txBox="1">
          <a:spLocks noChangeArrowheads="1"/>
        </cdr:cNvSpPr>
      </cdr:nvSpPr>
      <cdr:spPr>
        <a:xfrm>
          <a:off x="9525" y="0"/>
          <a:ext cx="5676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6.6.1: Prevalence of Personality Disorders by RHA,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in a five year period for residents aged 10+</a:t>
          </a:r>
        </a:p>
      </cdr:txBody>
    </cdr:sp>
  </cdr:relSizeAnchor>
  <cdr:relSizeAnchor xmlns:cdr="http://schemas.openxmlformats.org/drawingml/2006/chartDrawing">
    <cdr:from>
      <cdr:x>0.74725</cdr:x>
      <cdr:y>0.9615</cdr:y>
    </cdr:from>
    <cdr:to>
      <cdr:x>0.98825</cdr:x>
      <cdr:y>0.99125</cdr:y>
    </cdr:to>
    <cdr:sp>
      <cdr:nvSpPr>
        <cdr:cNvPr id="3" name="Text Box 8"/>
        <cdr:cNvSpPr txBox="1">
          <a:spLocks noChangeArrowheads="1"/>
        </cdr:cNvSpPr>
      </cdr:nvSpPr>
      <cdr:spPr>
        <a:xfrm>
          <a:off x="4267200" y="4362450"/>
          <a:ext cx="13811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0.11025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7054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6.6.3: Prevalence of Personality Disorders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in a five year period for residents aged 10+</a:t>
          </a:r>
        </a:p>
      </cdr:txBody>
    </cdr:sp>
  </cdr:relSizeAnchor>
  <cdr:relSizeAnchor xmlns:cdr="http://schemas.openxmlformats.org/drawingml/2006/chartDrawing">
    <cdr:from>
      <cdr:x>0.0965</cdr:x>
      <cdr:y>0.90775</cdr:y>
    </cdr:from>
    <cdr:to>
      <cdr:x>0.998</cdr:x>
      <cdr:y>0.99975</cdr:y>
    </cdr:to>
    <cdr:sp>
      <cdr:nvSpPr>
        <cdr:cNvPr id="2" name="Text Box 9"/>
        <cdr:cNvSpPr txBox="1">
          <a:spLocks noChangeArrowheads="1"/>
        </cdr:cNvSpPr>
      </cdr:nvSpPr>
      <cdr:spPr>
        <a:xfrm>
          <a:off x="542925" y="4953000"/>
          <a:ext cx="51530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0.94075</cdr:x>
      <cdr:y>0.60725</cdr:y>
    </cdr:from>
    <cdr:to>
      <cdr:x>0.99875</cdr:x>
      <cdr:y>0.64325</cdr:y>
    </cdr:to>
    <cdr:sp>
      <cdr:nvSpPr>
        <cdr:cNvPr id="3" name="Text Box 10"/>
        <cdr:cNvSpPr txBox="1">
          <a:spLocks noChangeArrowheads="1"/>
        </cdr:cNvSpPr>
      </cdr:nvSpPr>
      <cdr:spPr>
        <a:xfrm>
          <a:off x="5372100" y="330517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3.0%</a:t>
          </a:r>
        </a:p>
      </cdr:txBody>
    </cdr:sp>
  </cdr:relSizeAnchor>
  <cdr:relSizeAnchor xmlns:cdr="http://schemas.openxmlformats.org/drawingml/2006/chartDrawing">
    <cdr:from>
      <cdr:x>0.75775</cdr:x>
      <cdr:y>0.975</cdr:y>
    </cdr:from>
    <cdr:to>
      <cdr:x>0.9985</cdr:x>
      <cdr:y>1</cdr:y>
    </cdr:to>
    <cdr:sp>
      <cdr:nvSpPr>
        <cdr:cNvPr id="4" name="Text Box 11"/>
        <cdr:cNvSpPr txBox="1">
          <a:spLocks noChangeArrowheads="1"/>
        </cdr:cNvSpPr>
      </cdr:nvSpPr>
      <cdr:spPr>
        <a:xfrm>
          <a:off x="4324350" y="5314950"/>
          <a:ext cx="13716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0.88325</cdr:y>
    </cdr:from>
    <cdr:to>
      <cdr:x>0.99775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4010025"/>
          <a:ext cx="52292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0.99625</cdr:x>
      <cdr:y>0.12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864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6.6.2: Prevalence of Personality Disorders                                                                by Metis Region,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in a five year period for Metis residents aged 10+</a:t>
          </a:r>
        </a:p>
      </cdr:txBody>
    </cdr:sp>
  </cdr:relSizeAnchor>
  <cdr:relSizeAnchor xmlns:cdr="http://schemas.openxmlformats.org/drawingml/2006/chartDrawing">
    <cdr:from>
      <cdr:x>0.758</cdr:x>
      <cdr:y>0.97</cdr:y>
    </cdr:from>
    <cdr:to>
      <cdr:x>0.9985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4324350" y="4400550"/>
          <a:ext cx="13716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0.75375</cdr:x>
      <cdr:y>0.97</cdr:y>
    </cdr:from>
    <cdr:to>
      <cdr:x>0.99425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305300" y="4400550"/>
          <a:ext cx="13716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0.12425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7150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Prevalence of Personality Disorders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in a five year period for residents aged 10+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1" customWidth="1"/>
    <col min="2" max="3" width="17.140625" style="21" customWidth="1"/>
    <col min="4" max="4" width="0.9921875" style="21" customWidth="1"/>
    <col min="5" max="5" width="18.140625" style="21" customWidth="1"/>
    <col min="6" max="7" width="17.140625" style="21" customWidth="1"/>
    <col min="8" max="8" width="0.9921875" style="21" customWidth="1"/>
    <col min="9" max="9" width="14.57421875" style="21" customWidth="1"/>
    <col min="10" max="10" width="17.140625" style="21" customWidth="1"/>
    <col min="11" max="16384" width="9.140625" style="21" customWidth="1"/>
  </cols>
  <sheetData>
    <row r="1" spans="1:3" ht="15.75" thickBot="1">
      <c r="A1" s="13" t="s">
        <v>163</v>
      </c>
      <c r="B1" s="13"/>
      <c r="C1" s="13"/>
    </row>
    <row r="2" spans="1:10" ht="13.5" customHeight="1" thickBot="1">
      <c r="A2" s="74" t="s">
        <v>146</v>
      </c>
      <c r="B2" s="84" t="s">
        <v>155</v>
      </c>
      <c r="C2" s="85"/>
      <c r="E2" s="77" t="s">
        <v>147</v>
      </c>
      <c r="F2" s="84" t="s">
        <v>155</v>
      </c>
      <c r="G2" s="85"/>
      <c r="I2" s="74" t="s">
        <v>145</v>
      </c>
      <c r="J2" s="81" t="s">
        <v>155</v>
      </c>
    </row>
    <row r="3" spans="1:10" ht="12.75">
      <c r="A3" s="75"/>
      <c r="B3" s="14" t="s">
        <v>61</v>
      </c>
      <c r="C3" s="17" t="s">
        <v>61</v>
      </c>
      <c r="E3" s="78"/>
      <c r="F3" s="14" t="s">
        <v>61</v>
      </c>
      <c r="G3" s="17" t="s">
        <v>61</v>
      </c>
      <c r="I3" s="75"/>
      <c r="J3" s="82"/>
    </row>
    <row r="4" spans="1:10" ht="13.5" thickBot="1">
      <c r="A4" s="75"/>
      <c r="B4" s="14" t="s">
        <v>148</v>
      </c>
      <c r="C4" s="30" t="s">
        <v>148</v>
      </c>
      <c r="E4" s="78"/>
      <c r="F4" s="14" t="s">
        <v>148</v>
      </c>
      <c r="G4" s="30" t="s">
        <v>148</v>
      </c>
      <c r="I4" s="75"/>
      <c r="J4" s="83"/>
    </row>
    <row r="5" spans="1:10" ht="12.75">
      <c r="A5" s="75"/>
      <c r="B5" s="15" t="s">
        <v>149</v>
      </c>
      <c r="C5" s="31" t="s">
        <v>149</v>
      </c>
      <c r="E5" s="78"/>
      <c r="F5" s="15" t="s">
        <v>149</v>
      </c>
      <c r="G5" s="31" t="s">
        <v>149</v>
      </c>
      <c r="I5" s="75"/>
      <c r="J5" s="30" t="s">
        <v>156</v>
      </c>
    </row>
    <row r="6" spans="1:10" ht="13.5" thickBot="1">
      <c r="A6" s="76"/>
      <c r="B6" s="52" t="s">
        <v>137</v>
      </c>
      <c r="C6" s="54" t="s">
        <v>138</v>
      </c>
      <c r="E6" s="79"/>
      <c r="F6" s="52" t="s">
        <v>137</v>
      </c>
      <c r="G6" s="54" t="s">
        <v>138</v>
      </c>
      <c r="I6" s="76"/>
      <c r="J6" s="53" t="s">
        <v>139</v>
      </c>
    </row>
    <row r="7" spans="1:10" ht="12.75">
      <c r="A7" s="22" t="s">
        <v>31</v>
      </c>
      <c r="B7" s="55">
        <f>'m vs o orig data'!F4*100</f>
        <v>0.38371349</v>
      </c>
      <c r="C7" s="39">
        <f>'m vs o orig data'!R4*100</f>
        <v>0.49713193</v>
      </c>
      <c r="E7" s="23" t="s">
        <v>45</v>
      </c>
      <c r="F7" s="41">
        <f>'m vs o orig data'!F19*100</f>
        <v>1.4227642299999999</v>
      </c>
      <c r="G7" s="39">
        <f>'m vs o orig data'!R19*100</f>
        <v>0.82378288</v>
      </c>
      <c r="I7" s="24" t="s">
        <v>140</v>
      </c>
      <c r="J7" s="59">
        <f>'m region orig data'!F4*100</f>
        <v>0.41692213000000006</v>
      </c>
    </row>
    <row r="8" spans="1:10" ht="12.75">
      <c r="A8" s="24" t="s">
        <v>32</v>
      </c>
      <c r="B8" s="56">
        <f>'m vs o orig data'!F5*100</f>
        <v>0.70118662</v>
      </c>
      <c r="C8" s="39">
        <f>'m vs o orig data'!R5*100</f>
        <v>0.5485961699999999</v>
      </c>
      <c r="E8" s="25" t="s">
        <v>46</v>
      </c>
      <c r="F8" s="41">
        <f>'m vs o orig data'!F20*100</f>
        <v>1.13960114</v>
      </c>
      <c r="G8" s="39">
        <f>'m vs o orig data'!R20*100</f>
        <v>0.77407906</v>
      </c>
      <c r="I8" s="24" t="s">
        <v>35</v>
      </c>
      <c r="J8" s="60">
        <f>'m region orig data'!F5*100</f>
        <v>0.5774505600000001</v>
      </c>
    </row>
    <row r="9" spans="1:10" ht="12.75">
      <c r="A9" s="24" t="s">
        <v>33</v>
      </c>
      <c r="B9" s="56">
        <f>'m vs o orig data'!F6*100</f>
        <v>0.87873462</v>
      </c>
      <c r="C9" s="39">
        <f>'m vs o orig data'!R6*100</f>
        <v>0.5907201400000001</v>
      </c>
      <c r="E9" s="25" t="s">
        <v>50</v>
      </c>
      <c r="F9" s="41">
        <f>'m vs o orig data'!F21*100</f>
        <v>1.2456084299999999</v>
      </c>
      <c r="G9" s="39">
        <f>'m vs o orig data'!R21*100</f>
        <v>0.94076397</v>
      </c>
      <c r="I9" s="24" t="s">
        <v>141</v>
      </c>
      <c r="J9" s="60">
        <f>'m region orig data'!F6*100</f>
        <v>1.38179634</v>
      </c>
    </row>
    <row r="10" spans="1:10" ht="12.75">
      <c r="A10" s="24" t="s">
        <v>28</v>
      </c>
      <c r="B10" s="56">
        <f>'m vs o orig data'!F7*100</f>
        <v>1.50334076</v>
      </c>
      <c r="C10" s="39">
        <f>'m vs o orig data'!R7*100</f>
        <v>0.8811444999999999</v>
      </c>
      <c r="E10" s="25" t="s">
        <v>48</v>
      </c>
      <c r="F10" s="41">
        <f>'m vs o orig data'!F22*100</f>
        <v>1.0903974699999999</v>
      </c>
      <c r="G10" s="39">
        <f>'m vs o orig data'!R22*100</f>
        <v>0.94057373</v>
      </c>
      <c r="I10" s="24" t="s">
        <v>41</v>
      </c>
      <c r="J10" s="60">
        <f>'m region orig data'!F7*100</f>
        <v>1.53222348</v>
      </c>
    </row>
    <row r="11" spans="1:10" ht="12.75">
      <c r="A11" s="24" t="s">
        <v>41</v>
      </c>
      <c r="B11" s="56">
        <f>'m vs o orig data'!F8*100</f>
        <v>1.53222348</v>
      </c>
      <c r="C11" s="39">
        <f>'m vs o orig data'!R8*100</f>
        <v>1.12031631</v>
      </c>
      <c r="E11" s="25" t="s">
        <v>51</v>
      </c>
      <c r="F11" s="41">
        <f>'m vs o orig data'!F23*100</f>
        <v>0.86906141</v>
      </c>
      <c r="G11" s="39">
        <f>'m vs o orig data'!R23*100</f>
        <v>0.6944699599999999</v>
      </c>
      <c r="I11" s="24" t="s">
        <v>142</v>
      </c>
      <c r="J11" s="60">
        <f>'m region orig data'!F8*100</f>
        <v>0.95170455</v>
      </c>
    </row>
    <row r="12" spans="1:10" ht="12.75">
      <c r="A12" s="24" t="s">
        <v>35</v>
      </c>
      <c r="B12" s="56">
        <f>'m vs o orig data'!F9*100</f>
        <v>0.55992534</v>
      </c>
      <c r="C12" s="39">
        <f>'m vs o orig data'!R9*100</f>
        <v>0.49095694</v>
      </c>
      <c r="E12" s="25" t="s">
        <v>47</v>
      </c>
      <c r="F12" s="41">
        <f>'m vs o orig data'!F24*100</f>
        <v>2.08783297</v>
      </c>
      <c r="G12" s="39">
        <f>'m vs o orig data'!R24*100</f>
        <v>1.91686147</v>
      </c>
      <c r="I12" s="24" t="s">
        <v>143</v>
      </c>
      <c r="J12" s="60">
        <f>'m region orig data'!F9*100</f>
        <v>0.8592471399999999</v>
      </c>
    </row>
    <row r="13" spans="1:10" ht="12.75">
      <c r="A13" s="24" t="s">
        <v>36</v>
      </c>
      <c r="B13" s="56">
        <f>'m vs o orig data'!F10*100</f>
        <v>0.48695652</v>
      </c>
      <c r="C13" s="39">
        <f>'m vs o orig data'!R10*100</f>
        <v>0.4491823</v>
      </c>
      <c r="E13" s="25" t="s">
        <v>49</v>
      </c>
      <c r="F13" s="41">
        <f>'m vs o orig data'!F25*100</f>
        <v>1.45257761</v>
      </c>
      <c r="G13" s="39">
        <f>'m vs o orig data'!R25*100</f>
        <v>0.8652673099999999</v>
      </c>
      <c r="I13" s="24" t="s">
        <v>144</v>
      </c>
      <c r="J13" s="60">
        <f>'m region orig data'!F10*100</f>
        <v>0.70271922</v>
      </c>
    </row>
    <row r="14" spans="1:10" ht="12.75">
      <c r="A14" s="24" t="s">
        <v>34</v>
      </c>
      <c r="B14" s="56">
        <f>'m vs o orig data'!F11*100</f>
        <v>1.41679002</v>
      </c>
      <c r="C14" s="39">
        <f>'m vs o orig data'!R11*100</f>
        <v>0.9479839999999999</v>
      </c>
      <c r="E14" s="25" t="s">
        <v>52</v>
      </c>
      <c r="F14" s="41">
        <f>'m vs o orig data'!F26*100</f>
        <v>0.9164420499999999</v>
      </c>
      <c r="G14" s="39">
        <f>'m vs o orig data'!R26*100</f>
        <v>0.82559134</v>
      </c>
      <c r="I14" s="26"/>
      <c r="J14" s="61"/>
    </row>
    <row r="15" spans="1:10" ht="13.5" thickBot="1">
      <c r="A15" s="24" t="s">
        <v>37</v>
      </c>
      <c r="B15" s="56"/>
      <c r="C15" s="39"/>
      <c r="E15" s="25" t="s">
        <v>53</v>
      </c>
      <c r="F15" s="41">
        <f>'m vs o orig data'!F27*100</f>
        <v>1.18152524</v>
      </c>
      <c r="G15" s="39">
        <f>'m vs o orig data'!R27*100</f>
        <v>0.9140481</v>
      </c>
      <c r="I15" s="28" t="s">
        <v>42</v>
      </c>
      <c r="J15" s="62">
        <f>'m region orig data'!F11*100</f>
        <v>1.0884055300000002</v>
      </c>
    </row>
    <row r="16" spans="1:10" ht="12.75">
      <c r="A16" s="24" t="s">
        <v>38</v>
      </c>
      <c r="B16" s="56">
        <f>'m vs o orig data'!F13*100</f>
        <v>0.59826503</v>
      </c>
      <c r="C16" s="39">
        <f>'m vs o orig data'!R13*100</f>
        <v>0.6779661</v>
      </c>
      <c r="E16" s="25" t="s">
        <v>54</v>
      </c>
      <c r="F16" s="41">
        <f>'m vs o orig data'!F28*100</f>
        <v>1.47841514</v>
      </c>
      <c r="G16" s="39">
        <f>'m vs o orig data'!R28*100</f>
        <v>0.7134507600000001</v>
      </c>
      <c r="I16" s="16" t="s">
        <v>43</v>
      </c>
      <c r="J16" s="29"/>
    </row>
    <row r="17" spans="1:10" ht="12.75">
      <c r="A17" s="24" t="s">
        <v>39</v>
      </c>
      <c r="B17" s="56">
        <f>'m vs o orig data'!F14*100</f>
        <v>0.6478782</v>
      </c>
      <c r="C17" s="39">
        <f>'m vs o orig data'!R14*100</f>
        <v>0.61274123</v>
      </c>
      <c r="E17" s="25" t="s">
        <v>55</v>
      </c>
      <c r="F17" s="41">
        <f>'m vs o orig data'!F29*100</f>
        <v>3.1139140700000003</v>
      </c>
      <c r="G17" s="39">
        <f>'m vs o orig data'!R29*100</f>
        <v>2.1301637799999997</v>
      </c>
      <c r="I17" s="67" t="s">
        <v>159</v>
      </c>
      <c r="J17" s="20"/>
    </row>
    <row r="18" spans="1:7" ht="12.75">
      <c r="A18" s="26"/>
      <c r="B18" s="57"/>
      <c r="C18" s="42"/>
      <c r="E18" s="25" t="s">
        <v>56</v>
      </c>
      <c r="F18" s="41">
        <f>'m vs o orig data'!F30*100</f>
        <v>1.9138756</v>
      </c>
      <c r="G18" s="39">
        <f>'m vs o orig data'!R30*100</f>
        <v>1.4660233</v>
      </c>
    </row>
    <row r="19" spans="1:7" ht="12.75">
      <c r="A19" s="24" t="s">
        <v>135</v>
      </c>
      <c r="B19" s="56">
        <f>'m vs o orig data'!F15*100</f>
        <v>0.5838116</v>
      </c>
      <c r="C19" s="39">
        <f>'m vs o orig data'!R15*100</f>
        <v>0.54922094</v>
      </c>
      <c r="E19" s="27"/>
      <c r="F19" s="38"/>
      <c r="G19" s="42"/>
    </row>
    <row r="20" spans="1:7" ht="13.5" thickBot="1">
      <c r="A20" s="24" t="s">
        <v>44</v>
      </c>
      <c r="B20" s="56">
        <f>'m vs o orig data'!F16*100</f>
        <v>0.8142999</v>
      </c>
      <c r="C20" s="39">
        <f>'m vs o orig data'!R16*100</f>
        <v>0.6006079</v>
      </c>
      <c r="E20" s="28" t="s">
        <v>41</v>
      </c>
      <c r="F20" s="58">
        <f>'m vs o orig data'!F8*100</f>
        <v>1.53222348</v>
      </c>
      <c r="G20" s="43">
        <f>'m vs o orig data'!R8*100</f>
        <v>1.12031631</v>
      </c>
    </row>
    <row r="21" spans="1:6" ht="12.75">
      <c r="A21" s="24" t="s">
        <v>40</v>
      </c>
      <c r="B21" s="56">
        <f>'m vs o orig data'!F17*100</f>
        <v>0.65102195</v>
      </c>
      <c r="C21" s="39">
        <f>'m vs o orig data'!R17*100</f>
        <v>0.63570474</v>
      </c>
      <c r="E21" s="16" t="s">
        <v>43</v>
      </c>
      <c r="F21" s="29"/>
    </row>
    <row r="22" spans="1:7" ht="12.75">
      <c r="A22" s="26"/>
      <c r="B22" s="57"/>
      <c r="C22" s="42"/>
      <c r="E22" s="80" t="s">
        <v>159</v>
      </c>
      <c r="F22" s="80"/>
      <c r="G22" s="80"/>
    </row>
    <row r="23" spans="1:3" ht="13.5" thickBot="1">
      <c r="A23" s="28" t="s">
        <v>42</v>
      </c>
      <c r="B23" s="63">
        <f>'m vs o orig data'!F18*100</f>
        <v>1.0884055300000002</v>
      </c>
      <c r="C23" s="64">
        <f>'m vs o orig data'!R18*100</f>
        <v>0.9070957100000001</v>
      </c>
    </row>
    <row r="24" spans="1:3" ht="13.5" thickBot="1">
      <c r="A24" s="48"/>
      <c r="B24" s="66" t="s">
        <v>157</v>
      </c>
      <c r="C24" s="65" t="s">
        <v>158</v>
      </c>
    </row>
    <row r="25" spans="1:6" ht="12.75">
      <c r="A25" s="16" t="s">
        <v>43</v>
      </c>
      <c r="B25" s="29"/>
      <c r="E25" s="45"/>
      <c r="F25" s="44"/>
    </row>
    <row r="26" spans="1:6" ht="12.75">
      <c r="A26" s="67" t="s">
        <v>159</v>
      </c>
      <c r="B26" s="20"/>
      <c r="C26" s="20"/>
      <c r="E26" s="45"/>
      <c r="F26" s="46"/>
    </row>
    <row r="27" spans="5:6" ht="12.75">
      <c r="E27" s="45"/>
      <c r="F27" s="46"/>
    </row>
    <row r="28" spans="5:6" ht="12.75">
      <c r="E28" s="45"/>
      <c r="F28" s="47"/>
    </row>
    <row r="29" spans="5:6" ht="12.75">
      <c r="E29" s="45"/>
      <c r="F29" s="44"/>
    </row>
    <row r="30" spans="5:6" ht="12.75">
      <c r="E30" s="48"/>
      <c r="F30" s="49"/>
    </row>
    <row r="31" spans="5:6" ht="12.75">
      <c r="E31" s="48"/>
      <c r="F31" s="49"/>
    </row>
    <row r="32" spans="5:6" ht="12.75">
      <c r="E32" s="48"/>
      <c r="F32" s="49"/>
    </row>
    <row r="34" spans="5:6" ht="12.75">
      <c r="E34" s="48"/>
      <c r="F34" s="49"/>
    </row>
    <row r="35" spans="5:6" ht="12.75">
      <c r="E35" s="48"/>
      <c r="F35" s="49"/>
    </row>
    <row r="36" spans="5:6" ht="12.75">
      <c r="E36" s="48"/>
      <c r="F36" s="49"/>
    </row>
    <row r="37" spans="5:6" ht="12.75">
      <c r="E37" s="50"/>
      <c r="F37" s="49"/>
    </row>
    <row r="38" spans="5:6" ht="12.75">
      <c r="E38" s="48"/>
      <c r="F38" s="49"/>
    </row>
  </sheetData>
  <sheetProtection/>
  <mergeCells count="7">
    <mergeCell ref="A2:A6"/>
    <mergeCell ref="E2:E6"/>
    <mergeCell ref="E22:G22"/>
    <mergeCell ref="J2:J4"/>
    <mergeCell ref="B2:C2"/>
    <mergeCell ref="F2:G2"/>
    <mergeCell ref="I2:I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L2" sqref="H1:M65536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0" customWidth="1"/>
    <col min="11" max="12" width="9.140625" style="2" customWidth="1"/>
    <col min="13" max="13" width="2.8515625" style="9" customWidth="1"/>
    <col min="14" max="14" width="9.140625" style="2" customWidth="1"/>
    <col min="15" max="15" width="2.8515625" style="9" customWidth="1"/>
    <col min="16" max="16" width="9.28125" style="2" bestFit="1" customWidth="1"/>
    <col min="17" max="16384" width="9.140625" style="2" customWidth="1"/>
  </cols>
  <sheetData>
    <row r="1" spans="1:15" ht="12.75">
      <c r="A1" s="34" t="s">
        <v>150</v>
      </c>
      <c r="B1" s="4" t="s">
        <v>57</v>
      </c>
      <c r="C1" s="86" t="s">
        <v>29</v>
      </c>
      <c r="D1" s="86"/>
      <c r="E1" s="86"/>
      <c r="F1" s="87" t="s">
        <v>128</v>
      </c>
      <c r="G1" s="87"/>
      <c r="H1" s="88" t="s">
        <v>154</v>
      </c>
      <c r="I1" s="88"/>
      <c r="J1" s="88"/>
      <c r="K1" s="88"/>
      <c r="L1" s="88"/>
      <c r="M1" s="6"/>
      <c r="O1" s="6"/>
    </row>
    <row r="2" spans="1:15" ht="12.75">
      <c r="A2" s="34" t="s">
        <v>151</v>
      </c>
      <c r="B2" s="51"/>
      <c r="C2" s="12"/>
      <c r="D2" s="12"/>
      <c r="E2" s="12"/>
      <c r="F2" s="36"/>
      <c r="G2" s="36"/>
      <c r="H2" s="4"/>
      <c r="I2" s="4" t="s">
        <v>136</v>
      </c>
      <c r="J2" s="4" t="s">
        <v>136</v>
      </c>
      <c r="K2" s="4"/>
      <c r="L2" s="4"/>
      <c r="M2" s="6"/>
      <c r="O2" s="6"/>
    </row>
    <row r="3" spans="1:23" ht="12.75">
      <c r="A3" s="4" t="s">
        <v>0</v>
      </c>
      <c r="B3" s="4"/>
      <c r="C3" s="12" t="s">
        <v>117</v>
      </c>
      <c r="D3" s="12" t="s">
        <v>94</v>
      </c>
      <c r="E3" s="12" t="s">
        <v>93</v>
      </c>
      <c r="F3" s="36" t="s">
        <v>126</v>
      </c>
      <c r="G3" s="36" t="s">
        <v>127</v>
      </c>
      <c r="H3" s="5" t="s">
        <v>129</v>
      </c>
      <c r="I3" s="3" t="s">
        <v>137</v>
      </c>
      <c r="J3" s="40" t="s">
        <v>138</v>
      </c>
      <c r="K3" s="5" t="s">
        <v>130</v>
      </c>
      <c r="L3" s="5" t="s">
        <v>131</v>
      </c>
      <c r="N3" s="5" t="s">
        <v>132</v>
      </c>
      <c r="P3" s="5" t="s">
        <v>133</v>
      </c>
      <c r="Q3" s="5"/>
      <c r="R3" s="5"/>
      <c r="S3" s="5"/>
      <c r="T3" s="5"/>
      <c r="U3" s="5"/>
      <c r="V3" s="5"/>
      <c r="W3" s="5"/>
    </row>
    <row r="4" spans="1:23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(m,o)</v>
      </c>
      <c r="B4" t="s">
        <v>31</v>
      </c>
      <c r="C4" t="str">
        <f>'m vs o orig data'!AD4</f>
        <v>m</v>
      </c>
      <c r="D4" t="str">
        <f>'m vs o orig data'!AE4</f>
        <v>o</v>
      </c>
      <c r="E4">
        <f ca="1">IF(CELL("contents",F4)="s","s",IF(CELL("contents",G4)="s","s",IF(CELL("contents",'m vs o orig data'!AF4)="d","d","")))</f>
      </c>
      <c r="F4" t="str">
        <f>'m vs o orig data'!AG4</f>
        <v> </v>
      </c>
      <c r="G4" t="str">
        <f>'m vs o orig data'!AH4</f>
        <v> </v>
      </c>
      <c r="H4" s="18">
        <f aca="true" t="shared" si="0" ref="H4:H14">I$19</f>
        <v>0.0108106453</v>
      </c>
      <c r="I4" s="3">
        <f>'m vs o orig data'!B4</f>
        <v>0.0038976884</v>
      </c>
      <c r="J4" s="3">
        <f>'m vs o orig data'!N4</f>
        <v>0.0050295607</v>
      </c>
      <c r="K4" s="18">
        <f aca="true" t="shared" si="1" ref="K4:K14">J$19</f>
        <v>0.0090709571</v>
      </c>
      <c r="L4" s="11">
        <f>'m vs o orig data'!E4</f>
        <v>2.65981E-05</v>
      </c>
      <c r="M4" s="7"/>
      <c r="N4" s="11">
        <f>'m vs o orig data'!Q4</f>
        <v>7.437487E-14</v>
      </c>
      <c r="O4" s="7"/>
      <c r="P4" s="11">
        <f>'m vs o orig data'!Z4</f>
        <v>0.3056093153</v>
      </c>
      <c r="Q4" s="3"/>
      <c r="R4" s="3"/>
      <c r="S4" s="3"/>
      <c r="T4" s="3"/>
      <c r="U4" s="3"/>
      <c r="V4" s="3"/>
      <c r="W4" s="3"/>
    </row>
    <row r="5" spans="1:23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(o)</v>
      </c>
      <c r="B5" t="s">
        <v>32</v>
      </c>
      <c r="C5" t="str">
        <f>'m vs o orig data'!AD5</f>
        <v> </v>
      </c>
      <c r="D5" t="str">
        <f>'m vs o orig data'!AE5</f>
        <v>o</v>
      </c>
      <c r="E5">
        <f ca="1">IF(CELL("contents",F5)="s","s",IF(CELL("contents",G5)="s","s",IF(CELL("contents",'m vs o orig data'!AF5)="d","d","")))</f>
      </c>
      <c r="F5" t="str">
        <f>'m vs o orig data'!AG5</f>
        <v> </v>
      </c>
      <c r="G5" t="str">
        <f>'m vs o orig data'!AH5</f>
        <v> </v>
      </c>
      <c r="H5" s="18">
        <f t="shared" si="0"/>
        <v>0.0108106453</v>
      </c>
      <c r="I5" s="3">
        <f>'m vs o orig data'!B5</f>
        <v>0.0071735776</v>
      </c>
      <c r="J5" s="3">
        <f>'m vs o orig data'!N5</f>
        <v>0.0055959653</v>
      </c>
      <c r="K5" s="18">
        <f t="shared" si="1"/>
        <v>0.0090709571</v>
      </c>
      <c r="L5" s="11">
        <f>'m vs o orig data'!E5</f>
        <v>0.0449640007</v>
      </c>
      <c r="M5" s="8"/>
      <c r="N5" s="11">
        <f>'m vs o orig data'!Q5</f>
        <v>8.47373E-15</v>
      </c>
      <c r="O5" s="8"/>
      <c r="P5" s="11">
        <f>'m vs o orig data'!Z5</f>
        <v>0.2282627681</v>
      </c>
      <c r="Q5" s="1"/>
      <c r="R5" s="1"/>
      <c r="S5" s="1"/>
      <c r="T5" s="1"/>
      <c r="U5" s="1"/>
      <c r="V5" s="1"/>
      <c r="W5" s="1"/>
    </row>
    <row r="6" spans="1:23" ht="12.75">
      <c r="A6" s="2" t="str">
        <f ca="1" t="shared" si="2"/>
        <v>Assiniboine (o)</v>
      </c>
      <c r="B6" t="s">
        <v>33</v>
      </c>
      <c r="C6" t="str">
        <f>'m vs o orig data'!AD6</f>
        <v> </v>
      </c>
      <c r="D6" t="str">
        <f>'m vs o orig data'!AE6</f>
        <v>o</v>
      </c>
      <c r="E6">
        <f ca="1">IF(CELL("contents",F6)="s","s",IF(CELL("contents",G6)="s","s",IF(CELL("contents",'m vs o orig data'!AF6)="d","d","")))</f>
      </c>
      <c r="F6" t="str">
        <f>'m vs o orig data'!AG6</f>
        <v> </v>
      </c>
      <c r="G6" t="str">
        <f>'m vs o orig data'!AH6</f>
        <v> </v>
      </c>
      <c r="H6" s="18">
        <f t="shared" si="0"/>
        <v>0.0108106453</v>
      </c>
      <c r="I6" s="3">
        <f>'m vs o orig data'!B6</f>
        <v>0.0091677601</v>
      </c>
      <c r="J6" s="3">
        <f>'m vs o orig data'!N6</f>
        <v>0.0061914086</v>
      </c>
      <c r="K6" s="18">
        <f t="shared" si="1"/>
        <v>0.0090709571</v>
      </c>
      <c r="L6" s="11">
        <f>'m vs o orig data'!E6</f>
        <v>0.5333301673</v>
      </c>
      <c r="M6" s="8"/>
      <c r="N6" s="11">
        <f>'m vs o orig data'!Q6</f>
        <v>7.6337386E-09</v>
      </c>
      <c r="O6" s="8"/>
      <c r="P6" s="11">
        <f>'m vs o orig data'!Z6</f>
        <v>0.1412531207</v>
      </c>
      <c r="Q6" s="1"/>
      <c r="R6" s="1"/>
      <c r="S6" s="1"/>
      <c r="T6" s="1"/>
      <c r="U6" s="1"/>
      <c r="V6" s="1"/>
      <c r="W6" s="1"/>
    </row>
    <row r="7" spans="1:23" ht="12.75">
      <c r="A7" s="2" t="str">
        <f ca="1" t="shared" si="2"/>
        <v>Brandon (d)</v>
      </c>
      <c r="B7" t="s">
        <v>28</v>
      </c>
      <c r="C7" t="str">
        <f>'m vs o orig data'!AD7</f>
        <v> </v>
      </c>
      <c r="D7" t="str">
        <f>'m vs o orig data'!AE7</f>
        <v> </v>
      </c>
      <c r="E7" t="str">
        <f ca="1">IF(CELL("contents",F7)="s","s",IF(CELL("contents",G7)="s","s",IF(CELL("contents",'m vs o orig data'!AF7)="d","d","")))</f>
        <v>d</v>
      </c>
      <c r="F7" t="str">
        <f>'m vs o orig data'!AG7</f>
        <v> </v>
      </c>
      <c r="G7" t="str">
        <f>'m vs o orig data'!AH7</f>
        <v> </v>
      </c>
      <c r="H7" s="18">
        <f t="shared" si="0"/>
        <v>0.0108106453</v>
      </c>
      <c r="I7" s="3">
        <f>'m vs o orig data'!B7</f>
        <v>0.0144599507</v>
      </c>
      <c r="J7" s="3">
        <f>'m vs o orig data'!N7</f>
        <v>0.0087249176</v>
      </c>
      <c r="K7" s="18">
        <f t="shared" si="1"/>
        <v>0.0090709571</v>
      </c>
      <c r="L7" s="11">
        <f>'m vs o orig data'!E7</f>
        <v>0.1492571355</v>
      </c>
      <c r="M7" s="8"/>
      <c r="N7" s="11">
        <f>'m vs o orig data'!Q7</f>
        <v>0.5587439556</v>
      </c>
      <c r="O7" s="8"/>
      <c r="P7" s="11">
        <f>'m vs o orig data'!Z7</f>
        <v>0.0135387495</v>
      </c>
      <c r="Q7" s="1"/>
      <c r="R7" s="1"/>
      <c r="S7" s="1"/>
      <c r="T7" s="1"/>
      <c r="U7" s="1"/>
      <c r="V7" s="1"/>
      <c r="W7" s="1"/>
    </row>
    <row r="8" spans="1:23" ht="12.75">
      <c r="A8" s="2" t="str">
        <f ca="1" t="shared" si="2"/>
        <v>Winnipeg (m,o,d)</v>
      </c>
      <c r="B8" t="s">
        <v>41</v>
      </c>
      <c r="C8" t="str">
        <f>'m vs o orig data'!AD8</f>
        <v>m</v>
      </c>
      <c r="D8" t="str">
        <f>'m vs o orig data'!AE8</f>
        <v>o</v>
      </c>
      <c r="E8" t="str">
        <f ca="1">IF(CELL("contents",F8)="s","s",IF(CELL("contents",G8)="s","s",IF(CELL("contents",'m vs o orig data'!AF8)="d","d","")))</f>
        <v>d</v>
      </c>
      <c r="F8" t="str">
        <f>'m vs o orig data'!AG8</f>
        <v> </v>
      </c>
      <c r="G8" t="str">
        <f>'m vs o orig data'!AH8</f>
        <v> </v>
      </c>
      <c r="H8" s="18">
        <f t="shared" si="0"/>
        <v>0.0108106453</v>
      </c>
      <c r="I8" s="3">
        <f>'m vs o orig data'!B8</f>
        <v>0.0152401552</v>
      </c>
      <c r="J8" s="3">
        <f>'m vs o orig data'!N8</f>
        <v>0.0109197633</v>
      </c>
      <c r="K8" s="18">
        <f t="shared" si="1"/>
        <v>0.0090709571</v>
      </c>
      <c r="L8" s="11">
        <f>'m vs o orig data'!E8</f>
        <v>1.7010285E-06</v>
      </c>
      <c r="M8" s="8"/>
      <c r="N8" s="11">
        <f>'m vs o orig data'!Q8</f>
        <v>1.321329E-11</v>
      </c>
      <c r="O8" s="8"/>
      <c r="P8" s="11">
        <f>'m vs o orig data'!Z8</f>
        <v>6.558656E-09</v>
      </c>
      <c r="Q8" s="1"/>
      <c r="R8" s="1"/>
      <c r="S8" s="1"/>
      <c r="T8" s="1"/>
      <c r="U8" s="1"/>
      <c r="V8" s="1"/>
      <c r="W8" s="1"/>
    </row>
    <row r="9" spans="1:23" ht="12.75">
      <c r="A9" s="2" t="str">
        <f ca="1" t="shared" si="2"/>
        <v>Interlake (m,o)</v>
      </c>
      <c r="B9" t="s">
        <v>35</v>
      </c>
      <c r="C9" t="str">
        <f>'m vs o orig data'!AD9</f>
        <v>m</v>
      </c>
      <c r="D9" t="str">
        <f>'m vs o orig data'!AE9</f>
        <v>o</v>
      </c>
      <c r="E9">
        <f ca="1">IF(CELL("contents",F9)="s","s",IF(CELL("contents",G9)="s","s",IF(CELL("contents",'m vs o orig data'!AF9)="d","d","")))</f>
      </c>
      <c r="F9" t="str">
        <f>'m vs o orig data'!AG9</f>
        <v> </v>
      </c>
      <c r="G9" t="str">
        <f>'m vs o orig data'!AH9</f>
        <v> </v>
      </c>
      <c r="H9" s="18">
        <f t="shared" si="0"/>
        <v>0.0108106453</v>
      </c>
      <c r="I9" s="3">
        <f>'m vs o orig data'!B9</f>
        <v>0.0057827056</v>
      </c>
      <c r="J9" s="3">
        <f>'m vs o orig data'!N9</f>
        <v>0.0051060404</v>
      </c>
      <c r="K9" s="18">
        <f t="shared" si="1"/>
        <v>0.0090709571</v>
      </c>
      <c r="L9" s="11">
        <f>'m vs o orig data'!E9</f>
        <v>0.0001474004</v>
      </c>
      <c r="M9" s="8"/>
      <c r="N9" s="11">
        <f>'m vs o orig data'!Q9</f>
        <v>4.964973E-16</v>
      </c>
      <c r="O9" s="8"/>
      <c r="P9" s="11">
        <f>'m vs o orig data'!Z9</f>
        <v>0.4645177716</v>
      </c>
      <c r="Q9" s="1"/>
      <c r="R9" s="1"/>
      <c r="S9" s="1"/>
      <c r="T9" s="1"/>
      <c r="U9" s="1"/>
      <c r="V9" s="1"/>
      <c r="W9" s="1"/>
    </row>
    <row r="10" spans="1:16" ht="12.75">
      <c r="A10" s="2" t="str">
        <f ca="1" t="shared" si="2"/>
        <v>North Eastman (m,o)</v>
      </c>
      <c r="B10" t="s">
        <v>36</v>
      </c>
      <c r="C10" t="str">
        <f>'m vs o orig data'!AD10</f>
        <v>m</v>
      </c>
      <c r="D10" t="str">
        <f>'m vs o orig data'!AE10</f>
        <v>o</v>
      </c>
      <c r="E10">
        <f ca="1">IF(CELL("contents",F10)="s","s",IF(CELL("contents",G10)="s","s",IF(CELL("contents",'m vs o orig data'!AF10)="d","d","")))</f>
      </c>
      <c r="F10" t="str">
        <f>'m vs o orig data'!AG10</f>
        <v> </v>
      </c>
      <c r="G10" t="str">
        <f>'m vs o orig data'!AH10</f>
        <v> </v>
      </c>
      <c r="H10" s="18">
        <f t="shared" si="0"/>
        <v>0.0108106453</v>
      </c>
      <c r="I10" s="3">
        <f>'m vs o orig data'!B10</f>
        <v>0.0050662216</v>
      </c>
      <c r="J10" s="3">
        <f>'m vs o orig data'!N10</f>
        <v>0.0046690296</v>
      </c>
      <c r="K10" s="18">
        <f t="shared" si="1"/>
        <v>0.0090709571</v>
      </c>
      <c r="L10" s="11">
        <f>'m vs o orig data'!E10</f>
        <v>0.0055947561</v>
      </c>
      <c r="N10" s="11">
        <f>'m vs o orig data'!Q10</f>
        <v>9.653702E-13</v>
      </c>
      <c r="P10" s="11">
        <f>'m vs o orig data'!Z10</f>
        <v>0.7731812662</v>
      </c>
    </row>
    <row r="11" spans="1:23" ht="12.75">
      <c r="A11" s="2" t="str">
        <f ca="1" t="shared" si="2"/>
        <v>Parkland (d)</v>
      </c>
      <c r="B11" t="s">
        <v>34</v>
      </c>
      <c r="C11" t="str">
        <f>'m vs o orig data'!AD11</f>
        <v> </v>
      </c>
      <c r="D11" t="str">
        <f>'m vs o orig data'!AE11</f>
        <v> </v>
      </c>
      <c r="E11" t="str">
        <f ca="1">IF(CELL("contents",F11)="s","s",IF(CELL("contents",G11)="s","s",IF(CELL("contents",'m vs o orig data'!AF11)="d","d","")))</f>
        <v>d</v>
      </c>
      <c r="F11" t="str">
        <f>'m vs o orig data'!AG11</f>
        <v> </v>
      </c>
      <c r="G11" t="str">
        <f>'m vs o orig data'!AH11</f>
        <v> </v>
      </c>
      <c r="H11" s="18">
        <f t="shared" si="0"/>
        <v>0.0108106453</v>
      </c>
      <c r="I11" s="3">
        <f>'m vs o orig data'!B11</f>
        <v>0.0144200428</v>
      </c>
      <c r="J11" s="3">
        <f>'m vs o orig data'!N11</f>
        <v>0.0096405591</v>
      </c>
      <c r="K11" s="18">
        <f t="shared" si="1"/>
        <v>0.0090709571</v>
      </c>
      <c r="L11" s="11">
        <f>'m vs o orig data'!E11</f>
        <v>0.0331210764</v>
      </c>
      <c r="M11" s="8"/>
      <c r="N11" s="11">
        <f>'m vs o orig data'!Q11</f>
        <v>0.3760727553</v>
      </c>
      <c r="O11" s="8"/>
      <c r="P11" s="11">
        <f>'m vs o orig data'!Z11</f>
        <v>0.004224509</v>
      </c>
      <c r="Q11" s="1"/>
      <c r="R11" s="1"/>
      <c r="S11" s="1"/>
      <c r="T11" s="1"/>
      <c r="U11" s="1"/>
      <c r="V11" s="1"/>
      <c r="W11" s="1"/>
    </row>
    <row r="12" spans="1:23" ht="12.75">
      <c r="A12" s="2" t="str">
        <f ca="1" t="shared" si="2"/>
        <v>Churchill (s)</v>
      </c>
      <c r="B12" t="s">
        <v>37</v>
      </c>
      <c r="C12" t="str">
        <f>'m vs o orig data'!AD12</f>
        <v> </v>
      </c>
      <c r="D12" t="str">
        <f>'m vs o orig data'!AE12</f>
        <v> </v>
      </c>
      <c r="E12" t="str">
        <f ca="1">IF(CELL("contents",F12)="s","s",IF(CELL("contents",G12)="s","s",IF(CELL("contents",'m vs o orig data'!AF12)="d","d","")))</f>
        <v>s</v>
      </c>
      <c r="F12" t="str">
        <f>'m vs o orig data'!AG12</f>
        <v>s</v>
      </c>
      <c r="G12" t="str">
        <f>'m vs o orig data'!AH12</f>
        <v>s</v>
      </c>
      <c r="H12" s="18">
        <f t="shared" si="0"/>
        <v>0.0108106453</v>
      </c>
      <c r="I12" s="3" t="str">
        <f>'m vs o orig data'!B12</f>
        <v> </v>
      </c>
      <c r="J12" s="3" t="str">
        <f>'m vs o orig data'!N12</f>
        <v> </v>
      </c>
      <c r="K12" s="18">
        <f t="shared" si="1"/>
        <v>0.0090709571</v>
      </c>
      <c r="L12" s="11" t="str">
        <f>'m vs o orig data'!E12</f>
        <v> </v>
      </c>
      <c r="M12" s="8"/>
      <c r="N12" s="11" t="str">
        <f>'m vs o orig data'!Q12</f>
        <v> </v>
      </c>
      <c r="O12" s="8"/>
      <c r="P12" s="11" t="str">
        <f>'m vs o orig data'!Z12</f>
        <v> </v>
      </c>
      <c r="Q12" s="1"/>
      <c r="R12" s="1"/>
      <c r="S12" s="1"/>
      <c r="T12" s="1"/>
      <c r="U12" s="1"/>
      <c r="V12" s="1"/>
      <c r="W12" s="1"/>
    </row>
    <row r="13" spans="1:23" ht="12.75">
      <c r="A13" s="2" t="str">
        <f ca="1" t="shared" si="2"/>
        <v>Nor-Man (o)</v>
      </c>
      <c r="B13" t="s">
        <v>38</v>
      </c>
      <c r="C13" t="str">
        <f>'m vs o orig data'!AD13</f>
        <v> </v>
      </c>
      <c r="D13" t="str">
        <f>'m vs o orig data'!AE13</f>
        <v>o</v>
      </c>
      <c r="E13">
        <f ca="1">IF(CELL("contents",F13)="s","s",IF(CELL("contents",G13)="s","s",IF(CELL("contents",'m vs o orig data'!AF13)="d","d","")))</f>
      </c>
      <c r="F13" t="str">
        <f>'m vs o orig data'!AG13</f>
        <v> </v>
      </c>
      <c r="G13" t="str">
        <f>'m vs o orig data'!AH13</f>
        <v> </v>
      </c>
      <c r="H13" s="18">
        <f t="shared" si="0"/>
        <v>0.0108106453</v>
      </c>
      <c r="I13" s="3">
        <f>'m vs o orig data'!B13</f>
        <v>0.0060692231</v>
      </c>
      <c r="J13" s="3">
        <f>'m vs o orig data'!N13</f>
        <v>0.0067786892</v>
      </c>
      <c r="K13" s="18">
        <f t="shared" si="1"/>
        <v>0.0090709571</v>
      </c>
      <c r="L13" s="11">
        <f>'m vs o orig data'!E13</f>
        <v>0.0125260386</v>
      </c>
      <c r="M13" s="8"/>
      <c r="N13" s="11">
        <f>'m vs o orig data'!Q13</f>
        <v>0.0042146353</v>
      </c>
      <c r="O13" s="8"/>
      <c r="P13" s="11">
        <f>'m vs o orig data'!Z13</f>
        <v>0.6532013858</v>
      </c>
      <c r="Q13" s="1"/>
      <c r="R13" s="1"/>
      <c r="S13" s="1"/>
      <c r="T13" s="1"/>
      <c r="U13" s="1"/>
      <c r="V13" s="1"/>
      <c r="W13" s="1"/>
    </row>
    <row r="14" spans="1:23" ht="12.75">
      <c r="A14" s="2" t="str">
        <f ca="1" t="shared" si="2"/>
        <v>Burntwood (o)</v>
      </c>
      <c r="B14" t="s">
        <v>39</v>
      </c>
      <c r="C14" t="str">
        <f>'m vs o orig data'!AD14</f>
        <v> </v>
      </c>
      <c r="D14" t="str">
        <f>'m vs o orig data'!AE14</f>
        <v>o</v>
      </c>
      <c r="E14">
        <f ca="1">IF(CELL("contents",F14)="s","s",IF(CELL("contents",G14)="s","s",IF(CELL("contents",'m vs o orig data'!AF14)="d","d","")))</f>
      </c>
      <c r="F14" t="str">
        <f>'m vs o orig data'!AG14</f>
        <v> </v>
      </c>
      <c r="G14" t="str">
        <f>'m vs o orig data'!AH14</f>
        <v> </v>
      </c>
      <c r="H14" s="18">
        <f t="shared" si="0"/>
        <v>0.0108106453</v>
      </c>
      <c r="I14" s="3">
        <f>'m vs o orig data'!B14</f>
        <v>0.0064755209</v>
      </c>
      <c r="J14" s="3">
        <f>'m vs o orig data'!N14</f>
        <v>0.0059688461</v>
      </c>
      <c r="K14" s="18">
        <f t="shared" si="1"/>
        <v>0.0090709571</v>
      </c>
      <c r="L14" s="11">
        <f>'m vs o orig data'!E14</f>
        <v>0.0267631525</v>
      </c>
      <c r="M14" s="8"/>
      <c r="N14" s="11">
        <f>'m vs o orig data'!Q14</f>
        <v>6.805123E-07</v>
      </c>
      <c r="O14" s="8"/>
      <c r="P14" s="11">
        <f>'m vs o orig data'!Z14</f>
        <v>0.7336114568</v>
      </c>
      <c r="Q14" s="1"/>
      <c r="R14" s="1"/>
      <c r="S14" s="1"/>
      <c r="T14" s="1"/>
      <c r="U14" s="1"/>
      <c r="V14" s="1"/>
      <c r="W14" s="1"/>
    </row>
    <row r="15" spans="1:23" ht="12.75">
      <c r="B15"/>
      <c r="C15"/>
      <c r="D15"/>
      <c r="E15"/>
      <c r="F15"/>
      <c r="G15"/>
      <c r="H15" s="18"/>
      <c r="I15" s="3"/>
      <c r="J15" s="3"/>
      <c r="K15" s="18"/>
      <c r="L15" s="11"/>
      <c r="M15" s="8"/>
      <c r="N15" s="11"/>
      <c r="O15" s="8"/>
      <c r="P15" s="11"/>
      <c r="Q15" s="1"/>
      <c r="R15" s="1"/>
      <c r="S15" s="1"/>
      <c r="T15" s="1"/>
      <c r="U15" s="1"/>
      <c r="V15" s="1"/>
      <c r="W15" s="1"/>
    </row>
    <row r="16" spans="1:23" ht="12.75">
      <c r="A16" s="2" t="str">
        <f ca="1" t="shared" si="2"/>
        <v>Rural South (m,o)</v>
      </c>
      <c r="B16" t="s">
        <v>135</v>
      </c>
      <c r="C16" t="str">
        <f>'m vs o orig data'!AD15</f>
        <v>m</v>
      </c>
      <c r="D16" t="str">
        <f>'m vs o orig data'!AE15</f>
        <v>o</v>
      </c>
      <c r="E16">
        <f ca="1">IF(CELL("contents",F16)="s","s",IF(CELL("contents",G16)="s","s",IF(CELL("contents",'m vs o orig data'!AF15)="d","d","")))</f>
      </c>
      <c r="F16" t="str">
        <f>'m vs o orig data'!AG15</f>
        <v> </v>
      </c>
      <c r="G16" t="str">
        <f>'m vs o orig data'!AH15</f>
        <v> </v>
      </c>
      <c r="H16" s="18">
        <f>I$19</f>
        <v>0.0108106453</v>
      </c>
      <c r="I16" s="3">
        <f>'m vs o orig data'!B15</f>
        <v>0.0060181328</v>
      </c>
      <c r="J16" s="3">
        <f>'m vs o orig data'!N15</f>
        <v>0.0056641458</v>
      </c>
      <c r="K16" s="18">
        <f>J$19</f>
        <v>0.0090709571</v>
      </c>
      <c r="L16" s="11">
        <f>'m vs o orig data'!E15</f>
        <v>1.37532E-05</v>
      </c>
      <c r="M16" s="8"/>
      <c r="N16" s="11">
        <f>'m vs o orig data'!Q15</f>
        <v>3.085769E-31</v>
      </c>
      <c r="O16" s="8"/>
      <c r="P16" s="11">
        <f>'m vs o orig data'!Z15</f>
        <v>0.6562260327</v>
      </c>
      <c r="Q16" s="1"/>
      <c r="R16" s="1"/>
      <c r="S16" s="1"/>
      <c r="T16" s="1"/>
      <c r="U16" s="1"/>
      <c r="V16" s="1"/>
      <c r="W16" s="1"/>
    </row>
    <row r="17" spans="1:16" ht="12.75">
      <c r="A17" s="2" t="str">
        <f ca="1" t="shared" si="2"/>
        <v>Mid (m,o,d)</v>
      </c>
      <c r="B17" t="s">
        <v>44</v>
      </c>
      <c r="C17" t="str">
        <f>'m vs o orig data'!AD16</f>
        <v>m</v>
      </c>
      <c r="D17" t="str">
        <f>'m vs o orig data'!AE16</f>
        <v>o</v>
      </c>
      <c r="E17" t="str">
        <f ca="1">IF(CELL("contents",F17)="s","s",IF(CELL("contents",G17)="s","s",IF(CELL("contents",'m vs o orig data'!AF16)="d","d","")))</f>
        <v>d</v>
      </c>
      <c r="F17" t="str">
        <f>'m vs o orig data'!AG16</f>
        <v> </v>
      </c>
      <c r="G17" t="str">
        <f>'m vs o orig data'!AH16</f>
        <v> </v>
      </c>
      <c r="H17" s="18">
        <f>I$19</f>
        <v>0.0108106453</v>
      </c>
      <c r="I17" s="3">
        <f>'m vs o orig data'!B16</f>
        <v>0.0084376937</v>
      </c>
      <c r="J17" s="3">
        <f>'m vs o orig data'!N16</f>
        <v>0.0062341369</v>
      </c>
      <c r="K17" s="18">
        <f>J$19</f>
        <v>0.0090709571</v>
      </c>
      <c r="L17" s="11">
        <f>'m vs o orig data'!E16</f>
        <v>0.0094870606</v>
      </c>
      <c r="N17" s="11">
        <f>'m vs o orig data'!Q16</f>
        <v>1.586378E-17</v>
      </c>
      <c r="P17" s="11">
        <f>'m vs o orig data'!Z16</f>
        <v>0.0024948686</v>
      </c>
    </row>
    <row r="18" spans="1:16" ht="12.75">
      <c r="A18" s="2" t="str">
        <f ca="1" t="shared" si="2"/>
        <v>North (m,o)</v>
      </c>
      <c r="B18" t="s">
        <v>40</v>
      </c>
      <c r="C18" t="str">
        <f>'m vs o orig data'!AD17</f>
        <v>m</v>
      </c>
      <c r="D18" t="str">
        <f>'m vs o orig data'!AE17</f>
        <v>o</v>
      </c>
      <c r="E18">
        <f ca="1">IF(CELL("contents",F18)="s","s",IF(CELL("contents",G18)="s","s",IF(CELL("contents",'m vs o orig data'!AF17)="d","d","")))</f>
      </c>
      <c r="F18" t="str">
        <f>'m vs o orig data'!AG17</f>
        <v> </v>
      </c>
      <c r="G18" t="str">
        <f>'m vs o orig data'!AH17</f>
        <v> </v>
      </c>
      <c r="H18" s="18">
        <f>I$19</f>
        <v>0.0108106453</v>
      </c>
      <c r="I18" s="3">
        <f>'m vs o orig data'!B17</f>
        <v>0.0066086233</v>
      </c>
      <c r="J18" s="3">
        <f>'m vs o orig data'!N17</f>
        <v>0.006317327</v>
      </c>
      <c r="K18" s="18">
        <f>J$19</f>
        <v>0.0090709571</v>
      </c>
      <c r="L18" s="11">
        <f>'m vs o orig data'!E17</f>
        <v>0.0014732333</v>
      </c>
      <c r="N18" s="11">
        <f>'m vs o orig data'!Q17</f>
        <v>6.5538762E-09</v>
      </c>
      <c r="P18" s="11">
        <f>'m vs o orig data'!Z17</f>
        <v>0.7841747087</v>
      </c>
    </row>
    <row r="19" spans="1:16" ht="12.75">
      <c r="A19" s="2" t="str">
        <f ca="1" t="shared" si="2"/>
        <v>Manitoba (d)</v>
      </c>
      <c r="B19" t="s">
        <v>42</v>
      </c>
      <c r="C19" t="str">
        <f>'m vs o orig data'!AD18</f>
        <v> </v>
      </c>
      <c r="D19" t="str">
        <f>'m vs o orig data'!AE18</f>
        <v> </v>
      </c>
      <c r="E19" t="str">
        <f ca="1">IF(CELL("contents",F19)="s","s",IF(CELL("contents",G19)="s","s",IF(CELL("contents",'m vs o orig data'!AF18)="d","d","")))</f>
        <v>d</v>
      </c>
      <c r="F19" t="str">
        <f>'m vs o orig data'!AG18</f>
        <v> </v>
      </c>
      <c r="G19" t="str">
        <f>'m vs o orig data'!AH18</f>
        <v> </v>
      </c>
      <c r="H19" s="18">
        <f>I$19</f>
        <v>0.0108106453</v>
      </c>
      <c r="I19" s="3">
        <f>'m vs o orig data'!B18</f>
        <v>0.0108106453</v>
      </c>
      <c r="J19" s="3">
        <f>'m vs o orig data'!N18</f>
        <v>0.0090709571</v>
      </c>
      <c r="K19" s="18">
        <f>J$19</f>
        <v>0.0090709571</v>
      </c>
      <c r="L19" s="11" t="str">
        <f>'m vs o orig data'!E18</f>
        <v> </v>
      </c>
      <c r="N19" s="11" t="str">
        <f>'m vs o orig data'!Q18</f>
        <v> </v>
      </c>
      <c r="P19" s="11">
        <f>'m vs o orig data'!Z18</f>
        <v>0.0021717451</v>
      </c>
    </row>
    <row r="20" spans="1:16" ht="12.75">
      <c r="A20" s="2" t="str">
        <f ca="1" t="shared" si="2"/>
        <v>Fort Garry (d)</v>
      </c>
      <c r="B20" t="s">
        <v>45</v>
      </c>
      <c r="C20" t="str">
        <f>'m vs o orig data'!AD19</f>
        <v> </v>
      </c>
      <c r="D20" t="str">
        <f>'m vs o orig data'!AE19</f>
        <v> </v>
      </c>
      <c r="E20" t="str">
        <f ca="1">IF(CELL("contents",F20)="s","s",IF(CELL("contents",G20)="s","s",IF(CELL("contents",'m vs o orig data'!AF19)="d","d","")))</f>
        <v>d</v>
      </c>
      <c r="F20" t="str">
        <f>'m vs o orig data'!AG19</f>
        <v> </v>
      </c>
      <c r="G20" t="str">
        <f>'m vs o orig data'!AH19</f>
        <v> </v>
      </c>
      <c r="H20" s="18">
        <f aca="true" t="shared" si="3" ref="H20:H31">I$19</f>
        <v>0.0108106453</v>
      </c>
      <c r="I20" s="3">
        <f>'m vs o orig data'!B19</f>
        <v>0.0136652501</v>
      </c>
      <c r="J20" s="3">
        <f>'m vs o orig data'!N19</f>
        <v>0.0082020663</v>
      </c>
      <c r="K20" s="18">
        <f aca="true" t="shared" si="4" ref="K20:K31">J$19</f>
        <v>0.0090709571</v>
      </c>
      <c r="L20" s="11">
        <f>'m vs o orig data'!E19</f>
        <v>0.3001526329</v>
      </c>
      <c r="N20" s="11">
        <f>'m vs o orig data'!Q19</f>
        <v>0.1043420674</v>
      </c>
      <c r="P20" s="11">
        <f>'m vs o orig data'!Z19</f>
        <v>0.0248212826</v>
      </c>
    </row>
    <row r="21" spans="1:16" ht="12.75">
      <c r="A21" s="2" t="str">
        <f ca="1" t="shared" si="2"/>
        <v>Assiniboine South</v>
      </c>
      <c r="B21" t="s">
        <v>46</v>
      </c>
      <c r="C21" t="str">
        <f>'m vs o orig data'!AD20</f>
        <v> </v>
      </c>
      <c r="D21" t="str">
        <f>'m vs o orig data'!AE20</f>
        <v> </v>
      </c>
      <c r="E21">
        <f ca="1">IF(CELL("contents",F21)="s","s",IF(CELL("contents",G21)="s","s",IF(CELL("contents",'m vs o orig data'!AF20)="d","d","")))</f>
      </c>
      <c r="F21" t="str">
        <f>'m vs o orig data'!AG20</f>
        <v> </v>
      </c>
      <c r="G21" t="str">
        <f>'m vs o orig data'!AH20</f>
        <v> </v>
      </c>
      <c r="H21" s="18">
        <f t="shared" si="3"/>
        <v>0.0108106453</v>
      </c>
      <c r="I21" s="3">
        <f>'m vs o orig data'!B20</f>
        <v>0.0116165969</v>
      </c>
      <c r="J21" s="3">
        <f>'m vs o orig data'!N20</f>
        <v>0.0078981587</v>
      </c>
      <c r="K21" s="18">
        <f t="shared" si="4"/>
        <v>0.0090709571</v>
      </c>
      <c r="L21" s="11">
        <f>'m vs o orig data'!E20</f>
        <v>0.8409691892</v>
      </c>
      <c r="N21" s="11">
        <f>'m vs o orig data'!Q20</f>
        <v>0.0627730396</v>
      </c>
      <c r="P21" s="11">
        <f>'m vs o orig data'!Z20</f>
        <v>0.285919078</v>
      </c>
    </row>
    <row r="22" spans="1:16" ht="12.75">
      <c r="A22" s="2" t="str">
        <f ca="1" t="shared" si="2"/>
        <v>St. Boniface</v>
      </c>
      <c r="B22" t="s">
        <v>50</v>
      </c>
      <c r="C22" t="str">
        <f>'m vs o orig data'!AD21</f>
        <v> </v>
      </c>
      <c r="D22" t="str">
        <f>'m vs o orig data'!AE21</f>
        <v> </v>
      </c>
      <c r="E22">
        <f ca="1">IF(CELL("contents",F22)="s","s",IF(CELL("contents",G22)="s","s",IF(CELL("contents",'m vs o orig data'!AF21)="d","d","")))</f>
      </c>
      <c r="F22" t="str">
        <f>'m vs o orig data'!AG21</f>
        <v> </v>
      </c>
      <c r="G22" t="str">
        <f>'m vs o orig data'!AH21</f>
        <v> </v>
      </c>
      <c r="H22" s="18">
        <f t="shared" si="3"/>
        <v>0.0108106453</v>
      </c>
      <c r="I22" s="3">
        <f>'m vs o orig data'!B21</f>
        <v>0.012524998</v>
      </c>
      <c r="J22" s="3">
        <f>'m vs o orig data'!N21</f>
        <v>0.0092688449</v>
      </c>
      <c r="K22" s="18">
        <f t="shared" si="4"/>
        <v>0.0090709571</v>
      </c>
      <c r="L22" s="11">
        <f>'m vs o orig data'!E21</f>
        <v>0.3876533872</v>
      </c>
      <c r="N22" s="11">
        <f>'m vs o orig data'!Q21</f>
        <v>0.7408448037</v>
      </c>
      <c r="P22" s="11">
        <f>'m vs o orig data'!Z21</f>
        <v>0.0823450015</v>
      </c>
    </row>
    <row r="23" spans="1:16" ht="12.75">
      <c r="A23" s="2" t="str">
        <f ca="1" t="shared" si="2"/>
        <v>St. Vital</v>
      </c>
      <c r="B23" t="s">
        <v>48</v>
      </c>
      <c r="C23" t="str">
        <f>'m vs o orig data'!AD22</f>
        <v> </v>
      </c>
      <c r="D23" t="str">
        <f>'m vs o orig data'!AE22</f>
        <v> </v>
      </c>
      <c r="E23">
        <f ca="1">IF(CELL("contents",F23)="s","s",IF(CELL("contents",G23)="s","s",IF(CELL("contents",'m vs o orig data'!AF22)="d","d","")))</f>
      </c>
      <c r="F23" t="str">
        <f>'m vs o orig data'!AG22</f>
        <v> </v>
      </c>
      <c r="G23" t="str">
        <f>'m vs o orig data'!AH22</f>
        <v> </v>
      </c>
      <c r="H23" s="18">
        <f t="shared" si="3"/>
        <v>0.0108106453</v>
      </c>
      <c r="I23" s="3">
        <f>'m vs o orig data'!B22</f>
        <v>0.0109610022</v>
      </c>
      <c r="J23" s="3">
        <f>'m vs o orig data'!N22</f>
        <v>0.0093993764</v>
      </c>
      <c r="K23" s="18">
        <f t="shared" si="4"/>
        <v>0.0090709571</v>
      </c>
      <c r="L23" s="11">
        <f>'m vs o orig data'!E22</f>
        <v>0.941683212</v>
      </c>
      <c r="N23" s="11">
        <f>'m vs o orig data'!Q22</f>
        <v>0.5583244643</v>
      </c>
      <c r="P23" s="11">
        <f>'m vs o orig data'!Z22</f>
        <v>0.4185239628</v>
      </c>
    </row>
    <row r="24" spans="1:16" ht="12.75">
      <c r="A24" s="2" t="str">
        <f ca="1" t="shared" si="2"/>
        <v>Transcona (o)</v>
      </c>
      <c r="B24" t="s">
        <v>51</v>
      </c>
      <c r="C24" t="str">
        <f>'m vs o orig data'!AD23</f>
        <v> </v>
      </c>
      <c r="D24" t="str">
        <f>'m vs o orig data'!AE23</f>
        <v>o</v>
      </c>
      <c r="E24">
        <f ca="1">IF(CELL("contents",F24)="s","s",IF(CELL("contents",G24)="s","s",IF(CELL("contents",'m vs o orig data'!AF23)="d","d","")))</f>
      </c>
      <c r="F24" t="str">
        <f>'m vs o orig data'!AG23</f>
        <v> </v>
      </c>
      <c r="G24" t="str">
        <f>'m vs o orig data'!AH23</f>
        <v> </v>
      </c>
      <c r="H24" s="18">
        <f t="shared" si="3"/>
        <v>0.0108106453</v>
      </c>
      <c r="I24" s="3">
        <f>'m vs o orig data'!B23</f>
        <v>0.0085008933</v>
      </c>
      <c r="J24" s="3">
        <f>'m vs o orig data'!N23</f>
        <v>0.00692848</v>
      </c>
      <c r="K24" s="18">
        <f t="shared" si="4"/>
        <v>0.0090709571</v>
      </c>
      <c r="L24" s="11">
        <f>'m vs o orig data'!E23</f>
        <v>0.3642442047</v>
      </c>
      <c r="N24" s="11">
        <f>'m vs o orig data'!Q23</f>
        <v>0.0012880877</v>
      </c>
      <c r="P24" s="11">
        <f>'m vs o orig data'!Z23</f>
        <v>0.4518868334</v>
      </c>
    </row>
    <row r="25" spans="1:19" ht="12.75">
      <c r="A25" s="2" t="str">
        <f ca="1" t="shared" si="2"/>
        <v>River Heights (m,o)</v>
      </c>
      <c r="B25" t="s">
        <v>47</v>
      </c>
      <c r="C25" t="str">
        <f>'m vs o orig data'!AD24</f>
        <v>m</v>
      </c>
      <c r="D25" t="str">
        <f>'m vs o orig data'!AE24</f>
        <v>o</v>
      </c>
      <c r="E25">
        <f ca="1">IF(CELL("contents",F25)="s","s",IF(CELL("contents",G25)="s","s",IF(CELL("contents",'m vs o orig data'!AF24)="d","d","")))</f>
      </c>
      <c r="F25" t="str">
        <f>'m vs o orig data'!AG24</f>
        <v> </v>
      </c>
      <c r="G25" t="str">
        <f>'m vs o orig data'!AH24</f>
        <v> </v>
      </c>
      <c r="H25" s="18">
        <f t="shared" si="3"/>
        <v>0.0108106453</v>
      </c>
      <c r="I25" s="3">
        <f>'m vs o orig data'!B24</f>
        <v>0.0196113583</v>
      </c>
      <c r="J25" s="3">
        <f>'m vs o orig data'!N24</f>
        <v>0.0181171012</v>
      </c>
      <c r="K25" s="18">
        <f t="shared" si="4"/>
        <v>0.0090709571</v>
      </c>
      <c r="L25" s="11">
        <f>'m vs o orig data'!E24</f>
        <v>0.0022880065</v>
      </c>
      <c r="N25" s="11">
        <f>'m vs o orig data'!Q24</f>
        <v>1.302676E-41</v>
      </c>
      <c r="P25" s="11">
        <f>'m vs o orig data'!Z24</f>
        <v>0.6824700368</v>
      </c>
      <c r="Q25" s="1"/>
      <c r="R25" s="1"/>
      <c r="S25" s="1"/>
    </row>
    <row r="26" spans="1:19" ht="12.75">
      <c r="A26" s="2" t="str">
        <f ca="1" t="shared" si="2"/>
        <v>River East (d)</v>
      </c>
      <c r="B26" t="s">
        <v>49</v>
      </c>
      <c r="C26" t="str">
        <f>'m vs o orig data'!AD25</f>
        <v> </v>
      </c>
      <c r="D26" t="str">
        <f>'m vs o orig data'!AE25</f>
        <v> </v>
      </c>
      <c r="E26" t="str">
        <f ca="1">IF(CELL("contents",F26)="s","s",IF(CELL("contents",G26)="s","s",IF(CELL("contents",'m vs o orig data'!AF25)="d","d","")))</f>
        <v>d</v>
      </c>
      <c r="F26" t="str">
        <f>'m vs o orig data'!AG25</f>
        <v> </v>
      </c>
      <c r="G26" t="str">
        <f>'m vs o orig data'!AH25</f>
        <v> </v>
      </c>
      <c r="H26" s="18">
        <f t="shared" si="3"/>
        <v>0.0108106453</v>
      </c>
      <c r="I26" s="3">
        <f>'m vs o orig data'!B25</f>
        <v>0.0143693765</v>
      </c>
      <c r="J26" s="3">
        <f>'m vs o orig data'!N25</f>
        <v>0.0086069556</v>
      </c>
      <c r="K26" s="18">
        <f t="shared" si="4"/>
        <v>0.0090709571</v>
      </c>
      <c r="L26" s="11">
        <f>'m vs o orig data'!E25</f>
        <v>0.0611929608</v>
      </c>
      <c r="N26" s="11">
        <f>'m vs o orig data'!Q25</f>
        <v>0.3401191967</v>
      </c>
      <c r="P26" s="11">
        <f>'m vs o orig data'!Z25</f>
        <v>0.0007074319</v>
      </c>
      <c r="Q26" s="1"/>
      <c r="R26" s="1"/>
      <c r="S26" s="1"/>
    </row>
    <row r="27" spans="1:19" ht="12.75">
      <c r="A27" s="2" t="str">
        <f ca="1" t="shared" si="2"/>
        <v>Seven Oaks</v>
      </c>
      <c r="B27" t="s">
        <v>52</v>
      </c>
      <c r="C27" t="str">
        <f>'m vs o orig data'!AD26</f>
        <v> </v>
      </c>
      <c r="D27" t="str">
        <f>'m vs o orig data'!AE26</f>
        <v> </v>
      </c>
      <c r="E27">
        <f ca="1">IF(CELL("contents",F27)="s","s",IF(CELL("contents",G27)="s","s",IF(CELL("contents",'m vs o orig data'!AF26)="d","d","")))</f>
      </c>
      <c r="F27" t="str">
        <f>'m vs o orig data'!AG26</f>
        <v> </v>
      </c>
      <c r="G27" t="str">
        <f>'m vs o orig data'!AH26</f>
        <v> </v>
      </c>
      <c r="H27" s="18">
        <f t="shared" si="3"/>
        <v>0.0108106453</v>
      </c>
      <c r="I27" s="3">
        <f>'m vs o orig data'!B26</f>
        <v>0.0090788736</v>
      </c>
      <c r="J27" s="3">
        <f>'m vs o orig data'!N26</f>
        <v>0.0084030052</v>
      </c>
      <c r="K27" s="18">
        <f t="shared" si="4"/>
        <v>0.0090709571</v>
      </c>
      <c r="L27" s="11">
        <f>'m vs o orig data'!E26</f>
        <v>0.4843217665</v>
      </c>
      <c r="N27" s="11">
        <f>'m vs o orig data'!Q26</f>
        <v>0.2280862862</v>
      </c>
      <c r="P27" s="11">
        <f>'m vs o orig data'!Z26</f>
        <v>0.7581138317</v>
      </c>
      <c r="Q27" s="1"/>
      <c r="R27" s="1"/>
      <c r="S27" s="1"/>
    </row>
    <row r="28" spans="1:19" ht="12.75">
      <c r="A28" s="2" t="str">
        <f ca="1" t="shared" si="2"/>
        <v>St. James - Assiniboia</v>
      </c>
      <c r="B28" t="s">
        <v>53</v>
      </c>
      <c r="C28" t="str">
        <f>'m vs o orig data'!AD27</f>
        <v> </v>
      </c>
      <c r="D28" t="str">
        <f>'m vs o orig data'!AE27</f>
        <v> </v>
      </c>
      <c r="E28">
        <f ca="1">IF(CELL("contents",F28)="s","s",IF(CELL("contents",G28)="s","s",IF(CELL("contents",'m vs o orig data'!AF27)="d","d","")))</f>
      </c>
      <c r="F28" t="str">
        <f>'m vs o orig data'!AG27</f>
        <v> </v>
      </c>
      <c r="G28" t="str">
        <f>'m vs o orig data'!AH27</f>
        <v> </v>
      </c>
      <c r="H28" s="18">
        <f t="shared" si="3"/>
        <v>0.0108106453</v>
      </c>
      <c r="I28" s="3">
        <f>'m vs o orig data'!B27</f>
        <v>0.0116818224</v>
      </c>
      <c r="J28" s="3">
        <f>'m vs o orig data'!N27</f>
        <v>0.0091221441</v>
      </c>
      <c r="K28" s="18">
        <f t="shared" si="4"/>
        <v>0.0090709571</v>
      </c>
      <c r="L28" s="11">
        <f>'m vs o orig data'!E27</f>
        <v>0.7260309777</v>
      </c>
      <c r="M28" s="8"/>
      <c r="N28" s="11">
        <f>'m vs o orig data'!Q27</f>
        <v>0.9262456262</v>
      </c>
      <c r="P28" s="11">
        <f>'m vs o orig data'!Z27</f>
        <v>0.2657227363</v>
      </c>
      <c r="Q28" s="1"/>
      <c r="R28" s="1"/>
      <c r="S28" s="1"/>
    </row>
    <row r="29" spans="1:19" ht="12.75">
      <c r="A29" s="2" t="str">
        <f ca="1" t="shared" si="2"/>
        <v>Inkster (o,d)</v>
      </c>
      <c r="B29" t="s">
        <v>54</v>
      </c>
      <c r="C29" t="str">
        <f>'m vs o orig data'!AD28</f>
        <v> </v>
      </c>
      <c r="D29" t="str">
        <f>'m vs o orig data'!AE28</f>
        <v>o</v>
      </c>
      <c r="E29" t="str">
        <f ca="1">IF(CELL("contents",F29)="s","s",IF(CELL("contents",G29)="s","s",IF(CELL("contents",'m vs o orig data'!AF28)="d","d","")))</f>
        <v>d</v>
      </c>
      <c r="F29" t="str">
        <f>'m vs o orig data'!AG28</f>
        <v> </v>
      </c>
      <c r="G29" t="str">
        <f>'m vs o orig data'!AH28</f>
        <v> </v>
      </c>
      <c r="H29" s="18">
        <f t="shared" si="3"/>
        <v>0.0108106453</v>
      </c>
      <c r="I29" s="3">
        <f>'m vs o orig data'!B28</f>
        <v>0.0148603562</v>
      </c>
      <c r="J29" s="3">
        <f>'m vs o orig data'!N28</f>
        <v>0.0069075386</v>
      </c>
      <c r="K29" s="18">
        <f t="shared" si="4"/>
        <v>0.0090709571</v>
      </c>
      <c r="L29" s="11">
        <f>'m vs o orig data'!E28</f>
        <v>0.1269242681</v>
      </c>
      <c r="M29" s="8"/>
      <c r="N29" s="11">
        <f>'m vs o orig data'!Q28</f>
        <v>0.0015268388</v>
      </c>
      <c r="P29" s="11">
        <f>'m vs o orig data'!Z28</f>
        <v>0.0004435535</v>
      </c>
      <c r="Q29" s="1"/>
      <c r="R29" s="1"/>
      <c r="S29" s="1"/>
    </row>
    <row r="30" spans="1:19" ht="12.75">
      <c r="A30" s="2" t="str">
        <f ca="1" t="shared" si="2"/>
        <v>Downtown (m,o,d)</v>
      </c>
      <c r="B30" t="s">
        <v>55</v>
      </c>
      <c r="C30" t="str">
        <f>'m vs o orig data'!AD29</f>
        <v>m</v>
      </c>
      <c r="D30" t="str">
        <f>'m vs o orig data'!AE29</f>
        <v>o</v>
      </c>
      <c r="E30" t="str">
        <f ca="1">IF(CELL("contents",F30)="s","s",IF(CELL("contents",G30)="s","s",IF(CELL("contents",'m vs o orig data'!AF29)="d","d","")))</f>
        <v>d</v>
      </c>
      <c r="F30" t="str">
        <f>'m vs o orig data'!AG29</f>
        <v> </v>
      </c>
      <c r="G30" t="str">
        <f>'m vs o orig data'!AH29</f>
        <v> </v>
      </c>
      <c r="H30" s="18">
        <f t="shared" si="3"/>
        <v>0.0108106453</v>
      </c>
      <c r="I30" s="3">
        <f>'m vs o orig data'!B29</f>
        <v>0.0304251399</v>
      </c>
      <c r="J30" s="3">
        <f>'m vs o orig data'!N29</f>
        <v>0.0196942417</v>
      </c>
      <c r="K30" s="18">
        <f t="shared" si="4"/>
        <v>0.0090709571</v>
      </c>
      <c r="L30" s="11">
        <f>'m vs o orig data'!E29</f>
        <v>4.099444E-16</v>
      </c>
      <c r="M30" s="8"/>
      <c r="N30" s="11">
        <f>'m vs o orig data'!Q29</f>
        <v>1.72685E-56</v>
      </c>
      <c r="P30" s="11">
        <f>'m vs o orig data'!Z29</f>
        <v>0.0004451335</v>
      </c>
      <c r="Q30" s="1"/>
      <c r="R30" s="1"/>
      <c r="S30" s="1"/>
    </row>
    <row r="31" spans="1:19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(m,o,d)</v>
      </c>
      <c r="B31" t="s">
        <v>56</v>
      </c>
      <c r="C31" t="str">
        <f>'m vs o orig data'!AD30</f>
        <v>m</v>
      </c>
      <c r="D31" t="str">
        <f>'m vs o orig data'!AE30</f>
        <v>o</v>
      </c>
      <c r="E31" t="str">
        <f ca="1">IF(CELL("contents",F31)="s","s",IF(CELL("contents",G31)="s","s",IF(CELL("contents",'m vs o orig data'!AF30)="d","d","")))</f>
        <v>d</v>
      </c>
      <c r="F31" t="str">
        <f>'m vs o orig data'!AG30</f>
        <v> </v>
      </c>
      <c r="G31" t="str">
        <f>'m vs o orig data'!AH30</f>
        <v> </v>
      </c>
      <c r="H31" s="18">
        <f t="shared" si="3"/>
        <v>0.0108106453</v>
      </c>
      <c r="I31" s="3">
        <f>'m vs o orig data'!B30</f>
        <v>0.0188133847</v>
      </c>
      <c r="J31" s="3">
        <f>'m vs o orig data'!N30</f>
        <v>0.0138544469</v>
      </c>
      <c r="K31" s="18">
        <f t="shared" si="4"/>
        <v>0.0090709571</v>
      </c>
      <c r="L31" s="11">
        <f>'m vs o orig data'!E30</f>
        <v>0.0001505808</v>
      </c>
      <c r="M31" s="8"/>
      <c r="N31" s="11">
        <f>'m vs o orig data'!Q30</f>
        <v>4.84851E-12</v>
      </c>
      <c r="P31" s="11">
        <f>'m vs o orig data'!Z30</f>
        <v>0.038536805</v>
      </c>
      <c r="Q31" s="1"/>
      <c r="R31" s="1"/>
      <c r="S31" s="1"/>
    </row>
    <row r="32" spans="1:19" ht="12.75">
      <c r="B32"/>
      <c r="C32"/>
      <c r="D32"/>
      <c r="E32"/>
      <c r="F32"/>
      <c r="G32"/>
      <c r="H32" s="18"/>
      <c r="I32" s="3"/>
      <c r="J32" s="3"/>
      <c r="K32" s="18"/>
      <c r="L32" s="11"/>
      <c r="M32" s="8"/>
      <c r="N32" s="11"/>
      <c r="P32" s="11"/>
      <c r="Q32" s="1"/>
      <c r="R32" s="1"/>
      <c r="S32" s="1"/>
    </row>
    <row r="33" spans="2:8" ht="12.75">
      <c r="B33"/>
      <c r="C33"/>
      <c r="D33"/>
      <c r="E33"/>
      <c r="F33"/>
      <c r="G33"/>
      <c r="H33" s="19"/>
    </row>
    <row r="34" spans="2:8" ht="12.75">
      <c r="B34"/>
      <c r="C34"/>
      <c r="D34"/>
      <c r="E34"/>
      <c r="F34"/>
      <c r="G34"/>
      <c r="H34" s="19"/>
    </row>
    <row r="35" spans="2:8" ht="12.75">
      <c r="B35"/>
      <c r="C35"/>
      <c r="D35"/>
      <c r="E35"/>
      <c r="F35"/>
      <c r="G35"/>
      <c r="H35" s="19"/>
    </row>
    <row r="36" spans="2:8" ht="12.75">
      <c r="B36"/>
      <c r="C36"/>
      <c r="D36"/>
      <c r="E36"/>
      <c r="F36"/>
      <c r="G36"/>
      <c r="H36" s="19"/>
    </row>
    <row r="37" spans="2:8" ht="12.75">
      <c r="B37"/>
      <c r="C37"/>
      <c r="D37"/>
      <c r="E37"/>
      <c r="F37"/>
      <c r="G37"/>
      <c r="H37" s="19"/>
    </row>
    <row r="38" spans="2:8" ht="12.75">
      <c r="B38"/>
      <c r="C38"/>
      <c r="D38"/>
      <c r="E38"/>
      <c r="F38"/>
      <c r="G38"/>
      <c r="H38" s="19"/>
    </row>
    <row r="39" spans="2:8" ht="12.75">
      <c r="B39"/>
      <c r="C39"/>
      <c r="D39"/>
      <c r="E39"/>
      <c r="F39"/>
      <c r="G39"/>
      <c r="H39" s="19"/>
    </row>
    <row r="40" ht="12.75">
      <c r="H40" s="19"/>
    </row>
    <row r="41" ht="12.75">
      <c r="H41" s="19"/>
    </row>
    <row r="42" ht="12.75">
      <c r="H42" s="19"/>
    </row>
    <row r="43" ht="12.75">
      <c r="H43" s="19"/>
    </row>
    <row r="44" ht="12.75">
      <c r="H44" s="19"/>
    </row>
    <row r="45" ht="12.75">
      <c r="H45" s="19"/>
    </row>
  </sheetData>
  <sheetProtection/>
  <mergeCells count="3">
    <mergeCell ref="C1:E1"/>
    <mergeCell ref="F1:G1"/>
    <mergeCell ref="H1:L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2" sqref="E1:H65536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7" ht="12.75">
      <c r="A1" s="34" t="s">
        <v>134</v>
      </c>
      <c r="B1" s="4" t="s">
        <v>58</v>
      </c>
      <c r="C1" s="12" t="s">
        <v>29</v>
      </c>
      <c r="D1" s="12" t="s">
        <v>30</v>
      </c>
      <c r="E1" s="89" t="s">
        <v>154</v>
      </c>
      <c r="F1" s="89"/>
      <c r="G1" s="89"/>
    </row>
    <row r="2" spans="1:7" ht="12.75">
      <c r="A2" s="34"/>
      <c r="B2" s="4"/>
      <c r="C2" s="12"/>
      <c r="D2" s="12"/>
      <c r="E2" s="3"/>
      <c r="F2" s="3" t="s">
        <v>136</v>
      </c>
      <c r="G2" s="3"/>
    </row>
    <row r="3" spans="1:7" ht="12.75">
      <c r="A3" s="33" t="s">
        <v>0</v>
      </c>
      <c r="B3" s="4"/>
      <c r="C3" s="12" t="s">
        <v>117</v>
      </c>
      <c r="D3" s="12" t="s">
        <v>60</v>
      </c>
      <c r="E3" s="5" t="s">
        <v>125</v>
      </c>
      <c r="F3" s="3" t="s">
        <v>137</v>
      </c>
      <c r="G3" s="5" t="s">
        <v>99</v>
      </c>
    </row>
    <row r="4" spans="1:7" ht="12.75">
      <c r="A4" s="32" t="str">
        <f ca="1">CONCATENATE(B4)&amp;(IF((CELL("contents",D4)="s")," (s)",(IF((CELL("contents",C4)="m")," (m)",""))))</f>
        <v>Southeast Region (m)</v>
      </c>
      <c r="B4" t="s">
        <v>118</v>
      </c>
      <c r="C4" t="str">
        <f>'m region orig data'!N4</f>
        <v>m</v>
      </c>
      <c r="D4" t="str">
        <f>'m region orig data'!O4</f>
        <v> </v>
      </c>
      <c r="E4" s="18">
        <f>F$12</f>
        <v>0.0109662193</v>
      </c>
      <c r="F4" s="35">
        <f>'m region orig data'!B4</f>
        <v>0.004308559</v>
      </c>
      <c r="G4" s="11">
        <f>'m region orig data'!E4</f>
        <v>1.3423144E-07</v>
      </c>
    </row>
    <row r="5" spans="1:7" ht="12.75">
      <c r="A5" s="32" t="str">
        <f ca="1">CONCATENATE(B5)&amp;(IF((CELL("contents",D5)="s")," (s)",(IF((CELL("contents",C5)="m")," (m)",""))))</f>
        <v>Interlake Region (m)</v>
      </c>
      <c r="B5" t="s">
        <v>119</v>
      </c>
      <c r="C5" t="str">
        <f>'m region orig data'!N5</f>
        <v>m</v>
      </c>
      <c r="D5" t="str">
        <f>'m region orig data'!O5</f>
        <v> </v>
      </c>
      <c r="E5" s="18">
        <f aca="true" t="shared" si="0" ref="E5:E12">F$12</f>
        <v>0.0109662193</v>
      </c>
      <c r="F5" s="35">
        <f>'m region orig data'!B5</f>
        <v>0.0059788311</v>
      </c>
      <c r="G5" s="11">
        <f>'m region orig data'!E5</f>
        <v>0.0002211191</v>
      </c>
    </row>
    <row r="6" spans="1:7" ht="12.75">
      <c r="A6" s="32" t="str">
        <f aca="true" ca="1" t="shared" si="1" ref="A6:A12">CONCATENATE(B6)&amp;(IF((CELL("contents",D6)="s")," (s)",(IF((CELL("contents",C6)="m")," (m)",""))))</f>
        <v>Northwest Region</v>
      </c>
      <c r="B6" t="s">
        <v>120</v>
      </c>
      <c r="C6" t="str">
        <f>'m region orig data'!N6</f>
        <v> </v>
      </c>
      <c r="D6" t="str">
        <f>'m region orig data'!O6</f>
        <v> </v>
      </c>
      <c r="E6" s="18">
        <f t="shared" si="0"/>
        <v>0.0109662193</v>
      </c>
      <c r="F6" s="35">
        <f>'m region orig data'!B6</f>
        <v>0.0141926164</v>
      </c>
      <c r="G6" s="11">
        <f>'m region orig data'!E6</f>
        <v>0.0939332252</v>
      </c>
    </row>
    <row r="7" spans="1:7" ht="12.75">
      <c r="A7" s="32" t="str">
        <f ca="1" t="shared" si="1"/>
        <v>Winnipeg Region (m)</v>
      </c>
      <c r="B7" t="s">
        <v>121</v>
      </c>
      <c r="C7" t="str">
        <f>'m region orig data'!N7</f>
        <v>m</v>
      </c>
      <c r="D7" t="str">
        <f>'m region orig data'!O7</f>
        <v> </v>
      </c>
      <c r="E7" s="18">
        <f t="shared" si="0"/>
        <v>0.0109662193</v>
      </c>
      <c r="F7" s="35">
        <f>'m region orig data'!B7</f>
        <v>0.0152048325</v>
      </c>
      <c r="G7" s="11">
        <f>'m region orig data'!E7</f>
        <v>1.2169722E-06</v>
      </c>
    </row>
    <row r="8" spans="1:7" ht="12.75">
      <c r="A8" s="32" t="str">
        <f ca="1" t="shared" si="1"/>
        <v>Southwest Region</v>
      </c>
      <c r="B8" t="s">
        <v>122</v>
      </c>
      <c r="C8" t="str">
        <f>'m region orig data'!N8</f>
        <v> </v>
      </c>
      <c r="D8" t="str">
        <f>'m region orig data'!O8</f>
        <v> </v>
      </c>
      <c r="E8" s="18">
        <f t="shared" si="0"/>
        <v>0.0109662193</v>
      </c>
      <c r="F8" s="35">
        <f>'m region orig data'!B8</f>
        <v>0.00966408</v>
      </c>
      <c r="G8" s="11">
        <f>'m region orig data'!E8</f>
        <v>0.3309756519</v>
      </c>
    </row>
    <row r="9" spans="1:7" ht="12.75">
      <c r="A9" s="32" t="str">
        <f ca="1" t="shared" si="1"/>
        <v>The Pas Region</v>
      </c>
      <c r="B9" t="s">
        <v>123</v>
      </c>
      <c r="C9" t="str">
        <f>'m region orig data'!N9</f>
        <v> </v>
      </c>
      <c r="D9" t="str">
        <f>'m region orig data'!O9</f>
        <v> </v>
      </c>
      <c r="E9" s="18">
        <f t="shared" si="0"/>
        <v>0.0109662193</v>
      </c>
      <c r="F9" s="35">
        <f>'m region orig data'!B9</f>
        <v>0.0087981286</v>
      </c>
      <c r="G9" s="11">
        <f>'m region orig data'!E9</f>
        <v>0.1702005597</v>
      </c>
    </row>
    <row r="10" spans="1:7" ht="12.75">
      <c r="A10" s="32" t="str">
        <f ca="1" t="shared" si="1"/>
        <v>Thompson Region</v>
      </c>
      <c r="B10" t="s">
        <v>124</v>
      </c>
      <c r="C10" t="str">
        <f>'m region orig data'!N10</f>
        <v> </v>
      </c>
      <c r="D10" t="str">
        <f>'m region orig data'!O10</f>
        <v> </v>
      </c>
      <c r="E10" s="18">
        <f t="shared" si="0"/>
        <v>0.0109662193</v>
      </c>
      <c r="F10" s="35">
        <f>'m region orig data'!B10</f>
        <v>0.007070995</v>
      </c>
      <c r="G10" s="11">
        <f>'m region orig data'!E10</f>
        <v>0.039638659</v>
      </c>
    </row>
    <row r="11" spans="1:7" ht="12.75">
      <c r="A11" s="32"/>
      <c r="E11" s="18"/>
      <c r="F11" s="35"/>
      <c r="G11" s="11"/>
    </row>
    <row r="12" spans="1:7" ht="12.75">
      <c r="A12" s="32" t="str">
        <f ca="1" t="shared" si="1"/>
        <v>Manitoba</v>
      </c>
      <c r="B12" t="s">
        <v>42</v>
      </c>
      <c r="C12" t="str">
        <f>'m region orig data'!N11</f>
        <v> </v>
      </c>
      <c r="D12" t="str">
        <f>'m region orig data'!O11</f>
        <v> </v>
      </c>
      <c r="E12" s="18">
        <f t="shared" si="0"/>
        <v>0.0109662193</v>
      </c>
      <c r="F12" s="35">
        <f>'m region orig data'!B11</f>
        <v>0.0109662193</v>
      </c>
      <c r="G12" s="11" t="str">
        <f>'m region orig data'!E11</f>
        <v> </v>
      </c>
    </row>
    <row r="13" spans="5:7" ht="12.75">
      <c r="E13" s="18"/>
      <c r="F13" s="10"/>
      <c r="G13" s="11"/>
    </row>
    <row r="16" ht="12.75">
      <c r="B16" s="37"/>
    </row>
  </sheetData>
  <sheetProtection/>
  <mergeCells count="1">
    <mergeCell ref="E1:G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spans="1:34" ht="15">
      <c r="A1" s="71" t="s">
        <v>153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1:34" ht="1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4" ht="15">
      <c r="A3" s="71" t="s">
        <v>0</v>
      </c>
      <c r="B3" s="71" t="s">
        <v>62</v>
      </c>
      <c r="C3" s="71" t="s">
        <v>63</v>
      </c>
      <c r="D3" s="71" t="s">
        <v>64</v>
      </c>
      <c r="E3" s="71" t="s">
        <v>65</v>
      </c>
      <c r="F3" s="71" t="s">
        <v>66</v>
      </c>
      <c r="G3" s="71" t="s">
        <v>67</v>
      </c>
      <c r="H3" s="71" t="s">
        <v>68</v>
      </c>
      <c r="I3" s="71" t="s">
        <v>69</v>
      </c>
      <c r="J3" s="71" t="s">
        <v>70</v>
      </c>
      <c r="K3" s="71" t="s">
        <v>161</v>
      </c>
      <c r="L3" s="71" t="s">
        <v>71</v>
      </c>
      <c r="M3" s="71" t="s">
        <v>72</v>
      </c>
      <c r="N3" s="71" t="s">
        <v>73</v>
      </c>
      <c r="O3" s="71" t="s">
        <v>74</v>
      </c>
      <c r="P3" s="71" t="s">
        <v>75</v>
      </c>
      <c r="Q3" s="71" t="s">
        <v>76</v>
      </c>
      <c r="R3" s="71" t="s">
        <v>77</v>
      </c>
      <c r="S3" s="71" t="s">
        <v>78</v>
      </c>
      <c r="T3" s="71" t="s">
        <v>79</v>
      </c>
      <c r="U3" s="71" t="s">
        <v>80</v>
      </c>
      <c r="V3" s="71" t="s">
        <v>81</v>
      </c>
      <c r="W3" s="71" t="s">
        <v>162</v>
      </c>
      <c r="X3" s="71" t="s">
        <v>82</v>
      </c>
      <c r="Y3" s="71" t="s">
        <v>83</v>
      </c>
      <c r="Z3" s="71" t="s">
        <v>84</v>
      </c>
      <c r="AA3" s="71" t="s">
        <v>85</v>
      </c>
      <c r="AB3" s="71" t="s">
        <v>86</v>
      </c>
      <c r="AC3" s="71" t="s">
        <v>87</v>
      </c>
      <c r="AD3" s="71" t="s">
        <v>88</v>
      </c>
      <c r="AE3" s="71" t="s">
        <v>89</v>
      </c>
      <c r="AF3" s="71" t="s">
        <v>90</v>
      </c>
      <c r="AG3" s="71" t="s">
        <v>91</v>
      </c>
      <c r="AH3" s="71" t="s">
        <v>92</v>
      </c>
    </row>
    <row r="4" spans="1:34" ht="15">
      <c r="A4" s="71" t="s">
        <v>3</v>
      </c>
      <c r="B4" s="71">
        <v>0.0038976884</v>
      </c>
      <c r="C4" s="71">
        <v>0.0024215636</v>
      </c>
      <c r="D4" s="71">
        <v>0.0062736221</v>
      </c>
      <c r="E4" s="71">
        <v>2.65981E-05</v>
      </c>
      <c r="F4" s="71">
        <v>0.0038371349</v>
      </c>
      <c r="G4" s="71">
        <v>0.0009026845</v>
      </c>
      <c r="H4" s="71">
        <v>-1.0201</v>
      </c>
      <c r="I4" s="71">
        <v>-1.4961</v>
      </c>
      <c r="J4" s="71">
        <v>-0.5442</v>
      </c>
      <c r="K4" s="71">
        <v>0.3605416945</v>
      </c>
      <c r="L4" s="71">
        <v>0.2239980598</v>
      </c>
      <c r="M4" s="71">
        <v>0.580318926</v>
      </c>
      <c r="N4" s="71">
        <v>0.0050295607</v>
      </c>
      <c r="O4" s="71">
        <v>0.0043094118</v>
      </c>
      <c r="P4" s="71">
        <v>0.0058700542</v>
      </c>
      <c r="Q4" s="72">
        <v>7.437487E-14</v>
      </c>
      <c r="R4" s="71">
        <v>0.0049713193</v>
      </c>
      <c r="S4" s="71">
        <v>0.0003335749</v>
      </c>
      <c r="T4" s="71">
        <v>-0.5897</v>
      </c>
      <c r="U4" s="71">
        <v>-0.7443</v>
      </c>
      <c r="V4" s="71">
        <v>-0.4352</v>
      </c>
      <c r="W4" s="71">
        <v>0.5544685812</v>
      </c>
      <c r="X4" s="71">
        <v>0.4750779649</v>
      </c>
      <c r="Y4" s="71">
        <v>0.6471262198</v>
      </c>
      <c r="Z4" s="71">
        <v>0.3056093153</v>
      </c>
      <c r="AA4" s="71">
        <v>0.2549</v>
      </c>
      <c r="AB4" s="71">
        <v>-0.2328</v>
      </c>
      <c r="AC4" s="71">
        <v>0.7427</v>
      </c>
      <c r="AD4" s="71" t="s">
        <v>117</v>
      </c>
      <c r="AE4" s="71" t="s">
        <v>94</v>
      </c>
      <c r="AF4" s="71" t="s">
        <v>59</v>
      </c>
      <c r="AG4" s="71" t="s">
        <v>59</v>
      </c>
      <c r="AH4" s="71" t="s">
        <v>59</v>
      </c>
    </row>
    <row r="5" spans="1:34" ht="15">
      <c r="A5" s="71" t="s">
        <v>1</v>
      </c>
      <c r="B5" s="71">
        <v>0.0071735776</v>
      </c>
      <c r="C5" s="71">
        <v>0.0048041883</v>
      </c>
      <c r="D5" s="71">
        <v>0.0107115318</v>
      </c>
      <c r="E5" s="71">
        <v>0.0449640007</v>
      </c>
      <c r="F5" s="71">
        <v>0.0070118662</v>
      </c>
      <c r="G5" s="71">
        <v>0.0013703105</v>
      </c>
      <c r="H5" s="71">
        <v>-0.4101</v>
      </c>
      <c r="I5" s="71">
        <v>-0.811</v>
      </c>
      <c r="J5" s="71">
        <v>-0.0092</v>
      </c>
      <c r="K5" s="71">
        <v>0.6635660881</v>
      </c>
      <c r="L5" s="71">
        <v>0.4443942211</v>
      </c>
      <c r="M5" s="71">
        <v>0.9908318613</v>
      </c>
      <c r="N5" s="71">
        <v>0.0055959653</v>
      </c>
      <c r="O5" s="71">
        <v>0.0049532786</v>
      </c>
      <c r="P5" s="71">
        <v>0.0063220404</v>
      </c>
      <c r="Q5" s="72">
        <v>8.47373E-15</v>
      </c>
      <c r="R5" s="71">
        <v>0.0054859617</v>
      </c>
      <c r="S5" s="71">
        <v>0.0002605187</v>
      </c>
      <c r="T5" s="71">
        <v>-0.483</v>
      </c>
      <c r="U5" s="71">
        <v>-0.605</v>
      </c>
      <c r="V5" s="71">
        <v>-0.361</v>
      </c>
      <c r="W5" s="71">
        <v>0.616910127</v>
      </c>
      <c r="X5" s="71">
        <v>0.5460590931</v>
      </c>
      <c r="Y5" s="71">
        <v>0.6969540654</v>
      </c>
      <c r="Z5" s="71">
        <v>0.2282627681</v>
      </c>
      <c r="AA5" s="71">
        <v>-0.2484</v>
      </c>
      <c r="AB5" s="71">
        <v>-0.6524</v>
      </c>
      <c r="AC5" s="71">
        <v>0.1557</v>
      </c>
      <c r="AD5" s="71" t="s">
        <v>59</v>
      </c>
      <c r="AE5" s="71" t="s">
        <v>94</v>
      </c>
      <c r="AF5" s="71" t="s">
        <v>59</v>
      </c>
      <c r="AG5" s="71" t="s">
        <v>59</v>
      </c>
      <c r="AH5" s="71" t="s">
        <v>59</v>
      </c>
    </row>
    <row r="6" spans="1:34" ht="15">
      <c r="A6" s="71" t="s">
        <v>10</v>
      </c>
      <c r="B6" s="71">
        <v>0.0091677601</v>
      </c>
      <c r="C6" s="71">
        <v>0.0054578349</v>
      </c>
      <c r="D6" s="71">
        <v>0.0153994809</v>
      </c>
      <c r="E6" s="71">
        <v>0.5333301673</v>
      </c>
      <c r="F6" s="71">
        <v>0.0087873462</v>
      </c>
      <c r="G6" s="71">
        <v>0.0022588923</v>
      </c>
      <c r="H6" s="71">
        <v>-0.1648</v>
      </c>
      <c r="I6" s="71">
        <v>-0.6835</v>
      </c>
      <c r="J6" s="71">
        <v>0.3538</v>
      </c>
      <c r="K6" s="71">
        <v>0.8480307891</v>
      </c>
      <c r="L6" s="71">
        <v>0.5048574595</v>
      </c>
      <c r="M6" s="71">
        <v>1.4244737912</v>
      </c>
      <c r="N6" s="71">
        <v>0.0061914086</v>
      </c>
      <c r="O6" s="71">
        <v>0.0054388936</v>
      </c>
      <c r="P6" s="71">
        <v>0.0070480401</v>
      </c>
      <c r="Q6" s="72">
        <v>7.6337386E-09</v>
      </c>
      <c r="R6" s="71">
        <v>0.0059072014</v>
      </c>
      <c r="S6" s="71">
        <v>0.0003143704</v>
      </c>
      <c r="T6" s="71">
        <v>-0.3819</v>
      </c>
      <c r="U6" s="71">
        <v>-0.5115</v>
      </c>
      <c r="V6" s="71">
        <v>-0.2523</v>
      </c>
      <c r="W6" s="71">
        <v>0.6825529572</v>
      </c>
      <c r="X6" s="71">
        <v>0.5995942374</v>
      </c>
      <c r="Y6" s="71">
        <v>0.7769896879</v>
      </c>
      <c r="Z6" s="71">
        <v>0.1412531207</v>
      </c>
      <c r="AA6" s="71">
        <v>-0.3925</v>
      </c>
      <c r="AB6" s="71">
        <v>-0.9155</v>
      </c>
      <c r="AC6" s="71">
        <v>0.1304</v>
      </c>
      <c r="AD6" s="71" t="s">
        <v>59</v>
      </c>
      <c r="AE6" s="71" t="s">
        <v>94</v>
      </c>
      <c r="AF6" s="71" t="s">
        <v>59</v>
      </c>
      <c r="AG6" s="71" t="s">
        <v>59</v>
      </c>
      <c r="AH6" s="71" t="s">
        <v>59</v>
      </c>
    </row>
    <row r="7" spans="1:34" ht="15">
      <c r="A7" s="71" t="s">
        <v>9</v>
      </c>
      <c r="B7" s="71">
        <v>0.0144599507</v>
      </c>
      <c r="C7" s="71">
        <v>0.0097386444</v>
      </c>
      <c r="D7" s="71">
        <v>0.021470152</v>
      </c>
      <c r="E7" s="71">
        <v>0.1492571355</v>
      </c>
      <c r="F7" s="71">
        <v>0.0150334076</v>
      </c>
      <c r="G7" s="71">
        <v>0.0028713511</v>
      </c>
      <c r="H7" s="71">
        <v>0.2909</v>
      </c>
      <c r="I7" s="71">
        <v>-0.1044</v>
      </c>
      <c r="J7" s="71">
        <v>0.6861</v>
      </c>
      <c r="K7" s="71">
        <v>1.3375659161</v>
      </c>
      <c r="L7" s="71">
        <v>0.9008383922</v>
      </c>
      <c r="M7" s="71">
        <v>1.986019463</v>
      </c>
      <c r="N7" s="71">
        <v>0.0087249176</v>
      </c>
      <c r="O7" s="71">
        <v>0.0076584249</v>
      </c>
      <c r="P7" s="71">
        <v>0.0099399274</v>
      </c>
      <c r="Q7" s="71">
        <v>0.5587439556</v>
      </c>
      <c r="R7" s="71">
        <v>0.008811445</v>
      </c>
      <c r="S7" s="71">
        <v>0.0004649436</v>
      </c>
      <c r="T7" s="71">
        <v>-0.0389</v>
      </c>
      <c r="U7" s="71">
        <v>-0.1693</v>
      </c>
      <c r="V7" s="71">
        <v>0.0915</v>
      </c>
      <c r="W7" s="71">
        <v>0.9618519349</v>
      </c>
      <c r="X7" s="71">
        <v>0.8442796969</v>
      </c>
      <c r="Y7" s="71">
        <v>1.0957969829</v>
      </c>
      <c r="Z7" s="71">
        <v>0.0135387495</v>
      </c>
      <c r="AA7" s="71">
        <v>-0.5052</v>
      </c>
      <c r="AB7" s="71">
        <v>-0.9062</v>
      </c>
      <c r="AC7" s="71">
        <v>-0.1042</v>
      </c>
      <c r="AD7" s="71" t="s">
        <v>59</v>
      </c>
      <c r="AE7" s="71" t="s">
        <v>59</v>
      </c>
      <c r="AF7" s="71" t="s">
        <v>93</v>
      </c>
      <c r="AG7" s="71" t="s">
        <v>59</v>
      </c>
      <c r="AH7" s="71" t="s">
        <v>59</v>
      </c>
    </row>
    <row r="8" spans="1:34" ht="15">
      <c r="A8" s="71" t="s">
        <v>11</v>
      </c>
      <c r="B8" s="71">
        <v>0.0152401552</v>
      </c>
      <c r="C8" s="71">
        <v>0.0133223022</v>
      </c>
      <c r="D8" s="71">
        <v>0.0174340986</v>
      </c>
      <c r="E8" s="72">
        <v>1.7010285E-06</v>
      </c>
      <c r="F8" s="71">
        <v>0.0153222348</v>
      </c>
      <c r="G8" s="71">
        <v>0.0007669603</v>
      </c>
      <c r="H8" s="71">
        <v>0.3284</v>
      </c>
      <c r="I8" s="71">
        <v>0.1939</v>
      </c>
      <c r="J8" s="71">
        <v>0.4629</v>
      </c>
      <c r="K8" s="71">
        <v>1.3887747331</v>
      </c>
      <c r="L8" s="71">
        <v>1.2140084191</v>
      </c>
      <c r="M8" s="71">
        <v>1.5887000692</v>
      </c>
      <c r="N8" s="71">
        <v>0.0109197633</v>
      </c>
      <c r="O8" s="71">
        <v>0.0103485065</v>
      </c>
      <c r="P8" s="71">
        <v>0.0115225546</v>
      </c>
      <c r="Q8" s="72">
        <v>1.321329E-11</v>
      </c>
      <c r="R8" s="71">
        <v>0.0112031631</v>
      </c>
      <c r="S8" s="71">
        <v>0.0001413557</v>
      </c>
      <c r="T8" s="71">
        <v>0.1855</v>
      </c>
      <c r="U8" s="71">
        <v>0.1318</v>
      </c>
      <c r="V8" s="71">
        <v>0.2392</v>
      </c>
      <c r="W8" s="71">
        <v>1.2038160075</v>
      </c>
      <c r="X8" s="71">
        <v>1.1408395432</v>
      </c>
      <c r="Y8" s="71">
        <v>1.2702688898</v>
      </c>
      <c r="Z8" s="72">
        <v>6.558656E-09</v>
      </c>
      <c r="AA8" s="71">
        <v>-0.3334</v>
      </c>
      <c r="AB8" s="71">
        <v>-0.446</v>
      </c>
      <c r="AC8" s="71">
        <v>-0.2207</v>
      </c>
      <c r="AD8" s="71" t="s">
        <v>117</v>
      </c>
      <c r="AE8" s="71" t="s">
        <v>94</v>
      </c>
      <c r="AF8" s="71" t="s">
        <v>93</v>
      </c>
      <c r="AG8" s="71" t="s">
        <v>59</v>
      </c>
      <c r="AH8" s="71" t="s">
        <v>59</v>
      </c>
    </row>
    <row r="9" spans="1:34" ht="15">
      <c r="A9" s="71" t="s">
        <v>4</v>
      </c>
      <c r="B9" s="71">
        <v>0.0057827056</v>
      </c>
      <c r="C9" s="71">
        <v>0.0041861379</v>
      </c>
      <c r="D9" s="71">
        <v>0.0079881946</v>
      </c>
      <c r="E9" s="71">
        <v>0.0001474004</v>
      </c>
      <c r="F9" s="71">
        <v>0.0055992534</v>
      </c>
      <c r="G9" s="71">
        <v>0.0008615613</v>
      </c>
      <c r="H9" s="71">
        <v>-0.6257</v>
      </c>
      <c r="I9" s="71">
        <v>-0.9488</v>
      </c>
      <c r="J9" s="71">
        <v>-0.3026</v>
      </c>
      <c r="K9" s="71">
        <v>0.5349084589</v>
      </c>
      <c r="L9" s="71">
        <v>0.3872236872</v>
      </c>
      <c r="M9" s="71">
        <v>0.7389193091</v>
      </c>
      <c r="N9" s="71">
        <v>0.0051060404</v>
      </c>
      <c r="O9" s="71">
        <v>0.0044441406</v>
      </c>
      <c r="P9" s="71">
        <v>0.0058665219</v>
      </c>
      <c r="Q9" s="72">
        <v>4.964973E-16</v>
      </c>
      <c r="R9" s="71">
        <v>0.0049095694</v>
      </c>
      <c r="S9" s="71">
        <v>0.0002870967</v>
      </c>
      <c r="T9" s="71">
        <v>-0.5747</v>
      </c>
      <c r="U9" s="71">
        <v>-0.7135</v>
      </c>
      <c r="V9" s="71">
        <v>-0.4358</v>
      </c>
      <c r="W9" s="71">
        <v>0.5628998483</v>
      </c>
      <c r="X9" s="71">
        <v>0.4899307254</v>
      </c>
      <c r="Y9" s="71">
        <v>0.6467368197</v>
      </c>
      <c r="Z9" s="71">
        <v>0.4645177716</v>
      </c>
      <c r="AA9" s="71">
        <v>-0.1244</v>
      </c>
      <c r="AB9" s="71">
        <v>-0.4579</v>
      </c>
      <c r="AC9" s="71">
        <v>0.209</v>
      </c>
      <c r="AD9" s="71" t="s">
        <v>117</v>
      </c>
      <c r="AE9" s="71" t="s">
        <v>94</v>
      </c>
      <c r="AF9" s="71" t="s">
        <v>59</v>
      </c>
      <c r="AG9" s="71" t="s">
        <v>59</v>
      </c>
      <c r="AH9" s="71" t="s">
        <v>59</v>
      </c>
    </row>
    <row r="10" spans="1:34" ht="15">
      <c r="A10" s="71" t="s">
        <v>2</v>
      </c>
      <c r="B10" s="71">
        <v>0.0050662216</v>
      </c>
      <c r="C10" s="71">
        <v>0.0029636637</v>
      </c>
      <c r="D10" s="71">
        <v>0.0086604298</v>
      </c>
      <c r="E10" s="71">
        <v>0.0055947561</v>
      </c>
      <c r="F10" s="71">
        <v>0.0048695652</v>
      </c>
      <c r="G10" s="71">
        <v>0.0012982734</v>
      </c>
      <c r="H10" s="71">
        <v>-0.7579</v>
      </c>
      <c r="I10" s="71">
        <v>-1.2941</v>
      </c>
      <c r="J10" s="71">
        <v>-0.2218</v>
      </c>
      <c r="K10" s="71">
        <v>0.4686326717</v>
      </c>
      <c r="L10" s="71">
        <v>0.2741430875</v>
      </c>
      <c r="M10" s="71">
        <v>0.8011020193</v>
      </c>
      <c r="N10" s="71">
        <v>0.0046690296</v>
      </c>
      <c r="O10" s="71">
        <v>0.0038904573</v>
      </c>
      <c r="P10" s="71">
        <v>0.0056034126</v>
      </c>
      <c r="Q10" s="72">
        <v>9.653702E-13</v>
      </c>
      <c r="R10" s="71">
        <v>0.004491823</v>
      </c>
      <c r="S10" s="71">
        <v>0.0003760979</v>
      </c>
      <c r="T10" s="71">
        <v>-0.6641</v>
      </c>
      <c r="U10" s="71">
        <v>-0.8466</v>
      </c>
      <c r="V10" s="71">
        <v>-0.4817</v>
      </c>
      <c r="W10" s="71">
        <v>0.514722927</v>
      </c>
      <c r="X10" s="71">
        <v>0.4288915984</v>
      </c>
      <c r="Y10" s="71">
        <v>0.6177311297</v>
      </c>
      <c r="Z10" s="71">
        <v>0.7731812662</v>
      </c>
      <c r="AA10" s="71">
        <v>-0.0816</v>
      </c>
      <c r="AB10" s="71">
        <v>-0.6369</v>
      </c>
      <c r="AC10" s="71">
        <v>0.4736</v>
      </c>
      <c r="AD10" s="71" t="s">
        <v>117</v>
      </c>
      <c r="AE10" s="71" t="s">
        <v>94</v>
      </c>
      <c r="AF10" s="71" t="s">
        <v>59</v>
      </c>
      <c r="AG10" s="71" t="s">
        <v>59</v>
      </c>
      <c r="AH10" s="71" t="s">
        <v>59</v>
      </c>
    </row>
    <row r="11" spans="1:34" ht="15">
      <c r="A11" s="71" t="s">
        <v>6</v>
      </c>
      <c r="B11" s="71">
        <v>0.0144200428</v>
      </c>
      <c r="C11" s="71">
        <v>0.0110629903</v>
      </c>
      <c r="D11" s="71">
        <v>0.0187957893</v>
      </c>
      <c r="E11" s="71">
        <v>0.0331210764</v>
      </c>
      <c r="F11" s="71">
        <v>0.0141679002</v>
      </c>
      <c r="G11" s="71">
        <v>0.0017185793</v>
      </c>
      <c r="H11" s="71">
        <v>0.2881</v>
      </c>
      <c r="I11" s="71">
        <v>0.0231</v>
      </c>
      <c r="J11" s="71">
        <v>0.5531</v>
      </c>
      <c r="K11" s="71">
        <v>1.3338743769</v>
      </c>
      <c r="L11" s="71">
        <v>1.0233422669</v>
      </c>
      <c r="M11" s="71">
        <v>1.7386371216</v>
      </c>
      <c r="N11" s="71">
        <v>0.0096405591</v>
      </c>
      <c r="O11" s="71">
        <v>0.0084243621</v>
      </c>
      <c r="P11" s="71">
        <v>0.0110323344</v>
      </c>
      <c r="Q11" s="71">
        <v>0.3760727553</v>
      </c>
      <c r="R11" s="71">
        <v>0.00947984</v>
      </c>
      <c r="S11" s="71">
        <v>0.0005375976</v>
      </c>
      <c r="T11" s="71">
        <v>0.0609</v>
      </c>
      <c r="U11" s="71">
        <v>-0.074</v>
      </c>
      <c r="V11" s="71">
        <v>0.1958</v>
      </c>
      <c r="W11" s="71">
        <v>1.0627940432</v>
      </c>
      <c r="X11" s="71">
        <v>0.9287181143</v>
      </c>
      <c r="Y11" s="71">
        <v>1.2162260657</v>
      </c>
      <c r="Z11" s="71">
        <v>0.004224509</v>
      </c>
      <c r="AA11" s="71">
        <v>-0.4026</v>
      </c>
      <c r="AB11" s="71">
        <v>-0.6785</v>
      </c>
      <c r="AC11" s="71">
        <v>-0.1268</v>
      </c>
      <c r="AD11" s="71" t="s">
        <v>59</v>
      </c>
      <c r="AE11" s="71" t="s">
        <v>59</v>
      </c>
      <c r="AF11" s="71" t="s">
        <v>93</v>
      </c>
      <c r="AG11" s="71" t="s">
        <v>59</v>
      </c>
      <c r="AH11" s="71" t="s">
        <v>59</v>
      </c>
    </row>
    <row r="12" spans="1:34" ht="15">
      <c r="A12" s="71" t="s">
        <v>8</v>
      </c>
      <c r="B12" s="71" t="s">
        <v>59</v>
      </c>
      <c r="C12" s="71" t="s">
        <v>59</v>
      </c>
      <c r="D12" s="71" t="s">
        <v>59</v>
      </c>
      <c r="E12" s="71" t="s">
        <v>59</v>
      </c>
      <c r="F12" s="71" t="s">
        <v>59</v>
      </c>
      <c r="G12" s="71" t="s">
        <v>59</v>
      </c>
      <c r="H12" s="71" t="s">
        <v>59</v>
      </c>
      <c r="I12" s="71" t="s">
        <v>59</v>
      </c>
      <c r="J12" s="71" t="s">
        <v>59</v>
      </c>
      <c r="K12" s="71" t="s">
        <v>59</v>
      </c>
      <c r="L12" s="71" t="s">
        <v>59</v>
      </c>
      <c r="M12" s="71" t="s">
        <v>59</v>
      </c>
      <c r="N12" s="71" t="s">
        <v>59</v>
      </c>
      <c r="O12" s="71" t="s">
        <v>59</v>
      </c>
      <c r="P12" s="71" t="s">
        <v>59</v>
      </c>
      <c r="Q12" s="71" t="s">
        <v>59</v>
      </c>
      <c r="R12" s="71" t="s">
        <v>59</v>
      </c>
      <c r="S12" s="71" t="s">
        <v>59</v>
      </c>
      <c r="T12" s="71" t="s">
        <v>59</v>
      </c>
      <c r="U12" s="71" t="s">
        <v>59</v>
      </c>
      <c r="V12" s="71" t="s">
        <v>59</v>
      </c>
      <c r="W12" s="71" t="s">
        <v>59</v>
      </c>
      <c r="X12" s="71" t="s">
        <v>59</v>
      </c>
      <c r="Y12" s="71" t="s">
        <v>59</v>
      </c>
      <c r="Z12" s="71" t="s">
        <v>59</v>
      </c>
      <c r="AA12" s="71" t="s">
        <v>59</v>
      </c>
      <c r="AB12" s="71" t="s">
        <v>59</v>
      </c>
      <c r="AC12" s="71" t="s">
        <v>59</v>
      </c>
      <c r="AD12" s="71" t="s">
        <v>59</v>
      </c>
      <c r="AE12" s="71" t="s">
        <v>59</v>
      </c>
      <c r="AF12" s="71" t="s">
        <v>59</v>
      </c>
      <c r="AG12" s="71" t="s">
        <v>60</v>
      </c>
      <c r="AH12" s="71" t="s">
        <v>60</v>
      </c>
    </row>
    <row r="13" spans="1:34" ht="15">
      <c r="A13" s="71" t="s">
        <v>5</v>
      </c>
      <c r="B13" s="71">
        <v>0.0060692231</v>
      </c>
      <c r="C13" s="71">
        <v>0.0038577554</v>
      </c>
      <c r="D13" s="71">
        <v>0.00954842</v>
      </c>
      <c r="E13" s="71">
        <v>0.0125260386</v>
      </c>
      <c r="F13" s="71">
        <v>0.0059826503</v>
      </c>
      <c r="G13" s="71">
        <v>0.0013337536</v>
      </c>
      <c r="H13" s="71">
        <v>-0.5773</v>
      </c>
      <c r="I13" s="71">
        <v>-1.0304</v>
      </c>
      <c r="J13" s="71">
        <v>-0.1242</v>
      </c>
      <c r="K13" s="71">
        <v>0.5614117292</v>
      </c>
      <c r="L13" s="71">
        <v>0.3568478382</v>
      </c>
      <c r="M13" s="71">
        <v>0.8832423681</v>
      </c>
      <c r="N13" s="71">
        <v>0.0067786892</v>
      </c>
      <c r="O13" s="71">
        <v>0.005552639</v>
      </c>
      <c r="P13" s="71">
        <v>0.0082754573</v>
      </c>
      <c r="Q13" s="71">
        <v>0.0042146353</v>
      </c>
      <c r="R13" s="71">
        <v>0.006779661</v>
      </c>
      <c r="S13" s="71">
        <v>0.0006273383</v>
      </c>
      <c r="T13" s="71">
        <v>-0.2913</v>
      </c>
      <c r="U13" s="71">
        <v>-0.4908</v>
      </c>
      <c r="V13" s="71">
        <v>-0.0918</v>
      </c>
      <c r="W13" s="71">
        <v>0.7472959143</v>
      </c>
      <c r="X13" s="71">
        <v>0.6121337506</v>
      </c>
      <c r="Y13" s="71">
        <v>0.9123025531</v>
      </c>
      <c r="Z13" s="71">
        <v>0.6532013858</v>
      </c>
      <c r="AA13" s="71">
        <v>0.1106</v>
      </c>
      <c r="AB13" s="71">
        <v>-0.3717</v>
      </c>
      <c r="AC13" s="71">
        <v>0.5928</v>
      </c>
      <c r="AD13" s="71" t="s">
        <v>59</v>
      </c>
      <c r="AE13" s="71" t="s">
        <v>94</v>
      </c>
      <c r="AF13" s="71" t="s">
        <v>59</v>
      </c>
      <c r="AG13" s="71" t="s">
        <v>59</v>
      </c>
      <c r="AH13" s="71" t="s">
        <v>59</v>
      </c>
    </row>
    <row r="14" spans="1:34" ht="15">
      <c r="A14" s="71" t="s">
        <v>7</v>
      </c>
      <c r="B14" s="71">
        <v>0.0064755209</v>
      </c>
      <c r="C14" s="71">
        <v>0.004114541</v>
      </c>
      <c r="D14" s="71">
        <v>0.0101912633</v>
      </c>
      <c r="E14" s="71">
        <v>0.0267631525</v>
      </c>
      <c r="F14" s="71">
        <v>0.006478782</v>
      </c>
      <c r="G14" s="71">
        <v>0.0014439992</v>
      </c>
      <c r="H14" s="71">
        <v>-0.5125</v>
      </c>
      <c r="I14" s="71">
        <v>-0.966</v>
      </c>
      <c r="J14" s="71">
        <v>-0.059</v>
      </c>
      <c r="K14" s="71">
        <v>0.598994852</v>
      </c>
      <c r="L14" s="71">
        <v>0.3806008703</v>
      </c>
      <c r="M14" s="71">
        <v>0.9427062854</v>
      </c>
      <c r="N14" s="71">
        <v>0.0059688461</v>
      </c>
      <c r="O14" s="71">
        <v>0.0050601696</v>
      </c>
      <c r="P14" s="71">
        <v>0.0070406975</v>
      </c>
      <c r="Q14" s="72">
        <v>6.805123E-07</v>
      </c>
      <c r="R14" s="71">
        <v>0.0061274123</v>
      </c>
      <c r="S14" s="71">
        <v>0.0004385727</v>
      </c>
      <c r="T14" s="71">
        <v>-0.4185</v>
      </c>
      <c r="U14" s="71">
        <v>-0.5837</v>
      </c>
      <c r="V14" s="71">
        <v>-0.2534</v>
      </c>
      <c r="W14" s="71">
        <v>0.6580172322</v>
      </c>
      <c r="X14" s="71">
        <v>0.5578429676</v>
      </c>
      <c r="Y14" s="71">
        <v>0.776180221</v>
      </c>
      <c r="Z14" s="71">
        <v>0.7336114568</v>
      </c>
      <c r="AA14" s="71">
        <v>-0.0815</v>
      </c>
      <c r="AB14" s="71">
        <v>-0.5507</v>
      </c>
      <c r="AC14" s="71">
        <v>0.3877</v>
      </c>
      <c r="AD14" s="71" t="s">
        <v>59</v>
      </c>
      <c r="AE14" s="71" t="s">
        <v>94</v>
      </c>
      <c r="AF14" s="71" t="s">
        <v>59</v>
      </c>
      <c r="AG14" s="71" t="s">
        <v>59</v>
      </c>
      <c r="AH14" s="71" t="s">
        <v>59</v>
      </c>
    </row>
    <row r="15" spans="1:34" ht="15">
      <c r="A15" s="71" t="s">
        <v>14</v>
      </c>
      <c r="B15" s="71">
        <v>0.0060181328</v>
      </c>
      <c r="C15" s="71">
        <v>0.0045903987</v>
      </c>
      <c r="D15" s="71">
        <v>0.0078899295</v>
      </c>
      <c r="E15" s="71">
        <v>1.37532E-05</v>
      </c>
      <c r="F15" s="71">
        <v>0.005838116</v>
      </c>
      <c r="G15" s="71">
        <v>0.0007578361</v>
      </c>
      <c r="H15" s="71">
        <v>-0.6007</v>
      </c>
      <c r="I15" s="71">
        <v>-0.8715</v>
      </c>
      <c r="J15" s="71">
        <v>-0.3299</v>
      </c>
      <c r="K15" s="71">
        <v>0.5484085064</v>
      </c>
      <c r="L15" s="71">
        <v>0.4183047814</v>
      </c>
      <c r="M15" s="71">
        <v>0.718977892</v>
      </c>
      <c r="N15" s="71">
        <v>0.0056641458</v>
      </c>
      <c r="O15" s="71">
        <v>0.00523181</v>
      </c>
      <c r="P15" s="71">
        <v>0.0061322082</v>
      </c>
      <c r="Q15" s="72">
        <v>3.085769E-31</v>
      </c>
      <c r="R15" s="71">
        <v>0.0054922094</v>
      </c>
      <c r="S15" s="71">
        <v>0.0001721714</v>
      </c>
      <c r="T15" s="71">
        <v>-0.4709</v>
      </c>
      <c r="U15" s="71">
        <v>-0.5503</v>
      </c>
      <c r="V15" s="71">
        <v>-0.3915</v>
      </c>
      <c r="W15" s="71">
        <v>0.6244264839</v>
      </c>
      <c r="X15" s="71">
        <v>0.5767649353</v>
      </c>
      <c r="Y15" s="71">
        <v>0.6760265924</v>
      </c>
      <c r="Z15" s="71">
        <v>0.6562260327</v>
      </c>
      <c r="AA15" s="71">
        <v>-0.0606</v>
      </c>
      <c r="AB15" s="71">
        <v>-0.3275</v>
      </c>
      <c r="AC15" s="71">
        <v>0.2063</v>
      </c>
      <c r="AD15" s="71" t="s">
        <v>117</v>
      </c>
      <c r="AE15" s="71" t="s">
        <v>94</v>
      </c>
      <c r="AF15" s="71" t="s">
        <v>59</v>
      </c>
      <c r="AG15" s="71" t="s">
        <v>59</v>
      </c>
      <c r="AH15" s="71" t="s">
        <v>59</v>
      </c>
    </row>
    <row r="16" spans="1:34" ht="15">
      <c r="A16" s="71" t="s">
        <v>12</v>
      </c>
      <c r="B16" s="71">
        <v>0.0084376937</v>
      </c>
      <c r="C16" s="71">
        <v>0.0069180944</v>
      </c>
      <c r="D16" s="71">
        <v>0.0102910817</v>
      </c>
      <c r="E16" s="71">
        <v>0.0094870606</v>
      </c>
      <c r="F16" s="71">
        <v>0.008142999</v>
      </c>
      <c r="G16" s="71">
        <v>0.000731234</v>
      </c>
      <c r="H16" s="71">
        <v>-0.2628</v>
      </c>
      <c r="I16" s="71">
        <v>-0.4614</v>
      </c>
      <c r="J16" s="71">
        <v>-0.0642</v>
      </c>
      <c r="K16" s="71">
        <v>0.76889347</v>
      </c>
      <c r="L16" s="71">
        <v>0.630418432</v>
      </c>
      <c r="M16" s="71">
        <v>0.9377853473</v>
      </c>
      <c r="N16" s="71">
        <v>0.0062341369</v>
      </c>
      <c r="O16" s="71">
        <v>0.0057188756</v>
      </c>
      <c r="P16" s="71">
        <v>0.0067958224</v>
      </c>
      <c r="Q16" s="72">
        <v>1.586378E-17</v>
      </c>
      <c r="R16" s="71">
        <v>0.006006079</v>
      </c>
      <c r="S16" s="71">
        <v>0.0002199752</v>
      </c>
      <c r="T16" s="71">
        <v>-0.375</v>
      </c>
      <c r="U16" s="71">
        <v>-0.4613</v>
      </c>
      <c r="V16" s="71">
        <v>-0.2888</v>
      </c>
      <c r="W16" s="71">
        <v>0.6872634155</v>
      </c>
      <c r="X16" s="71">
        <v>0.6304600038</v>
      </c>
      <c r="Y16" s="71">
        <v>0.7491847213</v>
      </c>
      <c r="Z16" s="71">
        <v>0.0024948686</v>
      </c>
      <c r="AA16" s="71">
        <v>-0.3027</v>
      </c>
      <c r="AB16" s="71">
        <v>-0.4988</v>
      </c>
      <c r="AC16" s="71">
        <v>-0.1065</v>
      </c>
      <c r="AD16" s="71" t="s">
        <v>117</v>
      </c>
      <c r="AE16" s="71" t="s">
        <v>94</v>
      </c>
      <c r="AF16" s="71" t="s">
        <v>93</v>
      </c>
      <c r="AG16" s="71" t="s">
        <v>59</v>
      </c>
      <c r="AH16" s="71" t="s">
        <v>59</v>
      </c>
    </row>
    <row r="17" spans="1:34" ht="15">
      <c r="A17" s="71" t="s">
        <v>13</v>
      </c>
      <c r="B17" s="71">
        <v>0.0066086233</v>
      </c>
      <c r="C17" s="71">
        <v>0.0048345936</v>
      </c>
      <c r="D17" s="71">
        <v>0.0090336243</v>
      </c>
      <c r="E17" s="71">
        <v>0.0014732333</v>
      </c>
      <c r="F17" s="71">
        <v>0.0065102195</v>
      </c>
      <c r="G17" s="71">
        <v>0.0009895622</v>
      </c>
      <c r="H17" s="71">
        <v>-0.5071</v>
      </c>
      <c r="I17" s="71">
        <v>-0.8197</v>
      </c>
      <c r="J17" s="71">
        <v>-0.1946</v>
      </c>
      <c r="K17" s="71">
        <v>0.6022175606</v>
      </c>
      <c r="L17" s="71">
        <v>0.4405572859</v>
      </c>
      <c r="M17" s="71">
        <v>0.8231982579</v>
      </c>
      <c r="N17" s="71">
        <v>0.006317327</v>
      </c>
      <c r="O17" s="71">
        <v>0.0055905786</v>
      </c>
      <c r="P17" s="71">
        <v>0.0071385493</v>
      </c>
      <c r="Q17" s="72">
        <v>6.5538762E-09</v>
      </c>
      <c r="R17" s="71">
        <v>0.0063570474</v>
      </c>
      <c r="S17" s="71">
        <v>0.0003576068</v>
      </c>
      <c r="T17" s="71">
        <v>-0.3618</v>
      </c>
      <c r="U17" s="71">
        <v>-0.484</v>
      </c>
      <c r="V17" s="71">
        <v>-0.2396</v>
      </c>
      <c r="W17" s="71">
        <v>0.6964344535</v>
      </c>
      <c r="X17" s="71">
        <v>0.6163162901</v>
      </c>
      <c r="Y17" s="71">
        <v>0.786967594</v>
      </c>
      <c r="Z17" s="71">
        <v>0.7841747087</v>
      </c>
      <c r="AA17" s="71">
        <v>-0.0451</v>
      </c>
      <c r="AB17" s="71">
        <v>-0.3677</v>
      </c>
      <c r="AC17" s="71">
        <v>0.2775</v>
      </c>
      <c r="AD17" s="71" t="s">
        <v>117</v>
      </c>
      <c r="AE17" s="71" t="s">
        <v>94</v>
      </c>
      <c r="AF17" s="71" t="s">
        <v>59</v>
      </c>
      <c r="AG17" s="71" t="s">
        <v>59</v>
      </c>
      <c r="AH17" s="71" t="s">
        <v>59</v>
      </c>
    </row>
    <row r="18" spans="1:34" ht="15">
      <c r="A18" s="71" t="s">
        <v>15</v>
      </c>
      <c r="B18" s="71">
        <v>0.0108106453</v>
      </c>
      <c r="C18" s="71" t="s">
        <v>59</v>
      </c>
      <c r="D18" s="71" t="s">
        <v>59</v>
      </c>
      <c r="E18" s="71" t="s">
        <v>59</v>
      </c>
      <c r="F18" s="71">
        <v>0.0108840553</v>
      </c>
      <c r="G18" s="71">
        <v>0.0004262206</v>
      </c>
      <c r="H18" s="71" t="s">
        <v>59</v>
      </c>
      <c r="I18" s="71" t="s">
        <v>59</v>
      </c>
      <c r="J18" s="71" t="s">
        <v>59</v>
      </c>
      <c r="K18" s="71" t="s">
        <v>59</v>
      </c>
      <c r="L18" s="71" t="s">
        <v>59</v>
      </c>
      <c r="M18" s="71" t="s">
        <v>59</v>
      </c>
      <c r="N18" s="71">
        <v>0.0090709571</v>
      </c>
      <c r="O18" s="71" t="s">
        <v>59</v>
      </c>
      <c r="P18" s="71" t="s">
        <v>59</v>
      </c>
      <c r="Q18" s="71" t="s">
        <v>59</v>
      </c>
      <c r="R18" s="71">
        <v>0.0090709571</v>
      </c>
      <c r="S18" s="71">
        <v>9.71781E-05</v>
      </c>
      <c r="T18" s="71" t="s">
        <v>59</v>
      </c>
      <c r="U18" s="71" t="s">
        <v>59</v>
      </c>
      <c r="V18" s="71" t="s">
        <v>59</v>
      </c>
      <c r="W18" s="71" t="s">
        <v>59</v>
      </c>
      <c r="X18" s="71" t="s">
        <v>59</v>
      </c>
      <c r="Y18" s="71" t="s">
        <v>59</v>
      </c>
      <c r="Z18" s="71">
        <v>0.0021717451</v>
      </c>
      <c r="AA18" s="71">
        <v>-0.1755</v>
      </c>
      <c r="AB18" s="71">
        <v>-0.2876</v>
      </c>
      <c r="AC18" s="71">
        <v>-0.0633</v>
      </c>
      <c r="AD18" s="71" t="s">
        <v>59</v>
      </c>
      <c r="AE18" s="71" t="s">
        <v>59</v>
      </c>
      <c r="AF18" s="71" t="s">
        <v>93</v>
      </c>
      <c r="AG18" s="71" t="s">
        <v>59</v>
      </c>
      <c r="AH18" s="71" t="s">
        <v>59</v>
      </c>
    </row>
    <row r="19" spans="1:34" ht="15">
      <c r="A19" s="71" t="s">
        <v>18</v>
      </c>
      <c r="B19" s="71">
        <v>0.0136652501</v>
      </c>
      <c r="C19" s="71">
        <v>0.0087722427</v>
      </c>
      <c r="D19" s="71">
        <v>0.0212874935</v>
      </c>
      <c r="E19" s="71">
        <v>0.3001526329</v>
      </c>
      <c r="F19" s="71">
        <v>0.0142276423</v>
      </c>
      <c r="G19" s="71">
        <v>0.0030825605</v>
      </c>
      <c r="H19" s="71">
        <v>0.2343</v>
      </c>
      <c r="I19" s="71">
        <v>-0.2089</v>
      </c>
      <c r="J19" s="71">
        <v>0.6776</v>
      </c>
      <c r="K19" s="71">
        <v>1.2640549803</v>
      </c>
      <c r="L19" s="71">
        <v>0.8114448725</v>
      </c>
      <c r="M19" s="71">
        <v>1.9691232853</v>
      </c>
      <c r="N19" s="71">
        <v>0.0082020663</v>
      </c>
      <c r="O19" s="71">
        <v>0.0072636012</v>
      </c>
      <c r="P19" s="71">
        <v>0.009261782</v>
      </c>
      <c r="Q19" s="71">
        <v>0.1043420674</v>
      </c>
      <c r="R19" s="71">
        <v>0.0082378288</v>
      </c>
      <c r="S19" s="71">
        <v>0.0003846014</v>
      </c>
      <c r="T19" s="71">
        <v>-0.1007</v>
      </c>
      <c r="U19" s="71">
        <v>-0.2222</v>
      </c>
      <c r="V19" s="71">
        <v>0.0208</v>
      </c>
      <c r="W19" s="71">
        <v>0.9042117823</v>
      </c>
      <c r="X19" s="71">
        <v>0.8007535608</v>
      </c>
      <c r="Y19" s="71">
        <v>1.0210369173</v>
      </c>
      <c r="Z19" s="71">
        <v>0.0248212826</v>
      </c>
      <c r="AA19" s="71">
        <v>-0.5105</v>
      </c>
      <c r="AB19" s="71">
        <v>-0.9563</v>
      </c>
      <c r="AC19" s="71">
        <v>-0.0646</v>
      </c>
      <c r="AD19" s="71" t="s">
        <v>59</v>
      </c>
      <c r="AE19" s="71" t="s">
        <v>59</v>
      </c>
      <c r="AF19" s="71" t="s">
        <v>93</v>
      </c>
      <c r="AG19" s="71" t="s">
        <v>59</v>
      </c>
      <c r="AH19" s="71" t="s">
        <v>59</v>
      </c>
    </row>
    <row r="20" spans="1:34" ht="15">
      <c r="A20" s="71" t="s">
        <v>17</v>
      </c>
      <c r="B20" s="71">
        <v>0.0116165969</v>
      </c>
      <c r="C20" s="71">
        <v>0.0057551193</v>
      </c>
      <c r="D20" s="71">
        <v>0.0234478761</v>
      </c>
      <c r="E20" s="71">
        <v>0.8409691892</v>
      </c>
      <c r="F20" s="71">
        <v>0.0113960114</v>
      </c>
      <c r="G20" s="71">
        <v>0.0040060749</v>
      </c>
      <c r="H20" s="71">
        <v>0.0719</v>
      </c>
      <c r="I20" s="71">
        <v>-0.6304</v>
      </c>
      <c r="J20" s="71">
        <v>0.7742</v>
      </c>
      <c r="K20" s="71">
        <v>1.0745516593</v>
      </c>
      <c r="L20" s="71">
        <v>0.5323566794</v>
      </c>
      <c r="M20" s="71">
        <v>2.1689617375</v>
      </c>
      <c r="N20" s="71">
        <v>0.0078981587</v>
      </c>
      <c r="O20" s="71">
        <v>0.0068264389</v>
      </c>
      <c r="P20" s="71">
        <v>0.0091381336</v>
      </c>
      <c r="Q20" s="71">
        <v>0.0627730396</v>
      </c>
      <c r="R20" s="71">
        <v>0.0077407906</v>
      </c>
      <c r="S20" s="71">
        <v>0.0004847721</v>
      </c>
      <c r="T20" s="71">
        <v>-0.1384</v>
      </c>
      <c r="U20" s="71">
        <v>-0.2843</v>
      </c>
      <c r="V20" s="71">
        <v>0.0074</v>
      </c>
      <c r="W20" s="71">
        <v>0.8707084195</v>
      </c>
      <c r="X20" s="71">
        <v>0.7525599383</v>
      </c>
      <c r="Y20" s="71">
        <v>1.0074056738</v>
      </c>
      <c r="Z20" s="71">
        <v>0.285919078</v>
      </c>
      <c r="AA20" s="71">
        <v>-0.3858</v>
      </c>
      <c r="AB20" s="71">
        <v>-1.0944</v>
      </c>
      <c r="AC20" s="71">
        <v>0.3228</v>
      </c>
      <c r="AD20" s="71" t="s">
        <v>59</v>
      </c>
      <c r="AE20" s="71" t="s">
        <v>59</v>
      </c>
      <c r="AF20" s="71" t="s">
        <v>59</v>
      </c>
      <c r="AG20" s="71" t="s">
        <v>59</v>
      </c>
      <c r="AH20" s="71" t="s">
        <v>59</v>
      </c>
    </row>
    <row r="21" spans="1:34" ht="15">
      <c r="A21" s="71" t="s">
        <v>20</v>
      </c>
      <c r="B21" s="71">
        <v>0.012524998</v>
      </c>
      <c r="C21" s="71">
        <v>0.0089689767</v>
      </c>
      <c r="D21" s="71">
        <v>0.0174909111</v>
      </c>
      <c r="E21" s="71">
        <v>0.3876533872</v>
      </c>
      <c r="F21" s="71">
        <v>0.0124560843</v>
      </c>
      <c r="G21" s="71">
        <v>0.0019821086</v>
      </c>
      <c r="H21" s="71">
        <v>0.1472</v>
      </c>
      <c r="I21" s="71">
        <v>-0.1868</v>
      </c>
      <c r="J21" s="71">
        <v>0.4812</v>
      </c>
      <c r="K21" s="71">
        <v>1.1585800505</v>
      </c>
      <c r="L21" s="71">
        <v>0.8296430478</v>
      </c>
      <c r="M21" s="71">
        <v>1.6179340462</v>
      </c>
      <c r="N21" s="71">
        <v>0.0092688449</v>
      </c>
      <c r="O21" s="71">
        <v>0.0081561149</v>
      </c>
      <c r="P21" s="71">
        <v>0.0105333834</v>
      </c>
      <c r="Q21" s="71">
        <v>0.7408448037</v>
      </c>
      <c r="R21" s="71">
        <v>0.0094076397</v>
      </c>
      <c r="S21" s="71">
        <v>0.0004796955</v>
      </c>
      <c r="T21" s="71">
        <v>0.0216</v>
      </c>
      <c r="U21" s="71">
        <v>-0.1063</v>
      </c>
      <c r="V21" s="71">
        <v>0.1495</v>
      </c>
      <c r="W21" s="71">
        <v>1.0218155351</v>
      </c>
      <c r="X21" s="71">
        <v>0.8991460148</v>
      </c>
      <c r="Y21" s="71">
        <v>1.1612207258</v>
      </c>
      <c r="Z21" s="71">
        <v>0.0823450015</v>
      </c>
      <c r="AA21" s="71">
        <v>-0.3011</v>
      </c>
      <c r="AB21" s="71">
        <v>-0.6407</v>
      </c>
      <c r="AC21" s="71">
        <v>0.0386</v>
      </c>
      <c r="AD21" s="71" t="s">
        <v>59</v>
      </c>
      <c r="AE21" s="71" t="s">
        <v>59</v>
      </c>
      <c r="AF21" s="71" t="s">
        <v>59</v>
      </c>
      <c r="AG21" s="71" t="s">
        <v>59</v>
      </c>
      <c r="AH21" s="71" t="s">
        <v>59</v>
      </c>
    </row>
    <row r="22" spans="1:34" ht="15">
      <c r="A22" s="71" t="s">
        <v>19</v>
      </c>
      <c r="B22" s="71">
        <v>0.0109610022</v>
      </c>
      <c r="C22" s="71">
        <v>0.0075706598</v>
      </c>
      <c r="D22" s="71">
        <v>0.0158696299</v>
      </c>
      <c r="E22" s="71">
        <v>0.941683212</v>
      </c>
      <c r="F22" s="71">
        <v>0.0109039747</v>
      </c>
      <c r="G22" s="71">
        <v>0.0019477052</v>
      </c>
      <c r="H22" s="71">
        <v>0.0138</v>
      </c>
      <c r="I22" s="71">
        <v>-0.3563</v>
      </c>
      <c r="J22" s="71">
        <v>0.3839</v>
      </c>
      <c r="K22" s="71">
        <v>1.0139082243</v>
      </c>
      <c r="L22" s="71">
        <v>0.7002967527</v>
      </c>
      <c r="M22" s="71">
        <v>1.4679632359</v>
      </c>
      <c r="N22" s="71">
        <v>0.0093993764</v>
      </c>
      <c r="O22" s="71">
        <v>0.0083440881</v>
      </c>
      <c r="P22" s="71">
        <v>0.0105881285</v>
      </c>
      <c r="Q22" s="71">
        <v>0.5583244643</v>
      </c>
      <c r="R22" s="71">
        <v>0.0094057373</v>
      </c>
      <c r="S22" s="71">
        <v>0.000426843</v>
      </c>
      <c r="T22" s="71">
        <v>0.0356</v>
      </c>
      <c r="U22" s="71">
        <v>-0.0835</v>
      </c>
      <c r="V22" s="71">
        <v>0.1547</v>
      </c>
      <c r="W22" s="71">
        <v>1.0362055901</v>
      </c>
      <c r="X22" s="71">
        <v>0.919868548</v>
      </c>
      <c r="Y22" s="71">
        <v>1.1672559382</v>
      </c>
      <c r="Z22" s="71">
        <v>0.4185239628</v>
      </c>
      <c r="AA22" s="71">
        <v>-0.1537</v>
      </c>
      <c r="AB22" s="71">
        <v>-0.5261</v>
      </c>
      <c r="AC22" s="71">
        <v>0.2187</v>
      </c>
      <c r="AD22" s="71" t="s">
        <v>59</v>
      </c>
      <c r="AE22" s="71" t="s">
        <v>59</v>
      </c>
      <c r="AF22" s="71" t="s">
        <v>59</v>
      </c>
      <c r="AG22" s="71" t="s">
        <v>59</v>
      </c>
      <c r="AH22" s="71" t="s">
        <v>59</v>
      </c>
    </row>
    <row r="23" spans="1:34" ht="15">
      <c r="A23" s="71" t="s">
        <v>21</v>
      </c>
      <c r="B23" s="71">
        <v>0.0085008933</v>
      </c>
      <c r="C23" s="71">
        <v>0.005057872</v>
      </c>
      <c r="D23" s="71">
        <v>0.014287666</v>
      </c>
      <c r="E23" s="71">
        <v>0.3642442047</v>
      </c>
      <c r="F23" s="71">
        <v>0.0086906141</v>
      </c>
      <c r="G23" s="71">
        <v>0.0022341352</v>
      </c>
      <c r="H23" s="71">
        <v>-0.2404</v>
      </c>
      <c r="I23" s="71">
        <v>-0.7596</v>
      </c>
      <c r="J23" s="71">
        <v>0.2789</v>
      </c>
      <c r="K23" s="71">
        <v>0.786344662</v>
      </c>
      <c r="L23" s="71">
        <v>0.4678603243</v>
      </c>
      <c r="M23" s="71">
        <v>1.3216293313</v>
      </c>
      <c r="N23" s="71">
        <v>0.00692848</v>
      </c>
      <c r="O23" s="71">
        <v>0.0058800652</v>
      </c>
      <c r="P23" s="71">
        <v>0.008163827</v>
      </c>
      <c r="Q23" s="71">
        <v>0.0012880877</v>
      </c>
      <c r="R23" s="71">
        <v>0.0069446996</v>
      </c>
      <c r="S23" s="71">
        <v>0.0005033954</v>
      </c>
      <c r="T23" s="71">
        <v>-0.2694</v>
      </c>
      <c r="U23" s="71">
        <v>-0.4335</v>
      </c>
      <c r="V23" s="71">
        <v>-0.1054</v>
      </c>
      <c r="W23" s="71">
        <v>0.7638091495</v>
      </c>
      <c r="X23" s="71">
        <v>0.6482298596</v>
      </c>
      <c r="Y23" s="71">
        <v>0.8999962099</v>
      </c>
      <c r="Z23" s="71">
        <v>0.4518868334</v>
      </c>
      <c r="AA23" s="71">
        <v>-0.2045</v>
      </c>
      <c r="AB23" s="71">
        <v>-0.7374</v>
      </c>
      <c r="AC23" s="71">
        <v>0.3284</v>
      </c>
      <c r="AD23" s="71" t="s">
        <v>59</v>
      </c>
      <c r="AE23" s="71" t="s">
        <v>94</v>
      </c>
      <c r="AF23" s="71" t="s">
        <v>59</v>
      </c>
      <c r="AG23" s="71" t="s">
        <v>59</v>
      </c>
      <c r="AH23" s="71" t="s">
        <v>59</v>
      </c>
    </row>
    <row r="24" spans="1:34" ht="15">
      <c r="A24" s="71" t="s">
        <v>27</v>
      </c>
      <c r="B24" s="71">
        <v>0.0196113583</v>
      </c>
      <c r="C24" s="71">
        <v>0.0133750472</v>
      </c>
      <c r="D24" s="71">
        <v>0.0287554404</v>
      </c>
      <c r="E24" s="71">
        <v>0.0022880065</v>
      </c>
      <c r="F24" s="71">
        <v>0.0208783297</v>
      </c>
      <c r="G24" s="71">
        <v>0.0038363223</v>
      </c>
      <c r="H24" s="71">
        <v>0.5956</v>
      </c>
      <c r="I24" s="71">
        <v>0.2129</v>
      </c>
      <c r="J24" s="71">
        <v>0.9783</v>
      </c>
      <c r="K24" s="71">
        <v>1.8140784061</v>
      </c>
      <c r="L24" s="71">
        <v>1.2372108031</v>
      </c>
      <c r="M24" s="71">
        <v>2.6599189525</v>
      </c>
      <c r="N24" s="71">
        <v>0.0181171012</v>
      </c>
      <c r="O24" s="71">
        <v>0.0163875539</v>
      </c>
      <c r="P24" s="71">
        <v>0.0200291854</v>
      </c>
      <c r="Q24" s="72">
        <v>1.302676E-41</v>
      </c>
      <c r="R24" s="71">
        <v>0.0191686147</v>
      </c>
      <c r="S24" s="71">
        <v>0.0006182044</v>
      </c>
      <c r="T24" s="71">
        <v>0.6918</v>
      </c>
      <c r="U24" s="71">
        <v>0.5914</v>
      </c>
      <c r="V24" s="71">
        <v>0.7921</v>
      </c>
      <c r="W24" s="71">
        <v>1.9972645695</v>
      </c>
      <c r="X24" s="71">
        <v>1.8065958993</v>
      </c>
      <c r="Y24" s="71">
        <v>2.2080564679</v>
      </c>
      <c r="Z24" s="71">
        <v>0.6824700368</v>
      </c>
      <c r="AA24" s="71">
        <v>-0.0793</v>
      </c>
      <c r="AB24" s="71">
        <v>-0.4589</v>
      </c>
      <c r="AC24" s="71">
        <v>0.3004</v>
      </c>
      <c r="AD24" s="71" t="s">
        <v>117</v>
      </c>
      <c r="AE24" s="71" t="s">
        <v>94</v>
      </c>
      <c r="AF24" s="71" t="s">
        <v>59</v>
      </c>
      <c r="AG24" s="71" t="s">
        <v>59</v>
      </c>
      <c r="AH24" s="71" t="s">
        <v>59</v>
      </c>
    </row>
    <row r="25" spans="1:34" ht="15">
      <c r="A25" s="71" t="s">
        <v>22</v>
      </c>
      <c r="B25" s="71">
        <v>0.0143693765</v>
      </c>
      <c r="C25" s="71">
        <v>0.0106672187</v>
      </c>
      <c r="D25" s="71">
        <v>0.0193564026</v>
      </c>
      <c r="E25" s="71">
        <v>0.0611929608</v>
      </c>
      <c r="F25" s="71">
        <v>0.0145257761</v>
      </c>
      <c r="G25" s="71">
        <v>0.0020191886</v>
      </c>
      <c r="H25" s="71">
        <v>0.2846</v>
      </c>
      <c r="I25" s="71">
        <v>-0.0134</v>
      </c>
      <c r="J25" s="71">
        <v>0.5825</v>
      </c>
      <c r="K25" s="71">
        <v>1.3291876696</v>
      </c>
      <c r="L25" s="71">
        <v>0.9867328378</v>
      </c>
      <c r="M25" s="71">
        <v>1.7904946439</v>
      </c>
      <c r="N25" s="71">
        <v>0.0086069556</v>
      </c>
      <c r="O25" s="71">
        <v>0.0077267511</v>
      </c>
      <c r="P25" s="71">
        <v>0.00958743</v>
      </c>
      <c r="Q25" s="71">
        <v>0.3401191967</v>
      </c>
      <c r="R25" s="71">
        <v>0.0086526731</v>
      </c>
      <c r="S25" s="71">
        <v>0.0003284498</v>
      </c>
      <c r="T25" s="71">
        <v>-0.0525</v>
      </c>
      <c r="U25" s="71">
        <v>-0.1604</v>
      </c>
      <c r="V25" s="71">
        <v>0.0554</v>
      </c>
      <c r="W25" s="71">
        <v>0.9488475764</v>
      </c>
      <c r="X25" s="71">
        <v>0.8518121073</v>
      </c>
      <c r="Y25" s="71">
        <v>1.0569369882</v>
      </c>
      <c r="Z25" s="71">
        <v>0.0007074319</v>
      </c>
      <c r="AA25" s="71">
        <v>-0.5125</v>
      </c>
      <c r="AB25" s="71">
        <v>-0.8091</v>
      </c>
      <c r="AC25" s="71">
        <v>-0.2159</v>
      </c>
      <c r="AD25" s="71" t="s">
        <v>59</v>
      </c>
      <c r="AE25" s="71" t="s">
        <v>59</v>
      </c>
      <c r="AF25" s="71" t="s">
        <v>93</v>
      </c>
      <c r="AG25" s="71" t="s">
        <v>59</v>
      </c>
      <c r="AH25" s="71" t="s">
        <v>59</v>
      </c>
    </row>
    <row r="26" spans="1:34" ht="15">
      <c r="A26" s="71" t="s">
        <v>23</v>
      </c>
      <c r="B26" s="71">
        <v>0.0090788736</v>
      </c>
      <c r="C26" s="71">
        <v>0.0055660765</v>
      </c>
      <c r="D26" s="71">
        <v>0.0148086263</v>
      </c>
      <c r="E26" s="71">
        <v>0.4843217665</v>
      </c>
      <c r="F26" s="71">
        <v>0.0091644205</v>
      </c>
      <c r="G26" s="71">
        <v>0.0022124901</v>
      </c>
      <c r="H26" s="71">
        <v>-0.1746</v>
      </c>
      <c r="I26" s="71">
        <v>-0.6638</v>
      </c>
      <c r="J26" s="71">
        <v>0.3147</v>
      </c>
      <c r="K26" s="71">
        <v>0.8398086662</v>
      </c>
      <c r="L26" s="71">
        <v>0.5148699548</v>
      </c>
      <c r="M26" s="71">
        <v>1.3698189015</v>
      </c>
      <c r="N26" s="71">
        <v>0.0084030052</v>
      </c>
      <c r="O26" s="71">
        <v>0.0074202323</v>
      </c>
      <c r="P26" s="71">
        <v>0.0095159415</v>
      </c>
      <c r="Q26" s="71">
        <v>0.2280862862</v>
      </c>
      <c r="R26" s="71">
        <v>0.0082559134</v>
      </c>
      <c r="S26" s="71">
        <v>0.0004035905</v>
      </c>
      <c r="T26" s="71">
        <v>-0.0765</v>
      </c>
      <c r="U26" s="71">
        <v>-0.2009</v>
      </c>
      <c r="V26" s="71">
        <v>0.0479</v>
      </c>
      <c r="W26" s="71">
        <v>0.9263636867</v>
      </c>
      <c r="X26" s="71">
        <v>0.8180208836</v>
      </c>
      <c r="Y26" s="71">
        <v>1.0490559559</v>
      </c>
      <c r="Z26" s="71">
        <v>0.7581138317</v>
      </c>
      <c r="AA26" s="71">
        <v>-0.0774</v>
      </c>
      <c r="AB26" s="71">
        <v>-0.5697</v>
      </c>
      <c r="AC26" s="71">
        <v>0.415</v>
      </c>
      <c r="AD26" s="71" t="s">
        <v>59</v>
      </c>
      <c r="AE26" s="71" t="s">
        <v>59</v>
      </c>
      <c r="AF26" s="71" t="s">
        <v>59</v>
      </c>
      <c r="AG26" s="71" t="s">
        <v>59</v>
      </c>
      <c r="AH26" s="71" t="s">
        <v>59</v>
      </c>
    </row>
    <row r="27" spans="1:34" ht="15">
      <c r="A27" s="71" t="s">
        <v>16</v>
      </c>
      <c r="B27" s="71">
        <v>0.0116818224</v>
      </c>
      <c r="C27" s="71">
        <v>0.0075725884</v>
      </c>
      <c r="D27" s="71">
        <v>0.0180209153</v>
      </c>
      <c r="E27" s="71">
        <v>0.7260309777</v>
      </c>
      <c r="F27" s="71">
        <v>0.0118152524</v>
      </c>
      <c r="G27" s="71">
        <v>0.0025040946</v>
      </c>
      <c r="H27" s="71">
        <v>0.0775</v>
      </c>
      <c r="I27" s="71">
        <v>-0.356</v>
      </c>
      <c r="J27" s="71">
        <v>0.511</v>
      </c>
      <c r="K27" s="71">
        <v>1.0805851109</v>
      </c>
      <c r="L27" s="71">
        <v>0.7004751483</v>
      </c>
      <c r="M27" s="71">
        <v>1.6669601836</v>
      </c>
      <c r="N27" s="71">
        <v>0.0091221441</v>
      </c>
      <c r="O27" s="71">
        <v>0.0080975611</v>
      </c>
      <c r="P27" s="71">
        <v>0.0102763674</v>
      </c>
      <c r="Q27" s="71">
        <v>0.9262456262</v>
      </c>
      <c r="R27" s="71">
        <v>0.009140481</v>
      </c>
      <c r="S27" s="71">
        <v>0.000421485</v>
      </c>
      <c r="T27" s="71">
        <v>0.0056</v>
      </c>
      <c r="U27" s="71">
        <v>-0.1135</v>
      </c>
      <c r="V27" s="71">
        <v>0.1248</v>
      </c>
      <c r="W27" s="71">
        <v>1.005642957</v>
      </c>
      <c r="X27" s="71">
        <v>0.892690928</v>
      </c>
      <c r="Y27" s="71">
        <v>1.1328867868</v>
      </c>
      <c r="Z27" s="71">
        <v>0.2657227363</v>
      </c>
      <c r="AA27" s="71">
        <v>-0.2473</v>
      </c>
      <c r="AB27" s="71">
        <v>-0.6829</v>
      </c>
      <c r="AC27" s="71">
        <v>0.1882</v>
      </c>
      <c r="AD27" s="71" t="s">
        <v>59</v>
      </c>
      <c r="AE27" s="71" t="s">
        <v>59</v>
      </c>
      <c r="AF27" s="71" t="s">
        <v>59</v>
      </c>
      <c r="AG27" s="71" t="s">
        <v>59</v>
      </c>
      <c r="AH27" s="71" t="s">
        <v>59</v>
      </c>
    </row>
    <row r="28" spans="1:34" ht="15">
      <c r="A28" s="71" t="s">
        <v>24</v>
      </c>
      <c r="B28" s="71">
        <v>0.0148603562</v>
      </c>
      <c r="C28" s="71">
        <v>0.0098763538</v>
      </c>
      <c r="D28" s="71">
        <v>0.0223594852</v>
      </c>
      <c r="E28" s="71">
        <v>0.1269242681</v>
      </c>
      <c r="F28" s="71">
        <v>0.0147841514</v>
      </c>
      <c r="G28" s="71">
        <v>0.0029348918</v>
      </c>
      <c r="H28" s="71">
        <v>0.3182</v>
      </c>
      <c r="I28" s="71">
        <v>-0.0904</v>
      </c>
      <c r="J28" s="71">
        <v>0.7267</v>
      </c>
      <c r="K28" s="71">
        <v>1.3746039892</v>
      </c>
      <c r="L28" s="71">
        <v>0.9135767075</v>
      </c>
      <c r="M28" s="71">
        <v>2.068284044</v>
      </c>
      <c r="N28" s="71">
        <v>0.0069075386</v>
      </c>
      <c r="O28" s="71">
        <v>0.00583648</v>
      </c>
      <c r="P28" s="71">
        <v>0.0081751484</v>
      </c>
      <c r="Q28" s="71">
        <v>0.0015268388</v>
      </c>
      <c r="R28" s="71">
        <v>0.0071345076</v>
      </c>
      <c r="S28" s="71">
        <v>0.000534346</v>
      </c>
      <c r="T28" s="71">
        <v>-0.2725</v>
      </c>
      <c r="U28" s="71">
        <v>-0.4409</v>
      </c>
      <c r="V28" s="71">
        <v>-0.104</v>
      </c>
      <c r="W28" s="71">
        <v>0.7615005311</v>
      </c>
      <c r="X28" s="71">
        <v>0.6434249355</v>
      </c>
      <c r="Y28" s="71">
        <v>0.9012443051</v>
      </c>
      <c r="Z28" s="71">
        <v>0.0004435535</v>
      </c>
      <c r="AA28" s="71">
        <v>-0.7661</v>
      </c>
      <c r="AB28" s="71">
        <v>-1.1935</v>
      </c>
      <c r="AC28" s="71">
        <v>-0.3386</v>
      </c>
      <c r="AD28" s="71" t="s">
        <v>59</v>
      </c>
      <c r="AE28" s="71" t="s">
        <v>94</v>
      </c>
      <c r="AF28" s="71" t="s">
        <v>93</v>
      </c>
      <c r="AG28" s="71" t="s">
        <v>59</v>
      </c>
      <c r="AH28" s="71" t="s">
        <v>59</v>
      </c>
    </row>
    <row r="29" spans="1:34" ht="15">
      <c r="A29" s="71" t="s">
        <v>26</v>
      </c>
      <c r="B29" s="71">
        <v>0.0304251399</v>
      </c>
      <c r="C29" s="71">
        <v>0.0237121611</v>
      </c>
      <c r="D29" s="71">
        <v>0.0390385816</v>
      </c>
      <c r="E29" s="72">
        <v>4.099444E-16</v>
      </c>
      <c r="F29" s="71">
        <v>0.0311391407</v>
      </c>
      <c r="G29" s="71">
        <v>0.0034484488</v>
      </c>
      <c r="H29" s="71">
        <v>1.0347</v>
      </c>
      <c r="I29" s="71">
        <v>0.7855</v>
      </c>
      <c r="J29" s="71">
        <v>1.284</v>
      </c>
      <c r="K29" s="71">
        <v>2.8143685157</v>
      </c>
      <c r="L29" s="71">
        <v>2.1934084749</v>
      </c>
      <c r="M29" s="71">
        <v>3.6111240714</v>
      </c>
      <c r="N29" s="71">
        <v>0.0196942417</v>
      </c>
      <c r="O29" s="71">
        <v>0.017892526</v>
      </c>
      <c r="P29" s="71">
        <v>0.0216773839</v>
      </c>
      <c r="Q29" s="72">
        <v>1.72685E-56</v>
      </c>
      <c r="R29" s="71">
        <v>0.0213016378</v>
      </c>
      <c r="S29" s="71">
        <v>0.0005878762</v>
      </c>
      <c r="T29" s="71">
        <v>0.7752</v>
      </c>
      <c r="U29" s="71">
        <v>0.6793</v>
      </c>
      <c r="V29" s="71">
        <v>0.8712</v>
      </c>
      <c r="W29" s="71">
        <v>2.1711316134</v>
      </c>
      <c r="X29" s="71">
        <v>1.9725069668</v>
      </c>
      <c r="Y29" s="71">
        <v>2.3897570766</v>
      </c>
      <c r="Z29" s="71">
        <v>0.0004451335</v>
      </c>
      <c r="AA29" s="71">
        <v>-0.4349</v>
      </c>
      <c r="AB29" s="71">
        <v>-0.6777</v>
      </c>
      <c r="AC29" s="71">
        <v>-0.1922</v>
      </c>
      <c r="AD29" s="71" t="s">
        <v>117</v>
      </c>
      <c r="AE29" s="71" t="s">
        <v>94</v>
      </c>
      <c r="AF29" s="71" t="s">
        <v>93</v>
      </c>
      <c r="AG29" s="71" t="s">
        <v>59</v>
      </c>
      <c r="AH29" s="71" t="s">
        <v>59</v>
      </c>
    </row>
    <row r="30" spans="1:34" ht="15">
      <c r="A30" s="71" t="s">
        <v>25</v>
      </c>
      <c r="B30" s="71">
        <v>0.0188133847</v>
      </c>
      <c r="C30" s="71">
        <v>0.0141266283</v>
      </c>
      <c r="D30" s="71">
        <v>0.0250550546</v>
      </c>
      <c r="E30" s="71">
        <v>0.0001505808</v>
      </c>
      <c r="F30" s="71">
        <v>0.019138756</v>
      </c>
      <c r="G30" s="71">
        <v>0.0025329317</v>
      </c>
      <c r="H30" s="71">
        <v>0.554</v>
      </c>
      <c r="I30" s="71">
        <v>0.2675</v>
      </c>
      <c r="J30" s="71">
        <v>0.8405</v>
      </c>
      <c r="K30" s="71">
        <v>1.740264718</v>
      </c>
      <c r="L30" s="71">
        <v>1.3067331152</v>
      </c>
      <c r="M30" s="71">
        <v>2.3176280247</v>
      </c>
      <c r="N30" s="71">
        <v>0.0138544469</v>
      </c>
      <c r="O30" s="71">
        <v>0.0122861784</v>
      </c>
      <c r="P30" s="71">
        <v>0.0156228969</v>
      </c>
      <c r="Q30" s="72">
        <v>4.84851E-12</v>
      </c>
      <c r="R30" s="71">
        <v>0.014660233</v>
      </c>
      <c r="S30" s="71">
        <v>0.0006663075</v>
      </c>
      <c r="T30" s="71">
        <v>0.4235</v>
      </c>
      <c r="U30" s="71">
        <v>0.3034</v>
      </c>
      <c r="V30" s="71">
        <v>0.5437</v>
      </c>
      <c r="W30" s="71">
        <v>1.5273412466</v>
      </c>
      <c r="X30" s="71">
        <v>1.3544522725</v>
      </c>
      <c r="Y30" s="71">
        <v>1.7222986228</v>
      </c>
      <c r="Z30" s="71">
        <v>0.038536805</v>
      </c>
      <c r="AA30" s="71">
        <v>-0.306</v>
      </c>
      <c r="AB30" s="71">
        <v>-0.5958</v>
      </c>
      <c r="AC30" s="71">
        <v>-0.0161</v>
      </c>
      <c r="AD30" s="71" t="s">
        <v>117</v>
      </c>
      <c r="AE30" s="71" t="s">
        <v>94</v>
      </c>
      <c r="AF30" s="71" t="s">
        <v>93</v>
      </c>
      <c r="AG30" s="71" t="s">
        <v>59</v>
      </c>
      <c r="AH30" s="71" t="s">
        <v>59</v>
      </c>
    </row>
    <row r="32" spans="1:34" ht="15">
      <c r="A32" s="73" t="s">
        <v>160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15" ht="15">
      <c r="A1" s="68" t="s">
        <v>152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5">
      <c r="A3" s="68" t="s">
        <v>95</v>
      </c>
      <c r="B3" s="68" t="s">
        <v>96</v>
      </c>
      <c r="C3" s="68" t="s">
        <v>97</v>
      </c>
      <c r="D3" s="68" t="s">
        <v>98</v>
      </c>
      <c r="E3" s="68" t="s">
        <v>99</v>
      </c>
      <c r="F3" s="68" t="s">
        <v>100</v>
      </c>
      <c r="G3" s="68" t="s">
        <v>101</v>
      </c>
      <c r="H3" s="68" t="s">
        <v>102</v>
      </c>
      <c r="I3" s="68" t="s">
        <v>103</v>
      </c>
      <c r="J3" s="68" t="s">
        <v>104</v>
      </c>
      <c r="K3" s="68" t="s">
        <v>105</v>
      </c>
      <c r="L3" s="68" t="s">
        <v>106</v>
      </c>
      <c r="M3" s="68" t="s">
        <v>107</v>
      </c>
      <c r="N3" s="68" t="s">
        <v>108</v>
      </c>
      <c r="O3" s="68" t="s">
        <v>109</v>
      </c>
    </row>
    <row r="4" spans="1:15" ht="15">
      <c r="A4" s="68" t="s">
        <v>110</v>
      </c>
      <c r="B4" s="68">
        <v>0.004308559</v>
      </c>
      <c r="C4" s="68">
        <v>0.0030445569</v>
      </c>
      <c r="D4" s="68">
        <v>0.0060973339</v>
      </c>
      <c r="E4" s="69">
        <v>1.3423144E-07</v>
      </c>
      <c r="F4" s="68">
        <v>0.0041692213</v>
      </c>
      <c r="G4" s="68">
        <v>0.0007135235</v>
      </c>
      <c r="H4" s="68">
        <v>-0.9342</v>
      </c>
      <c r="I4" s="68">
        <v>-1.2815</v>
      </c>
      <c r="J4" s="68">
        <v>-0.587</v>
      </c>
      <c r="K4" s="68">
        <v>0.3928937428</v>
      </c>
      <c r="L4" s="68">
        <v>0.2776304985</v>
      </c>
      <c r="M4" s="68">
        <v>0.5560105749</v>
      </c>
      <c r="N4" s="68" t="s">
        <v>117</v>
      </c>
      <c r="O4" s="68" t="s">
        <v>59</v>
      </c>
    </row>
    <row r="5" spans="1:15" ht="15">
      <c r="A5" s="68" t="s">
        <v>111</v>
      </c>
      <c r="B5" s="68">
        <v>0.0059788311</v>
      </c>
      <c r="C5" s="68">
        <v>0.0043333517</v>
      </c>
      <c r="D5" s="68">
        <v>0.0082491391</v>
      </c>
      <c r="E5" s="68">
        <v>0.0002211191</v>
      </c>
      <c r="F5" s="68">
        <v>0.0057745056</v>
      </c>
      <c r="G5" s="68">
        <v>0.0009103895</v>
      </c>
      <c r="H5" s="68">
        <v>-0.6066</v>
      </c>
      <c r="I5" s="68">
        <v>-0.9285</v>
      </c>
      <c r="J5" s="68">
        <v>-0.2847</v>
      </c>
      <c r="K5" s="68">
        <v>0.545204406</v>
      </c>
      <c r="L5" s="68">
        <v>0.3951545744</v>
      </c>
      <c r="M5" s="68">
        <v>0.7522318192</v>
      </c>
      <c r="N5" s="68" t="s">
        <v>117</v>
      </c>
      <c r="O5" s="68" t="s">
        <v>59</v>
      </c>
    </row>
    <row r="6" spans="1:15" ht="15">
      <c r="A6" s="68" t="s">
        <v>112</v>
      </c>
      <c r="B6" s="68">
        <v>0.0141926164</v>
      </c>
      <c r="C6" s="68">
        <v>0.0104954745</v>
      </c>
      <c r="D6" s="68">
        <v>0.0191921155</v>
      </c>
      <c r="E6" s="68">
        <v>0.0939332252</v>
      </c>
      <c r="F6" s="68">
        <v>0.0138179634</v>
      </c>
      <c r="G6" s="68">
        <v>0.0020232226</v>
      </c>
      <c r="H6" s="68">
        <v>0.2579</v>
      </c>
      <c r="I6" s="68">
        <v>-0.0439</v>
      </c>
      <c r="J6" s="68">
        <v>0.5597</v>
      </c>
      <c r="K6" s="68">
        <v>1.2942123408</v>
      </c>
      <c r="L6" s="68">
        <v>0.9570731911</v>
      </c>
      <c r="M6" s="68">
        <v>1.7501123203</v>
      </c>
      <c r="N6" s="68" t="s">
        <v>59</v>
      </c>
      <c r="O6" s="68" t="s">
        <v>59</v>
      </c>
    </row>
    <row r="7" spans="1:15" ht="15">
      <c r="A7" s="68" t="s">
        <v>113</v>
      </c>
      <c r="B7" s="68">
        <v>0.0152048325</v>
      </c>
      <c r="C7" s="68">
        <v>0.0133248179</v>
      </c>
      <c r="D7" s="68">
        <v>0.0173501006</v>
      </c>
      <c r="E7" s="69">
        <v>1.2169722E-06</v>
      </c>
      <c r="F7" s="68">
        <v>0.0153222348</v>
      </c>
      <c r="G7" s="68">
        <v>0.0007669603</v>
      </c>
      <c r="H7" s="68">
        <v>0.3268</v>
      </c>
      <c r="I7" s="68">
        <v>0.1948</v>
      </c>
      <c r="J7" s="68">
        <v>0.4588</v>
      </c>
      <c r="K7" s="68">
        <v>1.3865154475</v>
      </c>
      <c r="L7" s="68">
        <v>1.2150785564</v>
      </c>
      <c r="M7" s="68">
        <v>1.5821405753</v>
      </c>
      <c r="N7" s="68" t="s">
        <v>117</v>
      </c>
      <c r="O7" s="68" t="s">
        <v>59</v>
      </c>
    </row>
    <row r="8" spans="1:15" ht="15">
      <c r="A8" s="68" t="s">
        <v>114</v>
      </c>
      <c r="B8" s="68">
        <v>0.00966408</v>
      </c>
      <c r="C8" s="68">
        <v>0.0074900242</v>
      </c>
      <c r="D8" s="68">
        <v>0.0124691775</v>
      </c>
      <c r="E8" s="68">
        <v>0.3309756519</v>
      </c>
      <c r="F8" s="68">
        <v>0.0095170455</v>
      </c>
      <c r="G8" s="68">
        <v>0.0011571462</v>
      </c>
      <c r="H8" s="68">
        <v>-0.1264</v>
      </c>
      <c r="I8" s="68">
        <v>-0.3812</v>
      </c>
      <c r="J8" s="68">
        <v>0.1284</v>
      </c>
      <c r="K8" s="68">
        <v>0.8812590439</v>
      </c>
      <c r="L8" s="68">
        <v>0.6830087918</v>
      </c>
      <c r="M8" s="68">
        <v>1.1370534492</v>
      </c>
      <c r="N8" s="68" t="s">
        <v>59</v>
      </c>
      <c r="O8" s="68" t="s">
        <v>59</v>
      </c>
    </row>
    <row r="9" spans="1:15" ht="15">
      <c r="A9" s="68" t="s">
        <v>115</v>
      </c>
      <c r="B9" s="68">
        <v>0.0087981286</v>
      </c>
      <c r="C9" s="68">
        <v>0.006422178</v>
      </c>
      <c r="D9" s="68">
        <v>0.0120530865</v>
      </c>
      <c r="E9" s="68">
        <v>0.1702005597</v>
      </c>
      <c r="F9" s="68">
        <v>0.0085924714</v>
      </c>
      <c r="G9" s="68">
        <v>0.0013201387</v>
      </c>
      <c r="H9" s="68">
        <v>-0.2203</v>
      </c>
      <c r="I9" s="68">
        <v>-0.5351</v>
      </c>
      <c r="J9" s="68">
        <v>0.0945</v>
      </c>
      <c r="K9" s="68">
        <v>0.8022936923</v>
      </c>
      <c r="L9" s="68">
        <v>0.5856328229</v>
      </c>
      <c r="M9" s="68">
        <v>1.0991104726</v>
      </c>
      <c r="N9" s="68" t="s">
        <v>59</v>
      </c>
      <c r="O9" s="68" t="s">
        <v>59</v>
      </c>
    </row>
    <row r="10" spans="1:15" ht="15">
      <c r="A10" s="68" t="s">
        <v>116</v>
      </c>
      <c r="B10" s="68">
        <v>0.007070995</v>
      </c>
      <c r="C10" s="68">
        <v>0.0046551959</v>
      </c>
      <c r="D10" s="68">
        <v>0.0107404653</v>
      </c>
      <c r="E10" s="68">
        <v>0.039638659</v>
      </c>
      <c r="F10" s="68">
        <v>0.0070271922</v>
      </c>
      <c r="G10" s="68">
        <v>0.0014601134</v>
      </c>
      <c r="H10" s="68">
        <v>-0.4388</v>
      </c>
      <c r="I10" s="68">
        <v>-0.8568</v>
      </c>
      <c r="J10" s="68">
        <v>-0.0208</v>
      </c>
      <c r="K10" s="68">
        <v>0.644797878</v>
      </c>
      <c r="L10" s="68">
        <v>0.4245032618</v>
      </c>
      <c r="M10" s="68">
        <v>0.9794136839</v>
      </c>
      <c r="N10" s="68" t="s">
        <v>59</v>
      </c>
      <c r="O10" s="68" t="s">
        <v>59</v>
      </c>
    </row>
    <row r="11" spans="1:15" ht="15">
      <c r="A11" s="68" t="s">
        <v>15</v>
      </c>
      <c r="B11" s="68">
        <v>0.0109662193</v>
      </c>
      <c r="C11" s="68" t="s">
        <v>59</v>
      </c>
      <c r="D11" s="68" t="s">
        <v>59</v>
      </c>
      <c r="E11" s="68" t="s">
        <v>59</v>
      </c>
      <c r="F11" s="68">
        <v>0.0108840553</v>
      </c>
      <c r="G11" s="68">
        <v>0.0004262206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  <c r="N11" s="68" t="s">
        <v>59</v>
      </c>
      <c r="O11" s="68" t="s">
        <v>59</v>
      </c>
    </row>
    <row r="13" spans="1:17" ht="15">
      <c r="A13" s="70" t="s">
        <v>160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2008-11-24T21:13:35Z</cp:lastPrinted>
  <dcterms:created xsi:type="dcterms:W3CDTF">2006-01-23T20:42:54Z</dcterms:created>
  <dcterms:modified xsi:type="dcterms:W3CDTF">2010-05-05T21:01:30Z</dcterms:modified>
  <cp:category/>
  <cp:version/>
  <cp:contentType/>
  <cp:contentStatus/>
</cp:coreProperties>
</file>