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740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<sst xmlns="http://schemas.openxmlformats.org/spreadsheetml/2006/main" count="450" uniqueCount="164">
  <si>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</si>
  <si>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</si>
  <si>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</si>
  <si>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</si>
  <si>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</si>
  <si>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</si>
  <si>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</si>
  <si>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</si>
  <si>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</si>
  <si>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</si>
  <si>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</si>
  <si>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</si>
  <si>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</si>
  <si>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</si>
  <si>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</si>
  <si>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</si>
  <si>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</si>
  <si>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</si>
  <si>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</si>
  <si>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</si>
  <si>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</si>
  <si>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</si>
  <si>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</si>
  <si>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</si>
  <si>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</si>
  <si>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</si>
  <si>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</si>
  <si>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</si>
  <si>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</si>
  <si>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</si>
  <si>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</si>
  <si>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</si>
  <si>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</si>
  <si>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</si>
  <si>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</si>
  <si>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</si>
  <si>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</si>
  <si>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</si>
  <si>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</si>
  <si>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</si>
  <si>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</si>
  <si>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</si>
  <si>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</si>
  <si>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</si>
  <si>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</si>
  <si>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</si>
  <si>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</si>
  <si>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</si>
  <si>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</si>
  <si>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</si>
  <si>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</si>
  <si>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</si>
  <si>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</si>
  <si>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</si>
  <si>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</si>
  <si>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</si>
  <si>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</si>
  <si>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</si>
  <si>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</si>
  <si>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</si>
  <si>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</si>
  <si>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</si>
  <si>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</si>
  <si>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</si>
  <si>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</si>
  <si>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</si>
  <si>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</si>
  <si>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</si>
  <si>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</si>
  <si>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</si>
  <si>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</si>
  <si>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</si>
  <si>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</si>
  <si>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</si>
  <si>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</si>
  <si>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</si>
  <si>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</si>
  <si>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</si>
  <si>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</si>
  <si>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</si>
  <si>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</si>
  <si>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</si>
  <si>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</si>
  <si>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</si>
  <si>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</si>
  <si>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</si>
  <si>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</si>
  <si>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</si>
  <si>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</si>
  <si>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</si>
  <si>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</si>
  <si>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</si>
  <si>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</si>
  <si>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</si>
  <si>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</si>
  <si>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</si>
  <si>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</si>
  <si>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</si>
  <si>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</si>
  <si>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</si>
  <si>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</si>
  <si>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</si>
  <si>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</si>
  <si>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</si>
  <si>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</si>
  <si>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</si>
  <si>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</si>
  <si>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</si>
  <si>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</si>
  <si>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</si>
  <si>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</si>
  <si>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</si>
  <si>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</si>
  <si>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</si>
  <si>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</si>
  <si>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</si>
  <si>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</si>
  <si>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</si>
  <si>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</si>
  <si>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</si>
  <si>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</si>
  <si>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</si>
  <si>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</si>
  <si>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</si>
  <si>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</si>
  <si>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</si>
  <si>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</si>
  <si>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</si>
  <si>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</si>
  <si>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</si>
  <si>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</si>
  <si>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</si>
  <si>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</si>
  <si>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</si>
  <si>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</si>
  <si>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</si>
  <si>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</si>
  <si>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</si>
  <si>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</si>
  <si>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</si>
  <si>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</si>
  <si>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</si>
  <si>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</si>
  <si>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</si>
  <si>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</si>
  <si>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</si>
  <si>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</si>
  <si>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</si>
  <si>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</si>
  <si>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</si>
  <si>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</si>
  <si>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</si>
  <si>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Crude and Adjusted Prevalence of Dementia by Metis Region, 2002/03-2006/07, proportion of Metis age 55+</t>
  </si>
  <si>
    <t>Crude and Adjusted Prevalence of Dementia by RHA, 2002/03-2006/07, proportion age 55+</t>
  </si>
  <si>
    <t xml:space="preserve">Prevalence of Dementia </t>
  </si>
  <si>
    <t>Dementia, 2002/03-2006/07</t>
  </si>
  <si>
    <t>Crude Percent</t>
  </si>
  <si>
    <t>N=842</t>
  </si>
  <si>
    <t>N=27,891</t>
  </si>
  <si>
    <t>Source: MCHP/MMF, 2010</t>
  </si>
  <si>
    <t xml:space="preserve">date:      March 5, 2010 </t>
  </si>
  <si>
    <t>Metis_rate_ratio</t>
  </si>
  <si>
    <t>Other_rate_ratio</t>
  </si>
  <si>
    <t xml:space="preserve">Appendix Table 2.26: Prevalence of Dementia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</si>
</sst>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Univers 45 Light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17"/>
      <name val="Univers 45 Light"/>
      <family val="2"/>
    </font>
    <font>
      <sz val="11"/>
      <color indexed="20"/>
      <name val="Univers 45 Light"/>
      <family val="2"/>
    </font>
    <font>
      <sz val="11"/>
      <color indexed="60"/>
      <name val="Univers 45 Light"/>
      <family val="2"/>
    </font>
    <font>
      <sz val="11"/>
      <color indexed="62"/>
      <name val="Univers 45 Light"/>
      <family val="2"/>
    </font>
    <font>
      <b/>
      <sz val="11"/>
      <color indexed="63"/>
      <name val="Univers 45 Light"/>
      <family val="2"/>
    </font>
    <font>
      <b/>
      <sz val="11"/>
      <color indexed="52"/>
      <name val="Univers 45 Light"/>
      <family val="2"/>
    </font>
    <font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sz val="11"/>
      <color indexed="10"/>
      <name val="Univers 45 Light"/>
      <family val="2"/>
    </font>
    <font>
      <i/>
      <sz val="11"/>
      <color indexed="23"/>
      <name val="Univers 45 Light"/>
      <family val="2"/>
    </font>
    <font>
      <b/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61">
      <alignment/>
      <protection/>
    </xf>
    <xf numFmtId="0" fontId="0" fillId="0" borderId="0" xfId="0" applyFont="1" applyAlignment="1">
      <alignment/>
    </xf>
    <xf numFmtId="0" fontId="5" fillId="0" borderId="0" xfId="6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61" applyFont="1" applyAlignment="1">
      <alignment horizontal="center"/>
      <protection/>
    </xf>
    <xf numFmtId="0" fontId="0" fillId="33" borderId="0" xfId="61" applyFont="1" applyFill="1" applyAlignment="1">
      <alignment horizontal="center"/>
      <protection/>
    </xf>
    <xf numFmtId="0" fontId="5" fillId="33" borderId="0" xfId="61" applyFont="1" applyFill="1" applyAlignment="1">
      <alignment horizontal="center"/>
      <protection/>
    </xf>
    <xf numFmtId="0" fontId="3" fillId="33" borderId="0" xfId="61" applyFill="1">
      <alignment/>
      <protection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11" fontId="0" fillId="0" borderId="0" xfId="61" applyNumberFormat="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8" fillId="0" borderId="0" xfId="44" applyFont="1" applyAlignment="1">
      <alignment/>
      <protection/>
    </xf>
    <xf numFmtId="2" fontId="10" fillId="0" borderId="10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10" fillId="0" borderId="12" xfId="0" applyNumberFormat="1" applyFont="1" applyBorder="1" applyAlignment="1">
      <alignment horizontal="center"/>
    </xf>
    <xf numFmtId="164" fontId="0" fillId="0" borderId="0" xfId="61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10" fillId="0" borderId="17" xfId="0" applyFont="1" applyBorder="1" applyAlignment="1">
      <alignment/>
    </xf>
    <xf numFmtId="1" fontId="3" fillId="0" borderId="0" xfId="0" applyNumberFormat="1" applyFont="1" applyAlignment="1">
      <alignment/>
    </xf>
    <xf numFmtId="2" fontId="10" fillId="0" borderId="18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5" fillId="0" borderId="0" xfId="61" applyNumberFormat="1" applyFont="1" applyAlignment="1">
      <alignment horizontal="center"/>
      <protection/>
    </xf>
    <xf numFmtId="0" fontId="6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1" fillId="33" borderId="20" xfId="0" applyNumberFormat="1" applyFont="1" applyFill="1" applyBorder="1" applyAlignment="1" quotePrefix="1">
      <alignment horizontal="center"/>
    </xf>
    <xf numFmtId="2" fontId="11" fillId="0" borderId="18" xfId="0" applyNumberFormat="1" applyFont="1" applyFill="1" applyBorder="1" applyAlignment="1">
      <alignment horizontal="center"/>
    </xf>
    <xf numFmtId="0" fontId="5" fillId="0" borderId="0" xfId="61" applyFont="1" applyAlignment="1">
      <alignment horizontal="left"/>
      <protection/>
    </xf>
    <xf numFmtId="2" fontId="11" fillId="0" borderId="20" xfId="0" applyNumberFormat="1" applyFont="1" applyFill="1" applyBorder="1" applyAlignment="1" quotePrefix="1">
      <alignment horizontal="center"/>
    </xf>
    <xf numFmtId="2" fontId="11" fillId="33" borderId="18" xfId="0" applyNumberFormat="1" applyFont="1" applyFill="1" applyBorder="1" applyAlignment="1">
      <alignment horizontal="center"/>
    </xf>
    <xf numFmtId="2" fontId="11" fillId="0" borderId="2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11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2" fontId="11" fillId="0" borderId="24" xfId="0" applyNumberFormat="1" applyFont="1" applyFill="1" applyBorder="1" applyAlignment="1" quotePrefix="1">
      <alignment horizontal="center"/>
    </xf>
    <xf numFmtId="2" fontId="11" fillId="0" borderId="25" xfId="0" applyNumberFormat="1" applyFont="1" applyFill="1" applyBorder="1" applyAlignment="1" quotePrefix="1">
      <alignment horizontal="center"/>
    </xf>
    <xf numFmtId="2" fontId="11" fillId="33" borderId="25" xfId="0" applyNumberFormat="1" applyFont="1" applyFill="1" applyBorder="1" applyAlignment="1" quotePrefix="1">
      <alignment horizontal="center"/>
    </xf>
    <xf numFmtId="2" fontId="11" fillId="0" borderId="26" xfId="0" applyNumberFormat="1" applyFont="1" applyFill="1" applyBorder="1" applyAlignment="1" quotePrefix="1">
      <alignment horizontal="center"/>
    </xf>
    <xf numFmtId="2" fontId="11" fillId="0" borderId="14" xfId="0" applyNumberFormat="1" applyFont="1" applyFill="1" applyBorder="1" applyAlignment="1" quotePrefix="1">
      <alignment horizontal="center"/>
    </xf>
    <xf numFmtId="2" fontId="11" fillId="0" borderId="16" xfId="0" applyNumberFormat="1" applyFont="1" applyFill="1" applyBorder="1" applyAlignment="1" quotePrefix="1">
      <alignment horizontal="center"/>
    </xf>
    <xf numFmtId="2" fontId="11" fillId="33" borderId="16" xfId="0" applyNumberFormat="1" applyFont="1" applyFill="1" applyBorder="1" applyAlignment="1" quotePrefix="1">
      <alignment horizontal="center"/>
    </xf>
    <xf numFmtId="2" fontId="11" fillId="0" borderId="27" xfId="0" applyNumberFormat="1" applyFont="1" applyFill="1" applyBorder="1" applyAlignment="1" quotePrefix="1">
      <alignment horizontal="center"/>
    </xf>
    <xf numFmtId="0" fontId="10" fillId="0" borderId="28" xfId="0" applyFont="1" applyBorder="1" applyAlignment="1">
      <alignment horizontal="center"/>
    </xf>
    <xf numFmtId="2" fontId="11" fillId="0" borderId="29" xfId="0" applyNumberFormat="1" applyFont="1" applyFill="1" applyBorder="1" applyAlignment="1" quotePrefix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31" fillId="0" borderId="0" xfId="56">
      <alignment/>
      <protection/>
    </xf>
    <xf numFmtId="0" fontId="31" fillId="0" borderId="0" xfId="57">
      <alignment/>
      <protection/>
    </xf>
    <xf numFmtId="0" fontId="31" fillId="0" borderId="0" xfId="58">
      <alignment/>
      <protection/>
    </xf>
    <xf numFmtId="0" fontId="31" fillId="0" borderId="0" xfId="59">
      <alignment/>
      <protection/>
    </xf>
    <xf numFmtId="11" fontId="31" fillId="0" borderId="0" xfId="59" applyNumberFormat="1">
      <alignment/>
      <protection/>
    </xf>
    <xf numFmtId="0" fontId="31" fillId="0" borderId="0" xfId="60">
      <alignment/>
      <protection/>
    </xf>
    <xf numFmtId="0" fontId="7" fillId="0" borderId="0" xfId="0" applyFont="1" applyAlignment="1">
      <alignment horizontal="left"/>
    </xf>
    <xf numFmtId="0" fontId="10" fillId="0" borderId="31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1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61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6" xfId="58"/>
    <cellStyle name="Normal 7" xfId="59"/>
    <cellStyle name="Normal 8" xfId="60"/>
    <cellStyle name="Normal_Sheet1" xfId="61"/>
    <cellStyle name="Note" xfId="62"/>
    <cellStyle name="Note 2" xfId="63"/>
    <cellStyle name="Note 3" xfId="64"/>
    <cellStyle name="Note 4" xfId="65"/>
    <cellStyle name="Note 5" xfId="66"/>
    <cellStyle name="Note 6" xfId="67"/>
    <cellStyle name="Note 7" xfId="68"/>
    <cellStyle name="Note 8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9025"/>
          <c:w val="0.91375"/>
          <c:h val="0.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(o)</c:v>
                </c:pt>
                <c:pt idx="3">
                  <c:v>Brandon (o,d)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0.1242583962</c:v>
                </c:pt>
                <c:pt idx="1">
                  <c:v>0.1242583962</c:v>
                </c:pt>
                <c:pt idx="2">
                  <c:v>0.1242583962</c:v>
                </c:pt>
                <c:pt idx="3">
                  <c:v>0.1242583962</c:v>
                </c:pt>
                <c:pt idx="4">
                  <c:v>0.1242583962</c:v>
                </c:pt>
                <c:pt idx="5">
                  <c:v>0.1242583962</c:v>
                </c:pt>
                <c:pt idx="6">
                  <c:v>0.1242583962</c:v>
                </c:pt>
                <c:pt idx="7">
                  <c:v>0.1242583962</c:v>
                </c:pt>
                <c:pt idx="8">
                  <c:v>0.1242583962</c:v>
                </c:pt>
                <c:pt idx="9">
                  <c:v>0.1242583962</c:v>
                </c:pt>
                <c:pt idx="10">
                  <c:v>0.1242583962</c:v>
                </c:pt>
                <c:pt idx="12">
                  <c:v>0.1242583962</c:v>
                </c:pt>
                <c:pt idx="13">
                  <c:v>0.1242583962</c:v>
                </c:pt>
                <c:pt idx="14">
                  <c:v>0.1242583962</c:v>
                </c:pt>
                <c:pt idx="15">
                  <c:v>0.1242583962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(o)</c:v>
                </c:pt>
                <c:pt idx="3">
                  <c:v>Brandon (o,d)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0.1177818979</c:v>
                </c:pt>
                <c:pt idx="1">
                  <c:v>0.1211045913</c:v>
                </c:pt>
                <c:pt idx="2">
                  <c:v>0.0946959191</c:v>
                </c:pt>
                <c:pt idx="3">
                  <c:v>0.1869245878</c:v>
                </c:pt>
                <c:pt idx="4">
                  <c:v>0.1386487891</c:v>
                </c:pt>
                <c:pt idx="5">
                  <c:v>0.1146698707</c:v>
                </c:pt>
                <c:pt idx="6">
                  <c:v>0.1156103222</c:v>
                </c:pt>
                <c:pt idx="7">
                  <c:v>0.1321514575</c:v>
                </c:pt>
                <c:pt idx="8">
                  <c:v>0</c:v>
                </c:pt>
                <c:pt idx="9">
                  <c:v>0.1159824115</c:v>
                </c:pt>
                <c:pt idx="10">
                  <c:v>0.0870031666</c:v>
                </c:pt>
                <c:pt idx="12">
                  <c:v>0.1125474951</c:v>
                </c:pt>
                <c:pt idx="13">
                  <c:v>0.1202719301</c:v>
                </c:pt>
                <c:pt idx="14">
                  <c:v>0.1087818034</c:v>
                </c:pt>
                <c:pt idx="15">
                  <c:v>0.1242583962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(o)</c:v>
                </c:pt>
                <c:pt idx="3">
                  <c:v>Brandon (o,d)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0.0995006183</c:v>
                </c:pt>
                <c:pt idx="1">
                  <c:v>0.103530055</c:v>
                </c:pt>
                <c:pt idx="2">
                  <c:v>0.0805566087</c:v>
                </c:pt>
                <c:pt idx="3">
                  <c:v>0.0857408854</c:v>
                </c:pt>
                <c:pt idx="4">
                  <c:v>0.1189919063</c:v>
                </c:pt>
                <c:pt idx="5">
                  <c:v>0.0986249215</c:v>
                </c:pt>
                <c:pt idx="6">
                  <c:v>0.0893679987</c:v>
                </c:pt>
                <c:pt idx="7">
                  <c:v>0.1039127177</c:v>
                </c:pt>
                <c:pt idx="8">
                  <c:v>0</c:v>
                </c:pt>
                <c:pt idx="9">
                  <c:v>0.1001048617</c:v>
                </c:pt>
                <c:pt idx="10">
                  <c:v>0.104362885</c:v>
                </c:pt>
                <c:pt idx="12">
                  <c:v>0.090549388</c:v>
                </c:pt>
                <c:pt idx="13">
                  <c:v>0.0954388901</c:v>
                </c:pt>
                <c:pt idx="14">
                  <c:v>0.1019542358</c:v>
                </c:pt>
                <c:pt idx="15">
                  <c:v>0.1059237278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(o)</c:v>
                </c:pt>
                <c:pt idx="3">
                  <c:v>Brandon (o,d)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0.1059237278</c:v>
                </c:pt>
                <c:pt idx="1">
                  <c:v>0.1059237278</c:v>
                </c:pt>
                <c:pt idx="2">
                  <c:v>0.1059237278</c:v>
                </c:pt>
                <c:pt idx="3">
                  <c:v>0.1059237278</c:v>
                </c:pt>
                <c:pt idx="4">
                  <c:v>0.1059237278</c:v>
                </c:pt>
                <c:pt idx="5">
                  <c:v>0.1059237278</c:v>
                </c:pt>
                <c:pt idx="6">
                  <c:v>0.1059237278</c:v>
                </c:pt>
                <c:pt idx="7">
                  <c:v>0.1059237278</c:v>
                </c:pt>
                <c:pt idx="8">
                  <c:v>0.1059237278</c:v>
                </c:pt>
                <c:pt idx="9">
                  <c:v>0.1059237278</c:v>
                </c:pt>
                <c:pt idx="10">
                  <c:v>0.1059237278</c:v>
                </c:pt>
                <c:pt idx="12">
                  <c:v>0.1059237278</c:v>
                </c:pt>
                <c:pt idx="13">
                  <c:v>0.1059237278</c:v>
                </c:pt>
                <c:pt idx="14">
                  <c:v>0.1059237278</c:v>
                </c:pt>
                <c:pt idx="15">
                  <c:v>0.1059237278</c:v>
                </c:pt>
              </c:numCache>
            </c:numRef>
          </c:val>
        </c:ser>
        <c:gapWidth val="0"/>
        <c:axId val="5328243"/>
        <c:axId val="47954188"/>
      </c:barChart>
      <c:catAx>
        <c:axId val="53282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954188"/>
        <c:crosses val="autoZero"/>
        <c:auto val="1"/>
        <c:lblOffset val="100"/>
        <c:tickLblSkip val="1"/>
        <c:noMultiLvlLbl val="0"/>
      </c:catAx>
      <c:valAx>
        <c:axId val="47954188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28243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925"/>
          <c:y val="0.47325"/>
          <c:w val="0.3322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11525"/>
          <c:w val="0.82975"/>
          <c:h val="0.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(d)</c:v>
                </c:pt>
                <c:pt idx="6">
                  <c:v>River East</c:v>
                </c:pt>
                <c:pt idx="7">
                  <c:v>Seven Oaks (o)</c:v>
                </c:pt>
                <c:pt idx="8">
                  <c:v>St. James - Assiniboia (o)</c:v>
                </c:pt>
                <c:pt idx="9">
                  <c:v>Inkster</c:v>
                </c:pt>
                <c:pt idx="10">
                  <c:v>Downtown (o)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0.1242583962</c:v>
                </c:pt>
                <c:pt idx="1">
                  <c:v>0.1242583962</c:v>
                </c:pt>
                <c:pt idx="2">
                  <c:v>0.1242583962</c:v>
                </c:pt>
                <c:pt idx="3">
                  <c:v>0.1242583962</c:v>
                </c:pt>
                <c:pt idx="4">
                  <c:v>0.1242583962</c:v>
                </c:pt>
                <c:pt idx="5">
                  <c:v>0.1242583962</c:v>
                </c:pt>
                <c:pt idx="6">
                  <c:v>0.1242583962</c:v>
                </c:pt>
                <c:pt idx="7">
                  <c:v>0.1242583962</c:v>
                </c:pt>
                <c:pt idx="8">
                  <c:v>0.1242583962</c:v>
                </c:pt>
                <c:pt idx="9">
                  <c:v>0.1242583962</c:v>
                </c:pt>
                <c:pt idx="10">
                  <c:v>0.1242583962</c:v>
                </c:pt>
                <c:pt idx="11">
                  <c:v>0.1242583962</c:v>
                </c:pt>
                <c:pt idx="13">
                  <c:v>0.1242583962</c:v>
                </c:pt>
                <c:pt idx="14">
                  <c:v>0.1242583962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(d)</c:v>
                </c:pt>
                <c:pt idx="6">
                  <c:v>River East</c:v>
                </c:pt>
                <c:pt idx="7">
                  <c:v>Seven Oaks (o)</c:v>
                </c:pt>
                <c:pt idx="8">
                  <c:v>St. James - Assiniboia (o)</c:v>
                </c:pt>
                <c:pt idx="9">
                  <c:v>Inkster</c:v>
                </c:pt>
                <c:pt idx="10">
                  <c:v>Downtown (o)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0.1530147413</c:v>
                </c:pt>
                <c:pt idx="1">
                  <c:v>0.1434289902</c:v>
                </c:pt>
                <c:pt idx="2">
                  <c:v>0.1157960555</c:v>
                </c:pt>
                <c:pt idx="3">
                  <c:v>0.1451834462</c:v>
                </c:pt>
                <c:pt idx="4">
                  <c:v>0.121599591</c:v>
                </c:pt>
                <c:pt idx="5">
                  <c:v>0.2106253841</c:v>
                </c:pt>
                <c:pt idx="6">
                  <c:v>0.1157966898</c:v>
                </c:pt>
                <c:pt idx="7">
                  <c:v>0.1152718824</c:v>
                </c:pt>
                <c:pt idx="8">
                  <c:v>0.1775985807</c:v>
                </c:pt>
                <c:pt idx="9">
                  <c:v>0.1120561897</c:v>
                </c:pt>
                <c:pt idx="10">
                  <c:v>0.1676437923</c:v>
                </c:pt>
                <c:pt idx="11">
                  <c:v>0.1403851726</c:v>
                </c:pt>
                <c:pt idx="13">
                  <c:v>0.1386487891</c:v>
                </c:pt>
                <c:pt idx="14">
                  <c:v>0.1242583962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(d)</c:v>
                </c:pt>
                <c:pt idx="6">
                  <c:v>River East</c:v>
                </c:pt>
                <c:pt idx="7">
                  <c:v>Seven Oaks (o)</c:v>
                </c:pt>
                <c:pt idx="8">
                  <c:v>St. James - Assiniboia (o)</c:v>
                </c:pt>
                <c:pt idx="9">
                  <c:v>Inkster</c:v>
                </c:pt>
                <c:pt idx="10">
                  <c:v>Downtown (o)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0.1128029373</c:v>
                </c:pt>
                <c:pt idx="1">
                  <c:v>0.124821601</c:v>
                </c:pt>
                <c:pt idx="2">
                  <c:v>0.1161414408</c:v>
                </c:pt>
                <c:pt idx="3">
                  <c:v>0.119189317</c:v>
                </c:pt>
                <c:pt idx="4">
                  <c:v>0.1230518609</c:v>
                </c:pt>
                <c:pt idx="5">
                  <c:v>0.1208062281</c:v>
                </c:pt>
                <c:pt idx="6">
                  <c:v>0.1165213395</c:v>
                </c:pt>
                <c:pt idx="7">
                  <c:v>0.1320843182</c:v>
                </c:pt>
                <c:pt idx="8">
                  <c:v>0.1297089223</c:v>
                </c:pt>
                <c:pt idx="9">
                  <c:v>0.1003227513</c:v>
                </c:pt>
                <c:pt idx="10">
                  <c:v>0.1435662781</c:v>
                </c:pt>
                <c:pt idx="11">
                  <c:v>0.1436072673</c:v>
                </c:pt>
                <c:pt idx="13">
                  <c:v>0.1189919063</c:v>
                </c:pt>
                <c:pt idx="14">
                  <c:v>0.1059237278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(d)</c:v>
                </c:pt>
                <c:pt idx="6">
                  <c:v>River East</c:v>
                </c:pt>
                <c:pt idx="7">
                  <c:v>Seven Oaks (o)</c:v>
                </c:pt>
                <c:pt idx="8">
                  <c:v>St. James - Assiniboia (o)</c:v>
                </c:pt>
                <c:pt idx="9">
                  <c:v>Inkster</c:v>
                </c:pt>
                <c:pt idx="10">
                  <c:v>Downtown (o)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0.1059237278</c:v>
                </c:pt>
                <c:pt idx="1">
                  <c:v>0.1059237278</c:v>
                </c:pt>
                <c:pt idx="2">
                  <c:v>0.1059237278</c:v>
                </c:pt>
                <c:pt idx="3">
                  <c:v>0.1059237278</c:v>
                </c:pt>
                <c:pt idx="4">
                  <c:v>0.1059237278</c:v>
                </c:pt>
                <c:pt idx="5">
                  <c:v>0.1059237278</c:v>
                </c:pt>
                <c:pt idx="6">
                  <c:v>0.1059237278</c:v>
                </c:pt>
                <c:pt idx="7">
                  <c:v>0.1059237278</c:v>
                </c:pt>
                <c:pt idx="8">
                  <c:v>0.1059237278</c:v>
                </c:pt>
                <c:pt idx="9">
                  <c:v>0.1059237278</c:v>
                </c:pt>
                <c:pt idx="10">
                  <c:v>0.1059237278</c:v>
                </c:pt>
                <c:pt idx="11">
                  <c:v>0.1059237278</c:v>
                </c:pt>
                <c:pt idx="13">
                  <c:v>0.1059237278</c:v>
                </c:pt>
                <c:pt idx="14">
                  <c:v>0.1059237278</c:v>
                </c:pt>
              </c:numCache>
            </c:numRef>
          </c:val>
        </c:ser>
        <c:gapWidth val="0"/>
        <c:axId val="28934509"/>
        <c:axId val="59083990"/>
      </c:barChart>
      <c:catAx>
        <c:axId val="2893450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083990"/>
        <c:crosses val="autoZero"/>
        <c:auto val="1"/>
        <c:lblOffset val="100"/>
        <c:tickLblSkip val="1"/>
        <c:noMultiLvlLbl val="0"/>
      </c:catAx>
      <c:valAx>
        <c:axId val="59083990"/>
        <c:scaling>
          <c:orientation val="minMax"/>
          <c:max val="0.2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934509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8475"/>
          <c:y val="0.1635"/>
          <c:w val="0.30675"/>
          <c:h val="0.0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8725"/>
          <c:w val="0.976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0.1236121039</c:v>
                </c:pt>
                <c:pt idx="1">
                  <c:v>0.1236121039</c:v>
                </c:pt>
                <c:pt idx="2">
                  <c:v>0.1236121039</c:v>
                </c:pt>
                <c:pt idx="3">
                  <c:v>0.1236121039</c:v>
                </c:pt>
                <c:pt idx="4">
                  <c:v>0.1236121039</c:v>
                </c:pt>
                <c:pt idx="5">
                  <c:v>0.1236121039</c:v>
                </c:pt>
                <c:pt idx="6">
                  <c:v>0.1236121039</c:v>
                </c:pt>
                <c:pt idx="8">
                  <c:v>0.1236121039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0.1137444981</c:v>
                </c:pt>
                <c:pt idx="1">
                  <c:v>0.1161466062</c:v>
                </c:pt>
                <c:pt idx="2">
                  <c:v>0.1496977071</c:v>
                </c:pt>
                <c:pt idx="3">
                  <c:v>0.1383695372</c:v>
                </c:pt>
                <c:pt idx="4">
                  <c:v>0.1203374249</c:v>
                </c:pt>
                <c:pt idx="5">
                  <c:v>0.1021707062</c:v>
                </c:pt>
                <c:pt idx="6">
                  <c:v>0.0977193293</c:v>
                </c:pt>
                <c:pt idx="8">
                  <c:v>0.1236121039</c:v>
                </c:pt>
              </c:numCache>
            </c:numRef>
          </c:val>
        </c:ser>
        <c:axId val="61993863"/>
        <c:axId val="21073856"/>
      </c:barChart>
      <c:catAx>
        <c:axId val="61993863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073856"/>
        <c:crosses val="autoZero"/>
        <c:auto val="1"/>
        <c:lblOffset val="100"/>
        <c:tickLblSkip val="1"/>
        <c:noMultiLvlLbl val="0"/>
      </c:catAx>
      <c:valAx>
        <c:axId val="21073856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993863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725"/>
          <c:y val="0.1027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1275"/>
          <c:w val="0.9765"/>
          <c:h val="0.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(d)</c:v>
                </c:pt>
                <c:pt idx="1">
                  <c:v>Mid (d)</c:v>
                </c:pt>
                <c:pt idx="2">
                  <c:v>North</c:v>
                </c:pt>
                <c:pt idx="3">
                  <c:v>Winnipeg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0.1242583962</c:v>
                </c:pt>
                <c:pt idx="1">
                  <c:v>0.1242583962</c:v>
                </c:pt>
                <c:pt idx="2">
                  <c:v>0.1242583962</c:v>
                </c:pt>
                <c:pt idx="3">
                  <c:v>0.1242583962</c:v>
                </c:pt>
                <c:pt idx="4">
                  <c:v>0.1242583962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(d)</c:v>
                </c:pt>
                <c:pt idx="1">
                  <c:v>Mid (d)</c:v>
                </c:pt>
                <c:pt idx="2">
                  <c:v>North</c:v>
                </c:pt>
                <c:pt idx="3">
                  <c:v>Winnipeg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0.1125474951</c:v>
                </c:pt>
                <c:pt idx="1">
                  <c:v>0.1202719301</c:v>
                </c:pt>
                <c:pt idx="2">
                  <c:v>0.1087818034</c:v>
                </c:pt>
                <c:pt idx="3">
                  <c:v>0.1386487891</c:v>
                </c:pt>
                <c:pt idx="4">
                  <c:v>0.1242583962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(d)</c:v>
                </c:pt>
                <c:pt idx="1">
                  <c:v>Mid (d)</c:v>
                </c:pt>
                <c:pt idx="2">
                  <c:v>North</c:v>
                </c:pt>
                <c:pt idx="3">
                  <c:v>Winnipeg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0.090549388</c:v>
                </c:pt>
                <c:pt idx="1">
                  <c:v>0.0954388901</c:v>
                </c:pt>
                <c:pt idx="2">
                  <c:v>0.1019542358</c:v>
                </c:pt>
                <c:pt idx="3">
                  <c:v>0.1189919063</c:v>
                </c:pt>
                <c:pt idx="4">
                  <c:v>0.1059237278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(d)</c:v>
                </c:pt>
                <c:pt idx="1">
                  <c:v>Mid (d)</c:v>
                </c:pt>
                <c:pt idx="2">
                  <c:v>North</c:v>
                </c:pt>
                <c:pt idx="3">
                  <c:v>Winnipeg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0.1059237278</c:v>
                </c:pt>
                <c:pt idx="1">
                  <c:v>0.1059237278</c:v>
                </c:pt>
                <c:pt idx="2">
                  <c:v>0.1059237278</c:v>
                </c:pt>
                <c:pt idx="3">
                  <c:v>0.1059237278</c:v>
                </c:pt>
                <c:pt idx="4">
                  <c:v>0.1059237278</c:v>
                </c:pt>
              </c:numCache>
            </c:numRef>
          </c:val>
        </c:ser>
        <c:axId val="55446977"/>
        <c:axId val="29260746"/>
      </c:barChart>
      <c:catAx>
        <c:axId val="554469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260746"/>
        <c:crosses val="autoZero"/>
        <c:auto val="1"/>
        <c:lblOffset val="100"/>
        <c:tickLblSkip val="1"/>
        <c:noMultiLvlLbl val="0"/>
      </c:catAx>
      <c:valAx>
        <c:axId val="29260746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55446977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775"/>
          <c:y val="0.12"/>
          <c:w val="0.317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0.05425</cdr:x>
      <cdr:y>0.878</cdr:y>
    </cdr:from>
    <cdr:to>
      <cdr:x>0.98975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04800" y="3981450"/>
          <a:ext cx="5343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0.78325</cdr:x>
      <cdr:y>0.968</cdr:y>
    </cdr:from>
    <cdr:to>
      <cdr:x>0.99675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467225" y="4391025"/>
          <a:ext cx="12192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0.99675</cdr:x>
      <cdr:y>0.079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86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6.7.1: Prevalence of Dementia by RHA,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residents aged 55+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0.99875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6.7.3: Prevalence of Dementia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residents aged 55+</a:t>
          </a:r>
        </a:p>
      </cdr:txBody>
    </cdr:sp>
  </cdr:relSizeAnchor>
  <cdr:relSizeAnchor xmlns:cdr="http://schemas.openxmlformats.org/drawingml/2006/chartDrawing">
    <cdr:from>
      <cdr:x>0.1085</cdr:x>
      <cdr:y>0.8935</cdr:y>
    </cdr:from>
    <cdr:to>
      <cdr:x>0.9995</cdr:x>
      <cdr:y>1</cdr:y>
    </cdr:to>
    <cdr:sp>
      <cdr:nvSpPr>
        <cdr:cNvPr id="2" name="Text Box 9"/>
        <cdr:cNvSpPr txBox="1">
          <a:spLocks noChangeArrowheads="1"/>
        </cdr:cNvSpPr>
      </cdr:nvSpPr>
      <cdr:spPr>
        <a:xfrm>
          <a:off x="619125" y="4867275"/>
          <a:ext cx="50958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0.9435</cdr:x>
      <cdr:y>0.65975</cdr:y>
    </cdr:from>
    <cdr:to>
      <cdr:x>0.9985</cdr:x>
      <cdr:y>0.69525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391150" y="3600450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0.7745</cdr:x>
      <cdr:y>0.97325</cdr:y>
    </cdr:from>
    <cdr:to>
      <cdr:x>0.99025</cdr:x>
      <cdr:y>1</cdr:y>
    </cdr:to>
    <cdr:sp>
      <cdr:nvSpPr>
        <cdr:cNvPr id="4" name="mchp"/>
        <cdr:cNvSpPr txBox="1">
          <a:spLocks noChangeArrowheads="1"/>
        </cdr:cNvSpPr>
      </cdr:nvSpPr>
      <cdr:spPr>
        <a:xfrm>
          <a:off x="4419600" y="5305425"/>
          <a:ext cx="12287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0.84225</cdr:x>
      <cdr:y>0.359</cdr:y>
    </cdr:from>
    <cdr:to>
      <cdr:x>0.9405</cdr:x>
      <cdr:y>0.391</cdr:y>
    </cdr:to>
    <cdr:sp>
      <cdr:nvSpPr>
        <cdr:cNvPr id="5" name="TextBox 5"/>
        <cdr:cNvSpPr txBox="1">
          <a:spLocks noChangeArrowheads="1"/>
        </cdr:cNvSpPr>
      </cdr:nvSpPr>
      <cdr:spPr>
        <a:xfrm>
          <a:off x="4810125" y="1952625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21.1%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0.88325</cdr:y>
    </cdr:from>
    <cdr:to>
      <cdr:x>0.99725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4010025"/>
          <a:ext cx="52863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0.0015</cdr:x>
      <cdr:y>0</cdr:y>
    </cdr:from>
    <cdr:to>
      <cdr:x>0.99625</cdr:x>
      <cdr:y>0.07925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686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6.7.2: Prevalence of Dementia by Metis Region,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Metis residents aged 55+</a:t>
          </a:r>
        </a:p>
      </cdr:txBody>
    </cdr:sp>
  </cdr:relSizeAnchor>
  <cdr:relSizeAnchor xmlns:cdr="http://schemas.openxmlformats.org/drawingml/2006/chartDrawing">
    <cdr:from>
      <cdr:x>0.784</cdr:x>
      <cdr:y>0.968</cdr:y>
    </cdr:from>
    <cdr:to>
      <cdr:x>0.99675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476750" y="4391025"/>
          <a:ext cx="12192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0.01925</cdr:y>
    </cdr:from>
    <cdr:to>
      <cdr:x>1</cdr:x>
      <cdr:y>0.09875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85725"/>
          <a:ext cx="5715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Prevalence of Dementia by Aggregate RHA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residents aged 55+</a:t>
          </a:r>
        </a:p>
      </cdr:txBody>
    </cdr:sp>
  </cdr:relSizeAnchor>
  <cdr:relSizeAnchor xmlns:cdr="http://schemas.openxmlformats.org/drawingml/2006/chartDrawing">
    <cdr:from>
      <cdr:x>0.78675</cdr:x>
      <cdr:y>0.968</cdr:y>
    </cdr:from>
    <cdr:to>
      <cdr:x>0.9995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495800" y="4391025"/>
          <a:ext cx="12192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12.421875" style="21" customWidth="1"/>
    <col min="2" max="3" width="17.140625" style="21" customWidth="1"/>
    <col min="4" max="4" width="0.9921875" style="21" customWidth="1"/>
    <col min="5" max="5" width="18.140625" style="21" customWidth="1"/>
    <col min="6" max="7" width="17.140625" style="21" customWidth="1"/>
    <col min="8" max="8" width="0.9921875" style="21" customWidth="1"/>
    <col min="9" max="9" width="14.57421875" style="21" customWidth="1"/>
    <col min="10" max="10" width="17.140625" style="21" customWidth="1"/>
    <col min="11" max="16384" width="9.140625" style="21" customWidth="1"/>
  </cols>
  <sheetData>
    <row r="1" spans="1:3" ht="15.75" thickBot="1">
      <c r="A1" s="13" t="s">
        <v>163</v>
      </c>
      <c r="B1" s="13"/>
      <c r="C1" s="13"/>
    </row>
    <row r="2" spans="1:10" ht="13.5" customHeight="1" thickBot="1">
      <c r="A2" s="79" t="s">
        <v>146</v>
      </c>
      <c r="B2" s="77" t="s">
        <v>155</v>
      </c>
      <c r="C2" s="78"/>
      <c r="E2" s="82" t="s">
        <v>147</v>
      </c>
      <c r="F2" s="77" t="s">
        <v>155</v>
      </c>
      <c r="G2" s="78"/>
      <c r="I2" s="79" t="s">
        <v>145</v>
      </c>
      <c r="J2" s="75" t="s">
        <v>155</v>
      </c>
    </row>
    <row r="3" spans="1:10" ht="13.5" thickBot="1">
      <c r="A3" s="80"/>
      <c r="B3" s="14" t="s">
        <v>61</v>
      </c>
      <c r="C3" s="17" t="s">
        <v>61</v>
      </c>
      <c r="E3" s="83"/>
      <c r="F3" s="14" t="s">
        <v>61</v>
      </c>
      <c r="G3" s="17" t="s">
        <v>61</v>
      </c>
      <c r="I3" s="80"/>
      <c r="J3" s="76"/>
    </row>
    <row r="4" spans="1:10" ht="12.75">
      <c r="A4" s="80"/>
      <c r="B4" s="14" t="s">
        <v>148</v>
      </c>
      <c r="C4" s="30" t="s">
        <v>148</v>
      </c>
      <c r="E4" s="83"/>
      <c r="F4" s="14" t="s">
        <v>148</v>
      </c>
      <c r="G4" s="30" t="s">
        <v>148</v>
      </c>
      <c r="I4" s="80"/>
      <c r="J4" s="30" t="s">
        <v>156</v>
      </c>
    </row>
    <row r="5" spans="1:10" ht="12.75">
      <c r="A5" s="80"/>
      <c r="B5" s="15" t="s">
        <v>149</v>
      </c>
      <c r="C5" s="31" t="s">
        <v>149</v>
      </c>
      <c r="E5" s="83"/>
      <c r="F5" s="15" t="s">
        <v>149</v>
      </c>
      <c r="G5" s="31" t="s">
        <v>149</v>
      </c>
      <c r="I5" s="80"/>
      <c r="J5" s="31" t="s">
        <v>149</v>
      </c>
    </row>
    <row r="6" spans="1:10" ht="13.5" thickBot="1">
      <c r="A6" s="81"/>
      <c r="B6" s="52" t="s">
        <v>137</v>
      </c>
      <c r="C6" s="62" t="s">
        <v>138</v>
      </c>
      <c r="E6" s="84"/>
      <c r="F6" s="52" t="s">
        <v>137</v>
      </c>
      <c r="G6" s="62" t="s">
        <v>138</v>
      </c>
      <c r="I6" s="81"/>
      <c r="J6" s="53" t="s">
        <v>139</v>
      </c>
    </row>
    <row r="7" spans="1:10" ht="12.75">
      <c r="A7" s="22" t="s">
        <v>31</v>
      </c>
      <c r="B7" s="54">
        <f>'m vs o orig data'!F4*100</f>
        <v>6.57276995</v>
      </c>
      <c r="C7" s="39">
        <f>'m vs o orig data'!R4*100</f>
        <v>8.36367214</v>
      </c>
      <c r="E7" s="23" t="s">
        <v>45</v>
      </c>
      <c r="F7" s="41">
        <f>'m vs o orig data'!F19*100</f>
        <v>7.958477510000001</v>
      </c>
      <c r="G7" s="39">
        <f>'m vs o orig data'!R19*100</f>
        <v>9.26352129</v>
      </c>
      <c r="I7" s="24" t="s">
        <v>140</v>
      </c>
      <c r="J7" s="58">
        <f>'m region orig data'!F4*100</f>
        <v>5.68596766</v>
      </c>
    </row>
    <row r="8" spans="1:10" ht="12.75">
      <c r="A8" s="24" t="s">
        <v>32</v>
      </c>
      <c r="B8" s="55">
        <f>'m vs o orig data'!F5*100</f>
        <v>6.271777</v>
      </c>
      <c r="C8" s="39">
        <f>'m vs o orig data'!R5*100</f>
        <v>10.60764053</v>
      </c>
      <c r="E8" s="25" t="s">
        <v>46</v>
      </c>
      <c r="F8" s="41">
        <f>'m vs o orig data'!F20*100</f>
        <v>7.69230769</v>
      </c>
      <c r="G8" s="39">
        <f>'m vs o orig data'!R20*100</f>
        <v>12.852022530000001</v>
      </c>
      <c r="I8" s="24" t="s">
        <v>35</v>
      </c>
      <c r="J8" s="59">
        <f>'m region orig data'!F5*100</f>
        <v>6.01284297</v>
      </c>
    </row>
    <row r="9" spans="1:10" ht="12.75">
      <c r="A9" s="24" t="s">
        <v>33</v>
      </c>
      <c r="B9" s="55">
        <f>'m vs o orig data'!F6*100</f>
        <v>6.308411210000001</v>
      </c>
      <c r="C9" s="39">
        <f>'m vs o orig data'!R6*100</f>
        <v>9.288824380000001</v>
      </c>
      <c r="E9" s="25" t="s">
        <v>50</v>
      </c>
      <c r="F9" s="41">
        <f>'m vs o orig data'!F21*100</f>
        <v>7.2611465</v>
      </c>
      <c r="G9" s="39">
        <f>'m vs o orig data'!R21*100</f>
        <v>9.78699963</v>
      </c>
      <c r="I9" s="24" t="s">
        <v>141</v>
      </c>
      <c r="J9" s="59">
        <f>'m region orig data'!F6*100</f>
        <v>9.382422799999999</v>
      </c>
    </row>
    <row r="10" spans="1:10" ht="12.75">
      <c r="A10" s="24" t="s">
        <v>28</v>
      </c>
      <c r="B10" s="55">
        <f>'m vs o orig data'!F7*100</f>
        <v>9.12698413</v>
      </c>
      <c r="C10" s="39">
        <f>'m vs o orig data'!R7*100</f>
        <v>8.69486295</v>
      </c>
      <c r="E10" s="25" t="s">
        <v>48</v>
      </c>
      <c r="F10" s="41">
        <f>'m vs o orig data'!F22*100</f>
        <v>7.54458162</v>
      </c>
      <c r="G10" s="39">
        <f>'m vs o orig data'!R22*100</f>
        <v>10.73840282</v>
      </c>
      <c r="I10" s="24" t="s">
        <v>41</v>
      </c>
      <c r="J10" s="59">
        <f>'m region orig data'!F7*100</f>
        <v>6.8070996699999995</v>
      </c>
    </row>
    <row r="11" spans="1:10" ht="12.75">
      <c r="A11" s="24" t="s">
        <v>41</v>
      </c>
      <c r="B11" s="55">
        <f>'m vs o orig data'!F8*100</f>
        <v>6.8070996699999995</v>
      </c>
      <c r="C11" s="39">
        <f>'m vs o orig data'!R8*100</f>
        <v>11.75535291</v>
      </c>
      <c r="E11" s="25" t="s">
        <v>51</v>
      </c>
      <c r="F11" s="41">
        <f>'m vs o orig data'!F23*100</f>
        <v>4.72727273</v>
      </c>
      <c r="G11" s="39">
        <f>'m vs o orig data'!R23*100</f>
        <v>8.45092754</v>
      </c>
      <c r="I11" s="24" t="s">
        <v>142</v>
      </c>
      <c r="J11" s="59">
        <f>'m region orig data'!F8*100</f>
        <v>6.746826990000001</v>
      </c>
    </row>
    <row r="12" spans="1:10" ht="12.75">
      <c r="A12" s="24" t="s">
        <v>35</v>
      </c>
      <c r="B12" s="55">
        <f>'m vs o orig data'!F9*100</f>
        <v>5.84484591</v>
      </c>
      <c r="C12" s="39">
        <f>'m vs o orig data'!R9*100</f>
        <v>8.22734947</v>
      </c>
      <c r="E12" s="25" t="s">
        <v>47</v>
      </c>
      <c r="F12" s="41">
        <f>'m vs o orig data'!F24*100</f>
        <v>9.77443609</v>
      </c>
      <c r="G12" s="39">
        <f>'m vs o orig data'!R24*100</f>
        <v>13.92266703</v>
      </c>
      <c r="I12" s="24" t="s">
        <v>143</v>
      </c>
      <c r="J12" s="59">
        <f>'m region orig data'!F9*100</f>
        <v>4.88599349</v>
      </c>
    </row>
    <row r="13" spans="1:10" ht="12.75">
      <c r="A13" s="24" t="s">
        <v>36</v>
      </c>
      <c r="B13" s="55">
        <f>'m vs o orig data'!F10*100</f>
        <v>4.7197640100000005</v>
      </c>
      <c r="C13" s="39">
        <f>'m vs o orig data'!R10*100</f>
        <v>6.61001986</v>
      </c>
      <c r="E13" s="25" t="s">
        <v>49</v>
      </c>
      <c r="F13" s="41">
        <f>'m vs o orig data'!F25*100</f>
        <v>4.8589341699999995</v>
      </c>
      <c r="G13" s="39">
        <f>'m vs o orig data'!R25*100</f>
        <v>10.8946447</v>
      </c>
      <c r="I13" s="24" t="s">
        <v>144</v>
      </c>
      <c r="J13" s="59">
        <f>'m region orig data'!F10*100</f>
        <v>3.58744395</v>
      </c>
    </row>
    <row r="14" spans="1:10" ht="12.75">
      <c r="A14" s="24" t="s">
        <v>34</v>
      </c>
      <c r="B14" s="55">
        <f>'m vs o orig data'!F11*100</f>
        <v>8.18505338</v>
      </c>
      <c r="C14" s="39">
        <f>'m vs o orig data'!R11*100</f>
        <v>11.38541217</v>
      </c>
      <c r="E14" s="25" t="s">
        <v>52</v>
      </c>
      <c r="F14" s="41">
        <f>'m vs o orig data'!F26*100</f>
        <v>5.36723164</v>
      </c>
      <c r="G14" s="39">
        <f>'m vs o orig data'!R26*100</f>
        <v>12.46886244</v>
      </c>
      <c r="I14" s="26"/>
      <c r="J14" s="60"/>
    </row>
    <row r="15" spans="1:10" ht="13.5" thickBot="1">
      <c r="A15" s="24" t="s">
        <v>37</v>
      </c>
      <c r="B15" s="55"/>
      <c r="C15" s="39"/>
      <c r="E15" s="25" t="s">
        <v>53</v>
      </c>
      <c r="F15" s="41">
        <f>'m vs o orig data'!F27*100</f>
        <v>9.13705584</v>
      </c>
      <c r="G15" s="39">
        <f>'m vs o orig data'!R27*100</f>
        <v>12.57414694</v>
      </c>
      <c r="I15" s="28" t="s">
        <v>42</v>
      </c>
      <c r="J15" s="61">
        <f>'m region orig data'!F11*100</f>
        <v>6.43504774</v>
      </c>
    </row>
    <row r="16" spans="1:10" ht="12.75">
      <c r="A16" s="24" t="s">
        <v>38</v>
      </c>
      <c r="B16" s="55">
        <f>'m vs o orig data'!F13*100</f>
        <v>4.81727575</v>
      </c>
      <c r="C16" s="39">
        <f>'m vs o orig data'!R13*100</f>
        <v>7.2497123100000005</v>
      </c>
      <c r="E16" s="25" t="s">
        <v>54</v>
      </c>
      <c r="F16" s="41">
        <f>'m vs o orig data'!F28*100</f>
        <v>5.0632911400000005</v>
      </c>
      <c r="G16" s="39">
        <f>'m vs o orig data'!R28*100</f>
        <v>8.12142716</v>
      </c>
      <c r="I16" s="16" t="s">
        <v>43</v>
      </c>
      <c r="J16" s="29"/>
    </row>
    <row r="17" spans="1:10" ht="12.75">
      <c r="A17" s="24" t="s">
        <v>39</v>
      </c>
      <c r="B17" s="55">
        <f>'m vs o orig data'!F14*100</f>
        <v>3.17073171</v>
      </c>
      <c r="C17" s="39">
        <f>'m vs o orig data'!R14*100</f>
        <v>4.6651029500000005</v>
      </c>
      <c r="E17" s="25" t="s">
        <v>55</v>
      </c>
      <c r="F17" s="41">
        <f>'m vs o orig data'!F29*100</f>
        <v>7.600950119999999</v>
      </c>
      <c r="G17" s="39">
        <f>'m vs o orig data'!R29*100</f>
        <v>14.31907751</v>
      </c>
      <c r="I17" s="67" t="s">
        <v>159</v>
      </c>
      <c r="J17" s="20"/>
    </row>
    <row r="18" spans="1:7" ht="12.75">
      <c r="A18" s="26"/>
      <c r="B18" s="56"/>
      <c r="C18" s="42"/>
      <c r="E18" s="25" t="s">
        <v>56</v>
      </c>
      <c r="F18" s="41">
        <f>'m vs o orig data'!F30*100</f>
        <v>5.70264766</v>
      </c>
      <c r="G18" s="39">
        <f>'m vs o orig data'!R30*100</f>
        <v>15.06729811</v>
      </c>
    </row>
    <row r="19" spans="1:7" ht="12.75">
      <c r="A19" s="24" t="s">
        <v>135</v>
      </c>
      <c r="B19" s="55">
        <f>'m vs o orig data'!F15*100</f>
        <v>6.414613419999999</v>
      </c>
      <c r="C19" s="39">
        <f>'m vs o orig data'!R15*100</f>
        <v>9.6435655</v>
      </c>
      <c r="E19" s="27"/>
      <c r="F19" s="38"/>
      <c r="G19" s="42"/>
    </row>
    <row r="20" spans="1:7" ht="13.5" thickBot="1">
      <c r="A20" s="24" t="s">
        <v>44</v>
      </c>
      <c r="B20" s="55">
        <f>'m vs o orig data'!F16*100</f>
        <v>6.351791530000001</v>
      </c>
      <c r="C20" s="39">
        <f>'m vs o orig data'!R16*100</f>
        <v>8.7981883</v>
      </c>
      <c r="E20" s="28" t="s">
        <v>41</v>
      </c>
      <c r="F20" s="57">
        <f>'m vs o orig data'!F8*100</f>
        <v>6.8070996699999995</v>
      </c>
      <c r="G20" s="43">
        <f>'m vs o orig data'!R8*100</f>
        <v>11.75535291</v>
      </c>
    </row>
    <row r="21" spans="1:6" ht="12.75">
      <c r="A21" s="24" t="s">
        <v>40</v>
      </c>
      <c r="B21" s="55">
        <f>'m vs o orig data'!F17*100</f>
        <v>4.30210325</v>
      </c>
      <c r="C21" s="39">
        <f>'m vs o orig data'!R17*100</f>
        <v>5.87759504</v>
      </c>
      <c r="E21" s="16" t="s">
        <v>43</v>
      </c>
      <c r="F21" s="29"/>
    </row>
    <row r="22" spans="1:7" ht="12.75">
      <c r="A22" s="26"/>
      <c r="B22" s="56"/>
      <c r="C22" s="42"/>
      <c r="E22" s="74" t="s">
        <v>159</v>
      </c>
      <c r="F22" s="74"/>
      <c r="G22" s="74"/>
    </row>
    <row r="23" spans="1:3" ht="13.5" thickBot="1">
      <c r="A23" s="28" t="s">
        <v>42</v>
      </c>
      <c r="B23" s="63">
        <f>'m vs o orig data'!F18*100</f>
        <v>6.43504774</v>
      </c>
      <c r="C23" s="64">
        <f>'m vs o orig data'!R18*100</f>
        <v>10.59237278</v>
      </c>
    </row>
    <row r="24" spans="1:3" ht="13.5" thickBot="1">
      <c r="A24" s="48"/>
      <c r="B24" s="66" t="s">
        <v>157</v>
      </c>
      <c r="C24" s="65" t="s">
        <v>158</v>
      </c>
    </row>
    <row r="25" spans="1:6" ht="12.75">
      <c r="A25" s="16" t="s">
        <v>43</v>
      </c>
      <c r="B25" s="29"/>
      <c r="E25" s="45"/>
      <c r="F25" s="44"/>
    </row>
    <row r="26" spans="1:6" ht="12.75">
      <c r="A26" s="67" t="s">
        <v>159</v>
      </c>
      <c r="B26" s="20"/>
      <c r="C26" s="20"/>
      <c r="E26" s="45"/>
      <c r="F26" s="46"/>
    </row>
    <row r="27" spans="5:6" ht="12.75">
      <c r="E27" s="45"/>
      <c r="F27" s="46"/>
    </row>
    <row r="28" spans="5:6" ht="12.75">
      <c r="E28" s="45"/>
      <c r="F28" s="47"/>
    </row>
    <row r="29" spans="5:6" ht="12.75">
      <c r="E29" s="45"/>
      <c r="F29" s="44"/>
    </row>
    <row r="30" spans="5:6" ht="12.75">
      <c r="E30" s="48"/>
      <c r="F30" s="49"/>
    </row>
    <row r="31" spans="5:6" ht="12.75">
      <c r="E31" s="48"/>
      <c r="F31" s="49"/>
    </row>
    <row r="32" spans="5:6" ht="12.75">
      <c r="E32" s="48"/>
      <c r="F32" s="49"/>
    </row>
    <row r="34" spans="5:6" ht="12.75">
      <c r="E34" s="48"/>
      <c r="F34" s="49"/>
    </row>
    <row r="35" spans="5:6" ht="12.75">
      <c r="E35" s="48"/>
      <c r="F35" s="49"/>
    </row>
    <row r="36" spans="5:6" ht="12.75">
      <c r="E36" s="48"/>
      <c r="F36" s="49"/>
    </row>
    <row r="37" spans="5:6" ht="12.75">
      <c r="E37" s="50"/>
      <c r="F37" s="49"/>
    </row>
    <row r="38" spans="5:6" ht="12.75">
      <c r="E38" s="48"/>
      <c r="F38" s="49"/>
    </row>
  </sheetData>
  <sheetProtection/>
  <mergeCells count="7">
    <mergeCell ref="E22:G22"/>
    <mergeCell ref="J2:J3"/>
    <mergeCell ref="F2:G2"/>
    <mergeCell ref="B2:C2"/>
    <mergeCell ref="A2:A6"/>
    <mergeCell ref="E2:E6"/>
    <mergeCell ref="I2:I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U15" sqref="U15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0" customWidth="1"/>
    <col min="11" max="12" width="9.140625" style="2" customWidth="1"/>
    <col min="13" max="13" width="2.8515625" style="9" customWidth="1"/>
    <col min="14" max="14" width="9.140625" style="2" customWidth="1"/>
    <col min="15" max="15" width="2.8515625" style="9" customWidth="1"/>
    <col min="16" max="16" width="9.28125" style="2" bestFit="1" customWidth="1"/>
    <col min="17" max="16384" width="9.140625" style="2" customWidth="1"/>
  </cols>
  <sheetData>
    <row r="1" spans="1:15" ht="12.75">
      <c r="A1" s="34" t="s">
        <v>150</v>
      </c>
      <c r="B1" s="4" t="s">
        <v>57</v>
      </c>
      <c r="C1" s="85" t="s">
        <v>29</v>
      </c>
      <c r="D1" s="85"/>
      <c r="E1" s="85"/>
      <c r="F1" s="86" t="s">
        <v>128</v>
      </c>
      <c r="G1" s="86"/>
      <c r="H1" s="87" t="s">
        <v>154</v>
      </c>
      <c r="I1" s="87"/>
      <c r="J1" s="87"/>
      <c r="K1" s="87"/>
      <c r="L1" s="87"/>
      <c r="M1" s="6"/>
      <c r="O1" s="6"/>
    </row>
    <row r="2" spans="1:15" ht="12.75">
      <c r="A2" s="34" t="s">
        <v>151</v>
      </c>
      <c r="B2" s="51"/>
      <c r="C2" s="12"/>
      <c r="D2" s="12"/>
      <c r="E2" s="12"/>
      <c r="F2" s="36"/>
      <c r="G2" s="36"/>
      <c r="H2" s="4"/>
      <c r="I2" s="4" t="s">
        <v>136</v>
      </c>
      <c r="J2" s="4" t="s">
        <v>136</v>
      </c>
      <c r="K2" s="4"/>
      <c r="L2" s="4"/>
      <c r="M2" s="6"/>
      <c r="O2" s="6"/>
    </row>
    <row r="3" spans="1:23" ht="12.75">
      <c r="A3" s="4" t="s">
        <v>0</v>
      </c>
      <c r="B3" s="4"/>
      <c r="C3" s="12" t="s">
        <v>117</v>
      </c>
      <c r="D3" s="12" t="s">
        <v>94</v>
      </c>
      <c r="E3" s="12" t="s">
        <v>93</v>
      </c>
      <c r="F3" s="36" t="s">
        <v>126</v>
      </c>
      <c r="G3" s="36" t="s">
        <v>127</v>
      </c>
      <c r="H3" s="5" t="s">
        <v>129</v>
      </c>
      <c r="I3" s="3" t="s">
        <v>137</v>
      </c>
      <c r="J3" s="40" t="s">
        <v>138</v>
      </c>
      <c r="K3" s="5" t="s">
        <v>130</v>
      </c>
      <c r="L3" s="5" t="s">
        <v>131</v>
      </c>
      <c r="N3" s="5" t="s">
        <v>132</v>
      </c>
      <c r="P3" s="5" t="s">
        <v>133</v>
      </c>
      <c r="Q3" s="5"/>
      <c r="R3" s="5"/>
      <c r="S3" s="5"/>
      <c r="T3" s="5"/>
      <c r="U3" s="5"/>
      <c r="V3" s="5"/>
      <c r="W3" s="5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</v>
      </c>
      <c r="B4" t="s">
        <v>31</v>
      </c>
      <c r="C4" t="str">
        <f>'m vs o orig data'!AD4</f>
        <v> </v>
      </c>
      <c r="D4" t="str">
        <f>'m vs o orig data'!AE4</f>
        <v> </v>
      </c>
      <c r="E4">
        <f ca="1">IF(CELL("contents",F4)="s","s",IF(CELL("contents",G4)="s","s",IF(CELL("contents",'m vs o orig data'!AF4)="d","d","")))</f>
      </c>
      <c r="F4" t="str">
        <f>'m vs o orig data'!AG4</f>
        <v> </v>
      </c>
      <c r="G4" t="str">
        <f>'m vs o orig data'!AH4</f>
        <v> </v>
      </c>
      <c r="H4" s="18">
        <f aca="true" t="shared" si="0" ref="H4:H14">I$19</f>
        <v>0.1242583962</v>
      </c>
      <c r="I4" s="3">
        <f>'m vs o orig data'!B4</f>
        <v>0.1177818979</v>
      </c>
      <c r="J4" s="3">
        <f>'m vs o orig data'!N4</f>
        <v>0.0995006183</v>
      </c>
      <c r="K4" s="18">
        <f aca="true" t="shared" si="1" ref="K4:K14">J$19</f>
        <v>0.1059237278</v>
      </c>
      <c r="L4" s="11">
        <f>'m vs o orig data'!E4</f>
        <v>0.7059736662</v>
      </c>
      <c r="M4" s="7"/>
      <c r="N4" s="11">
        <f>'m vs o orig data'!Q4</f>
        <v>0.3845027786</v>
      </c>
      <c r="O4" s="7"/>
      <c r="P4" s="11">
        <f>'m vs o orig data'!Z4</f>
        <v>0.2340219728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</v>
      </c>
      <c r="B5" t="s">
        <v>32</v>
      </c>
      <c r="C5" t="str">
        <f>'m vs o orig data'!AD5</f>
        <v> </v>
      </c>
      <c r="D5" t="str">
        <f>'m vs o orig data'!AE5</f>
        <v> </v>
      </c>
      <c r="E5">
        <f ca="1">IF(CELL("contents",F5)="s","s",IF(CELL("contents",G5)="s","s",IF(CELL("contents",'m vs o orig data'!AF5)="d","d","")))</f>
      </c>
      <c r="F5" t="str">
        <f>'m vs o orig data'!AG5</f>
        <v> </v>
      </c>
      <c r="G5" t="str">
        <f>'m vs o orig data'!AH5</f>
        <v> </v>
      </c>
      <c r="H5" s="18">
        <f t="shared" si="0"/>
        <v>0.1242583962</v>
      </c>
      <c r="I5" s="3">
        <f>'m vs o orig data'!B5</f>
        <v>0.1211045913</v>
      </c>
      <c r="J5" s="3">
        <f>'m vs o orig data'!N5</f>
        <v>0.103530055</v>
      </c>
      <c r="K5" s="18">
        <f t="shared" si="1"/>
        <v>0.1059237278</v>
      </c>
      <c r="L5" s="11">
        <f>'m vs o orig data'!E5</f>
        <v>0.8696427731</v>
      </c>
      <c r="M5" s="8"/>
      <c r="N5" s="11">
        <f>'m vs o orig data'!Q5</f>
        <v>0.7266500116</v>
      </c>
      <c r="O5" s="8"/>
      <c r="P5" s="11">
        <f>'m vs o orig data'!Z5</f>
        <v>0.307487536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 (o)</v>
      </c>
      <c r="B6" t="s">
        <v>33</v>
      </c>
      <c r="C6" t="str">
        <f>'m vs o orig data'!AD6</f>
        <v> </v>
      </c>
      <c r="D6" t="str">
        <f>'m vs o orig data'!AE6</f>
        <v>o</v>
      </c>
      <c r="E6">
        <f ca="1">IF(CELL("contents",F6)="s","s",IF(CELL("contents",G6)="s","s",IF(CELL("contents",'m vs o orig data'!AF6)="d","d","")))</f>
      </c>
      <c r="F6" t="str">
        <f>'m vs o orig data'!AG6</f>
        <v> </v>
      </c>
      <c r="G6" t="str">
        <f>'m vs o orig data'!AH6</f>
        <v> </v>
      </c>
      <c r="H6" s="18">
        <f t="shared" si="0"/>
        <v>0.1242583962</v>
      </c>
      <c r="I6" s="3">
        <f>'m vs o orig data'!B6</f>
        <v>0.0946959191</v>
      </c>
      <c r="J6" s="3">
        <f>'m vs o orig data'!N6</f>
        <v>0.0805566087</v>
      </c>
      <c r="K6" s="18">
        <f t="shared" si="1"/>
        <v>0.1059237278</v>
      </c>
      <c r="L6" s="11">
        <f>'m vs o orig data'!E6</f>
        <v>0.188881354</v>
      </c>
      <c r="M6" s="8"/>
      <c r="N6" s="11">
        <f>'m vs o orig data'!Q6</f>
        <v>3.76534E-05</v>
      </c>
      <c r="O6" s="8"/>
      <c r="P6" s="11">
        <f>'m vs o orig data'!Z6</f>
        <v>0.429739215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 (o,d)</v>
      </c>
      <c r="B7" t="s">
        <v>28</v>
      </c>
      <c r="C7" t="str">
        <f>'m vs o orig data'!AD7</f>
        <v> </v>
      </c>
      <c r="D7" t="str">
        <f>'m vs o orig data'!AE7</f>
        <v>o</v>
      </c>
      <c r="E7" t="str">
        <f ca="1">IF(CELL("contents",F7)="s","s",IF(CELL("contents",G7)="s","s",IF(CELL("contents",'m vs o orig data'!AF7)="d","d","")))</f>
        <v>d</v>
      </c>
      <c r="F7" t="str">
        <f>'m vs o orig data'!AG7</f>
        <v> </v>
      </c>
      <c r="G7" t="str">
        <f>'m vs o orig data'!AH7</f>
        <v> </v>
      </c>
      <c r="H7" s="18">
        <f t="shared" si="0"/>
        <v>0.1242583962</v>
      </c>
      <c r="I7" s="3">
        <f>'m vs o orig data'!B7</f>
        <v>0.1869245878</v>
      </c>
      <c r="J7" s="3">
        <f>'m vs o orig data'!N7</f>
        <v>0.0857408854</v>
      </c>
      <c r="K7" s="18">
        <f t="shared" si="1"/>
        <v>0.1059237278</v>
      </c>
      <c r="L7" s="11">
        <f>'m vs o orig data'!E7</f>
        <v>0.0669833289</v>
      </c>
      <c r="M7" s="8"/>
      <c r="N7" s="11">
        <f>'m vs o orig data'!Q7</f>
        <v>0.0031042178</v>
      </c>
      <c r="O7" s="8"/>
      <c r="P7" s="11">
        <f>'m vs o orig data'!Z7</f>
        <v>0.0004654146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</v>
      </c>
      <c r="B8" t="s">
        <v>41</v>
      </c>
      <c r="C8" t="str">
        <f>'m vs o orig data'!AD8</f>
        <v> </v>
      </c>
      <c r="D8" t="str">
        <f>'m vs o orig data'!AE8</f>
        <v> </v>
      </c>
      <c r="E8">
        <f ca="1">IF(CELL("contents",F8)="s","s",IF(CELL("contents",G8)="s","s",IF(CELL("contents",'m vs o orig data'!AF8)="d","d","")))</f>
      </c>
      <c r="F8" t="str">
        <f>'m vs o orig data'!AG8</f>
        <v> </v>
      </c>
      <c r="G8" t="str">
        <f>'m vs o orig data'!AH8</f>
        <v> </v>
      </c>
      <c r="H8" s="18">
        <f t="shared" si="0"/>
        <v>0.1242583962</v>
      </c>
      <c r="I8" s="3">
        <f>'m vs o orig data'!B8</f>
        <v>0.1386487891</v>
      </c>
      <c r="J8" s="3">
        <f>'m vs o orig data'!N8</f>
        <v>0.1189919063</v>
      </c>
      <c r="K8" s="18">
        <f t="shared" si="1"/>
        <v>0.1059237278</v>
      </c>
      <c r="L8" s="11">
        <f>'m vs o orig data'!E8</f>
        <v>0.2296636874</v>
      </c>
      <c r="M8" s="8"/>
      <c r="N8" s="11">
        <f>'m vs o orig data'!Q8</f>
        <v>0.0606631387</v>
      </c>
      <c r="O8" s="8"/>
      <c r="P8" s="11">
        <f>'m vs o orig data'!Z8</f>
        <v>0.0755514658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</v>
      </c>
      <c r="B9" t="s">
        <v>35</v>
      </c>
      <c r="C9" t="str">
        <f>'m vs o orig data'!AD9</f>
        <v> </v>
      </c>
      <c r="D9" t="str">
        <f>'m vs o orig data'!AE9</f>
        <v> </v>
      </c>
      <c r="E9">
        <f ca="1">IF(CELL("contents",F9)="s","s",IF(CELL("contents",G9)="s","s",IF(CELL("contents",'m vs o orig data'!AF9)="d","d","")))</f>
      </c>
      <c r="F9" t="str">
        <f>'m vs o orig data'!AG9</f>
        <v> </v>
      </c>
      <c r="G9" t="str">
        <f>'m vs o orig data'!AH9</f>
        <v> </v>
      </c>
      <c r="H9" s="18">
        <f t="shared" si="0"/>
        <v>0.1242583962</v>
      </c>
      <c r="I9" s="3">
        <f>'m vs o orig data'!B9</f>
        <v>0.1146698707</v>
      </c>
      <c r="J9" s="3">
        <f>'m vs o orig data'!N9</f>
        <v>0.0986249215</v>
      </c>
      <c r="K9" s="18">
        <f t="shared" si="1"/>
        <v>0.1059237278</v>
      </c>
      <c r="L9" s="11">
        <f>'m vs o orig data'!E9</f>
        <v>0.5110669471</v>
      </c>
      <c r="M9" s="8"/>
      <c r="N9" s="11">
        <f>'m vs o orig data'!Q9</f>
        <v>0.2899173433</v>
      </c>
      <c r="O9" s="8"/>
      <c r="P9" s="11">
        <f>'m vs o orig data'!Z9</f>
        <v>0.2070537633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</v>
      </c>
      <c r="B10" t="s">
        <v>36</v>
      </c>
      <c r="C10" t="str">
        <f>'m vs o orig data'!AD10</f>
        <v> </v>
      </c>
      <c r="D10" t="str">
        <f>'m vs o orig data'!AE10</f>
        <v> </v>
      </c>
      <c r="E10">
        <f ca="1">IF(CELL("contents",F10)="s","s",IF(CELL("contents",G10)="s","s",IF(CELL("contents",'m vs o orig data'!AF10)="d","d","")))</f>
      </c>
      <c r="F10" t="str">
        <f>'m vs o orig data'!AG10</f>
        <v> </v>
      </c>
      <c r="G10" t="str">
        <f>'m vs o orig data'!AH10</f>
        <v> </v>
      </c>
      <c r="H10" s="18">
        <f t="shared" si="0"/>
        <v>0.1242583962</v>
      </c>
      <c r="I10" s="3">
        <f>'m vs o orig data'!B10</f>
        <v>0.1156103222</v>
      </c>
      <c r="J10" s="3">
        <f>'m vs o orig data'!N10</f>
        <v>0.0893679987</v>
      </c>
      <c r="K10" s="18">
        <f t="shared" si="1"/>
        <v>0.1059237278</v>
      </c>
      <c r="L10" s="11">
        <f>'m vs o orig data'!E10</f>
        <v>0.7092835352</v>
      </c>
      <c r="N10" s="11">
        <f>'m vs o orig data'!Q10</f>
        <v>0.0233182571</v>
      </c>
      <c r="P10" s="11">
        <f>'m vs o orig data'!Z10</f>
        <v>0.185751482</v>
      </c>
    </row>
    <row r="11" spans="1:23" ht="12.75">
      <c r="A11" s="2" t="str">
        <f ca="1" t="shared" si="2"/>
        <v>Parkland</v>
      </c>
      <c r="B11" t="s">
        <v>34</v>
      </c>
      <c r="C11" t="str">
        <f>'m vs o orig data'!AD11</f>
        <v> </v>
      </c>
      <c r="D11" t="str">
        <f>'m vs o orig data'!AE11</f>
        <v> </v>
      </c>
      <c r="E11">
        <f ca="1">IF(CELL("contents",F11)="s","s",IF(CELL("contents",G11)="s","s",IF(CELL("contents",'m vs o orig data'!AF11)="d","d","")))</f>
      </c>
      <c r="F11" t="str">
        <f>'m vs o orig data'!AG11</f>
        <v> </v>
      </c>
      <c r="G11" t="str">
        <f>'m vs o orig data'!AH11</f>
        <v> </v>
      </c>
      <c r="H11" s="18">
        <f t="shared" si="0"/>
        <v>0.1242583962</v>
      </c>
      <c r="I11" s="3">
        <f>'m vs o orig data'!B11</f>
        <v>0.1321514575</v>
      </c>
      <c r="J11" s="3">
        <f>'m vs o orig data'!N11</f>
        <v>0.1039127177</v>
      </c>
      <c r="K11" s="18">
        <f t="shared" si="1"/>
        <v>0.1059237278</v>
      </c>
      <c r="L11" s="11">
        <f>'m vs o orig data'!E11</f>
        <v>0.6317707956</v>
      </c>
      <c r="M11" s="8"/>
      <c r="N11" s="11">
        <f>'m vs o orig data'!Q11</f>
        <v>0.7824129157</v>
      </c>
      <c r="O11" s="8"/>
      <c r="P11" s="11">
        <f>'m vs o orig data'!Z11</f>
        <v>0.0580994732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(s)</v>
      </c>
      <c r="B12" t="s">
        <v>37</v>
      </c>
      <c r="C12" t="str">
        <f>'m vs o orig data'!AD12</f>
        <v> </v>
      </c>
      <c r="D12" t="str">
        <f>'m vs o orig data'!AE12</f>
        <v> </v>
      </c>
      <c r="E12" t="str">
        <f ca="1">IF(CELL("contents",F12)="s","s",IF(CELL("contents",G12)="s","s",IF(CELL("contents",'m vs o orig data'!AF12)="d","d","")))</f>
        <v>s</v>
      </c>
      <c r="F12" t="str">
        <f>'m vs o orig data'!AG12</f>
        <v>s</v>
      </c>
      <c r="G12" t="str">
        <f>'m vs o orig data'!AH12</f>
        <v>s</v>
      </c>
      <c r="H12" s="18">
        <f t="shared" si="0"/>
        <v>0.1242583962</v>
      </c>
      <c r="I12" s="3" t="str">
        <f>'m vs o orig data'!B12</f>
        <v> </v>
      </c>
      <c r="J12" s="3" t="str">
        <f>'m vs o orig data'!N12</f>
        <v> </v>
      </c>
      <c r="K12" s="18">
        <f t="shared" si="1"/>
        <v>0.1059237278</v>
      </c>
      <c r="L12" s="11" t="str">
        <f>'m vs o orig data'!E12</f>
        <v> </v>
      </c>
      <c r="M12" s="8"/>
      <c r="N12" s="11" t="str">
        <f>'m vs o orig data'!Q12</f>
        <v> </v>
      </c>
      <c r="O12" s="8"/>
      <c r="P12" s="11" t="str">
        <f>'m vs o orig data'!Z12</f>
        <v> 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</v>
      </c>
      <c r="B13" t="s">
        <v>38</v>
      </c>
      <c r="C13" t="str">
        <f>'m vs o orig data'!AD13</f>
        <v> </v>
      </c>
      <c r="D13" t="str">
        <f>'m vs o orig data'!AE13</f>
        <v> </v>
      </c>
      <c r="E13">
        <f ca="1">IF(CELL("contents",F13)="s","s",IF(CELL("contents",G13)="s","s",IF(CELL("contents",'m vs o orig data'!AF13)="d","d","")))</f>
      </c>
      <c r="F13" t="str">
        <f>'m vs o orig data'!AG13</f>
        <v> </v>
      </c>
      <c r="G13" t="str">
        <f>'m vs o orig data'!AH13</f>
        <v> </v>
      </c>
      <c r="H13" s="18">
        <f t="shared" si="0"/>
        <v>0.1242583962</v>
      </c>
      <c r="I13" s="3">
        <f>'m vs o orig data'!B13</f>
        <v>0.1159824115</v>
      </c>
      <c r="J13" s="3">
        <f>'m vs o orig data'!N13</f>
        <v>0.1001048617</v>
      </c>
      <c r="K13" s="18">
        <f t="shared" si="1"/>
        <v>0.1059237278</v>
      </c>
      <c r="L13" s="11">
        <f>'m vs o orig data'!E13</f>
        <v>0.7314420064</v>
      </c>
      <c r="M13" s="8"/>
      <c r="N13" s="11">
        <f>'m vs o orig data'!Q13</f>
        <v>0.5302716564</v>
      </c>
      <c r="O13" s="8"/>
      <c r="P13" s="11">
        <f>'m vs o orig data'!Z13</f>
        <v>0.4788934386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</v>
      </c>
      <c r="B14" t="s">
        <v>39</v>
      </c>
      <c r="C14" t="str">
        <f>'m vs o orig data'!AD14</f>
        <v> </v>
      </c>
      <c r="D14" t="str">
        <f>'m vs o orig data'!AE14</f>
        <v> </v>
      </c>
      <c r="E14">
        <f ca="1">IF(CELL("contents",F14)="s","s",IF(CELL("contents",G14)="s","s",IF(CELL("contents",'m vs o orig data'!AF14)="d","d","")))</f>
      </c>
      <c r="F14" t="str">
        <f>'m vs o orig data'!AG14</f>
        <v> </v>
      </c>
      <c r="G14" t="str">
        <f>'m vs o orig data'!AH14</f>
        <v> </v>
      </c>
      <c r="H14" s="18">
        <f t="shared" si="0"/>
        <v>0.1242583962</v>
      </c>
      <c r="I14" s="3">
        <f>'m vs o orig data'!B14</f>
        <v>0.0870031666</v>
      </c>
      <c r="J14" s="3">
        <f>'m vs o orig data'!N14</f>
        <v>0.104362885</v>
      </c>
      <c r="K14" s="18">
        <f t="shared" si="1"/>
        <v>0.1059237278</v>
      </c>
      <c r="L14" s="11">
        <f>'m vs o orig data'!E14</f>
        <v>0.215676174</v>
      </c>
      <c r="M14" s="8"/>
      <c r="N14" s="11">
        <f>'m vs o orig data'!Q14</f>
        <v>0.878131261</v>
      </c>
      <c r="O14" s="8"/>
      <c r="P14" s="11">
        <f>'m vs o orig data'!Z14</f>
        <v>0.5374083088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8"/>
      <c r="I15" s="3"/>
      <c r="J15" s="3"/>
      <c r="K15" s="18"/>
      <c r="L15" s="11"/>
      <c r="M15" s="8"/>
      <c r="N15" s="11"/>
      <c r="O15" s="8"/>
      <c r="P15" s="11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 (d)</v>
      </c>
      <c r="B16" t="s">
        <v>135</v>
      </c>
      <c r="C16" t="str">
        <f>'m vs o orig data'!AD15</f>
        <v> </v>
      </c>
      <c r="D16" t="str">
        <f>'m vs o orig data'!AE15</f>
        <v> </v>
      </c>
      <c r="E16" t="str">
        <f ca="1">IF(CELL("contents",F16)="s","s",IF(CELL("contents",G16)="s","s",IF(CELL("contents",'m vs o orig data'!AF15)="d","d","")))</f>
        <v>d</v>
      </c>
      <c r="F16" t="str">
        <f>'m vs o orig data'!AG15</f>
        <v> </v>
      </c>
      <c r="G16" t="str">
        <f>'m vs o orig data'!AH15</f>
        <v> </v>
      </c>
      <c r="H16" s="18">
        <f>I$19</f>
        <v>0.1242583962</v>
      </c>
      <c r="I16" s="3">
        <f>'m vs o orig data'!B15</f>
        <v>0.1125474951</v>
      </c>
      <c r="J16" s="3">
        <f>'m vs o orig data'!N15</f>
        <v>0.090549388</v>
      </c>
      <c r="K16" s="18">
        <f>J$19</f>
        <v>0.1059237278</v>
      </c>
      <c r="L16" s="11">
        <f>'m vs o orig data'!E15</f>
        <v>0.3945489527</v>
      </c>
      <c r="M16" s="8"/>
      <c r="N16" s="11">
        <f>'m vs o orig data'!Q15</f>
        <v>0.01395021</v>
      </c>
      <c r="O16" s="8"/>
      <c r="P16" s="11">
        <f>'m vs o orig data'!Z15</f>
        <v>0.0396798525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 (d)</v>
      </c>
      <c r="B17" t="s">
        <v>44</v>
      </c>
      <c r="C17" t="str">
        <f>'m vs o orig data'!AD16</f>
        <v> </v>
      </c>
      <c r="D17" t="str">
        <f>'m vs o orig data'!AE16</f>
        <v> </v>
      </c>
      <c r="E17" t="str">
        <f ca="1">IF(CELL("contents",F17)="s","s",IF(CELL("contents",G17)="s","s",IF(CELL("contents",'m vs o orig data'!AF16)="d","d","")))</f>
        <v>d</v>
      </c>
      <c r="F17" t="str">
        <f>'m vs o orig data'!AG16</f>
        <v> </v>
      </c>
      <c r="G17" t="str">
        <f>'m vs o orig data'!AH16</f>
        <v> </v>
      </c>
      <c r="H17" s="18">
        <f>I$19</f>
        <v>0.1242583962</v>
      </c>
      <c r="I17" s="3">
        <f>'m vs o orig data'!B16</f>
        <v>0.1202719301</v>
      </c>
      <c r="J17" s="3">
        <f>'m vs o orig data'!N16</f>
        <v>0.0954388901</v>
      </c>
      <c r="K17" s="18">
        <f>J$19</f>
        <v>0.1059237278</v>
      </c>
      <c r="L17" s="11">
        <f>'m vs o orig data'!E16</f>
        <v>0.7746343282</v>
      </c>
      <c r="N17" s="11">
        <f>'m vs o orig data'!Q16</f>
        <v>0.1079743977</v>
      </c>
      <c r="P17" s="11">
        <f>'m vs o orig data'!Z16</f>
        <v>0.014398436</v>
      </c>
    </row>
    <row r="18" spans="1:16" ht="12.75">
      <c r="A18" s="2" t="str">
        <f ca="1" t="shared" si="2"/>
        <v>North</v>
      </c>
      <c r="B18" t="s">
        <v>40</v>
      </c>
      <c r="C18" t="str">
        <f>'m vs o orig data'!AD17</f>
        <v> </v>
      </c>
      <c r="D18" t="str">
        <f>'m vs o orig data'!AE17</f>
        <v> </v>
      </c>
      <c r="E18">
        <f ca="1">IF(CELL("contents",F18)="s","s",IF(CELL("contents",G18)="s","s",IF(CELL("contents",'m vs o orig data'!AF17)="d","d","")))</f>
      </c>
      <c r="F18" t="str">
        <f>'m vs o orig data'!AG17</f>
        <v> </v>
      </c>
      <c r="G18" t="str">
        <f>'m vs o orig data'!AH17</f>
        <v> </v>
      </c>
      <c r="H18" s="18">
        <f>I$19</f>
        <v>0.1242583962</v>
      </c>
      <c r="I18" s="3">
        <f>'m vs o orig data'!B17</f>
        <v>0.1087818034</v>
      </c>
      <c r="J18" s="3">
        <f>'m vs o orig data'!N17</f>
        <v>0.1019542358</v>
      </c>
      <c r="K18" s="18">
        <f>J$19</f>
        <v>0.1059237278</v>
      </c>
      <c r="L18" s="11">
        <f>'m vs o orig data'!E17</f>
        <v>0.4418355427</v>
      </c>
      <c r="N18" s="11">
        <f>'m vs o orig data'!Q17</f>
        <v>0.6301100381</v>
      </c>
      <c r="P18" s="11">
        <f>'m vs o orig data'!Z17</f>
        <v>0.7041098521</v>
      </c>
    </row>
    <row r="19" spans="1:16" ht="12.75">
      <c r="A19" s="2" t="str">
        <f ca="1" t="shared" si="2"/>
        <v>Manitoba (d)</v>
      </c>
      <c r="B19" t="s">
        <v>42</v>
      </c>
      <c r="C19" t="str">
        <f>'m vs o orig data'!AD18</f>
        <v> </v>
      </c>
      <c r="D19" t="str">
        <f>'m vs o orig data'!AE18</f>
        <v> </v>
      </c>
      <c r="E19" t="str">
        <f ca="1">IF(CELL("contents",F19)="s","s",IF(CELL("contents",G19)="s","s",IF(CELL("contents",'m vs o orig data'!AF18)="d","d","")))</f>
        <v>d</v>
      </c>
      <c r="F19" t="str">
        <f>'m vs o orig data'!AG18</f>
        <v> </v>
      </c>
      <c r="G19" t="str">
        <f>'m vs o orig data'!AH18</f>
        <v> </v>
      </c>
      <c r="H19" s="18">
        <f>I$19</f>
        <v>0.1242583962</v>
      </c>
      <c r="I19" s="3">
        <f>'m vs o orig data'!B18</f>
        <v>0.1242583962</v>
      </c>
      <c r="J19" s="3">
        <f>'m vs o orig data'!N18</f>
        <v>0.1059237278</v>
      </c>
      <c r="K19" s="18">
        <f>J$19</f>
        <v>0.1059237278</v>
      </c>
      <c r="L19" s="11" t="str">
        <f>'m vs o orig data'!E18</f>
        <v> </v>
      </c>
      <c r="N19" s="11" t="str">
        <f>'m vs o orig data'!Q18</f>
        <v> </v>
      </c>
      <c r="P19" s="11">
        <f>'m vs o orig data'!Z18</f>
        <v>0.0271968364</v>
      </c>
    </row>
    <row r="20" spans="1:16" ht="12.75">
      <c r="A20" s="2" t="str">
        <f ca="1" t="shared" si="2"/>
        <v>Fort Garry</v>
      </c>
      <c r="B20" t="s">
        <v>45</v>
      </c>
      <c r="C20" t="str">
        <f>'m vs o orig data'!AD19</f>
        <v> </v>
      </c>
      <c r="D20" t="str">
        <f>'m vs o orig data'!AE19</f>
        <v> </v>
      </c>
      <c r="E20">
        <f ca="1">IF(CELL("contents",F20)="s","s",IF(CELL("contents",G20)="s","s",IF(CELL("contents",'m vs o orig data'!AF19)="d","d","")))</f>
      </c>
      <c r="F20" t="str">
        <f>'m vs o orig data'!AG19</f>
        <v> </v>
      </c>
      <c r="G20" t="str">
        <f>'m vs o orig data'!AH19</f>
        <v> </v>
      </c>
      <c r="H20" s="18">
        <f aca="true" t="shared" si="3" ref="H20:H31">I$19</f>
        <v>0.1242583962</v>
      </c>
      <c r="I20" s="3">
        <f>'m vs o orig data'!B19</f>
        <v>0.1530147413</v>
      </c>
      <c r="J20" s="3">
        <f>'m vs o orig data'!N19</f>
        <v>0.1128029373</v>
      </c>
      <c r="K20" s="18">
        <f aca="true" t="shared" si="4" ref="K20:K31">J$19</f>
        <v>0.1059237278</v>
      </c>
      <c r="L20" s="11">
        <f>'m vs o orig data'!E19</f>
        <v>0.3525257397</v>
      </c>
      <c r="N20" s="11">
        <f>'m vs o orig data'!Q19</f>
        <v>0.3615406047</v>
      </c>
      <c r="P20" s="11">
        <f>'m vs o orig data'!Z19</f>
        <v>0.1713214219</v>
      </c>
    </row>
    <row r="21" spans="1:16" ht="12.75">
      <c r="A21" s="2" t="str">
        <f ca="1" t="shared" si="2"/>
        <v>Assiniboine South</v>
      </c>
      <c r="B21" t="s">
        <v>46</v>
      </c>
      <c r="C21" t="str">
        <f>'m vs o orig data'!AD20</f>
        <v> </v>
      </c>
      <c r="D21" t="str">
        <f>'m vs o orig data'!AE20</f>
        <v> </v>
      </c>
      <c r="E21">
        <f ca="1">IF(CELL("contents",F21)="s","s",IF(CELL("contents",G21)="s","s",IF(CELL("contents",'m vs o orig data'!AF20)="d","d","")))</f>
      </c>
      <c r="F21" t="str">
        <f>'m vs o orig data'!AG20</f>
        <v> </v>
      </c>
      <c r="G21" t="str">
        <f>'m vs o orig data'!AH20</f>
        <v> </v>
      </c>
      <c r="H21" s="18">
        <f t="shared" si="3"/>
        <v>0.1242583962</v>
      </c>
      <c r="I21" s="3">
        <f>'m vs o orig data'!B20</f>
        <v>0.1434289902</v>
      </c>
      <c r="J21" s="3">
        <f>'m vs o orig data'!N20</f>
        <v>0.124821601</v>
      </c>
      <c r="K21" s="18">
        <f t="shared" si="4"/>
        <v>0.1059237278</v>
      </c>
      <c r="L21" s="11">
        <f>'m vs o orig data'!E20</f>
        <v>0.6219843804</v>
      </c>
      <c r="N21" s="11">
        <f>'m vs o orig data'!Q20</f>
        <v>0.0173696482</v>
      </c>
      <c r="P21" s="11">
        <f>'m vs o orig data'!Z20</f>
        <v>0.6321047026</v>
      </c>
    </row>
    <row r="22" spans="1:16" ht="12.75">
      <c r="A22" s="2" t="str">
        <f ca="1" t="shared" si="2"/>
        <v>St. Boniface</v>
      </c>
      <c r="B22" t="s">
        <v>50</v>
      </c>
      <c r="C22" t="str">
        <f>'m vs o orig data'!AD21</f>
        <v> </v>
      </c>
      <c r="D22" t="str">
        <f>'m vs o orig data'!AE21</f>
        <v> </v>
      </c>
      <c r="E22">
        <f ca="1">IF(CELL("contents",F22)="s","s",IF(CELL("contents",G22)="s","s",IF(CELL("contents",'m vs o orig data'!AF21)="d","d","")))</f>
      </c>
      <c r="F22" t="str">
        <f>'m vs o orig data'!AG21</f>
        <v> </v>
      </c>
      <c r="G22" t="str">
        <f>'m vs o orig data'!AH21</f>
        <v> </v>
      </c>
      <c r="H22" s="18">
        <f t="shared" si="3"/>
        <v>0.1242583962</v>
      </c>
      <c r="I22" s="3">
        <f>'m vs o orig data'!B21</f>
        <v>0.1157960555</v>
      </c>
      <c r="J22" s="3">
        <f>'m vs o orig data'!N21</f>
        <v>0.1161414408</v>
      </c>
      <c r="K22" s="18">
        <f t="shared" si="4"/>
        <v>0.1059237278</v>
      </c>
      <c r="L22" s="11">
        <f>'m vs o orig data'!E21</f>
        <v>0.6476517802</v>
      </c>
      <c r="N22" s="11">
        <f>'m vs o orig data'!Q21</f>
        <v>0.1904435134</v>
      </c>
      <c r="P22" s="11">
        <f>'m vs o orig data'!Z21</f>
        <v>0.9845132716</v>
      </c>
    </row>
    <row r="23" spans="1:16" ht="12.75">
      <c r="A23" s="2" t="str">
        <f ca="1" t="shared" si="2"/>
        <v>St. Vital</v>
      </c>
      <c r="B23" t="s">
        <v>48</v>
      </c>
      <c r="C23" t="str">
        <f>'m vs o orig data'!AD22</f>
        <v> </v>
      </c>
      <c r="D23" t="str">
        <f>'m vs o orig data'!AE22</f>
        <v> </v>
      </c>
      <c r="E23">
        <f ca="1">IF(CELL("contents",F23)="s","s",IF(CELL("contents",G23)="s","s",IF(CELL("contents",'m vs o orig data'!AF22)="d","d","")))</f>
      </c>
      <c r="F23" t="str">
        <f>'m vs o orig data'!AG22</f>
        <v> </v>
      </c>
      <c r="G23" t="str">
        <f>'m vs o orig data'!AH22</f>
        <v> </v>
      </c>
      <c r="H23" s="18">
        <f t="shared" si="3"/>
        <v>0.1242583962</v>
      </c>
      <c r="I23" s="3">
        <f>'m vs o orig data'!B22</f>
        <v>0.1451834462</v>
      </c>
      <c r="J23" s="3">
        <f>'m vs o orig data'!N22</f>
        <v>0.119189317</v>
      </c>
      <c r="K23" s="18">
        <f t="shared" si="4"/>
        <v>0.1059237278</v>
      </c>
      <c r="L23" s="11">
        <f>'m vs o orig data'!E22</f>
        <v>0.3170864466</v>
      </c>
      <c r="N23" s="11">
        <f>'m vs o orig data'!Q22</f>
        <v>0.0834736923</v>
      </c>
      <c r="P23" s="11">
        <f>'m vs o orig data'!Z22</f>
        <v>0.1993874563</v>
      </c>
    </row>
    <row r="24" spans="1:16" ht="12.75">
      <c r="A24" s="2" t="str">
        <f ca="1" t="shared" si="2"/>
        <v>Transcona</v>
      </c>
      <c r="B24" t="s">
        <v>51</v>
      </c>
      <c r="C24" t="str">
        <f>'m vs o orig data'!AD23</f>
        <v> </v>
      </c>
      <c r="D24" t="str">
        <f>'m vs o orig data'!AE23</f>
        <v> </v>
      </c>
      <c r="E24">
        <f ca="1">IF(CELL("contents",F24)="s","s",IF(CELL("contents",G24)="s","s",IF(CELL("contents",'m vs o orig data'!AF23)="d","d","")))</f>
      </c>
      <c r="F24" t="str">
        <f>'m vs o orig data'!AG23</f>
        <v> </v>
      </c>
      <c r="G24" t="str">
        <f>'m vs o orig data'!AH23</f>
        <v> </v>
      </c>
      <c r="H24" s="18">
        <f t="shared" si="3"/>
        <v>0.1242583962</v>
      </c>
      <c r="I24" s="3">
        <f>'m vs o orig data'!B23</f>
        <v>0.121599591</v>
      </c>
      <c r="J24" s="3">
        <f>'m vs o orig data'!N23</f>
        <v>0.1230518609</v>
      </c>
      <c r="K24" s="18">
        <f t="shared" si="4"/>
        <v>0.1059237278</v>
      </c>
      <c r="L24" s="11">
        <f>'m vs o orig data'!E23</f>
        <v>0.9401841599</v>
      </c>
      <c r="N24" s="11">
        <f>'m vs o orig data'!Q23</f>
        <v>0.0531064513</v>
      </c>
      <c r="P24" s="11">
        <f>'m vs o orig data'!Z23</f>
        <v>0.9673027212</v>
      </c>
    </row>
    <row r="25" spans="1:19" ht="12.75">
      <c r="A25" s="2" t="str">
        <f ca="1" t="shared" si="2"/>
        <v>River Heights (d)</v>
      </c>
      <c r="B25" t="s">
        <v>47</v>
      </c>
      <c r="C25" t="str">
        <f>'m vs o orig data'!AD24</f>
        <v> </v>
      </c>
      <c r="D25" t="str">
        <f>'m vs o orig data'!AE24</f>
        <v> </v>
      </c>
      <c r="E25" t="str">
        <f ca="1">IF(CELL("contents",F25)="s","s",IF(CELL("contents",G25)="s","s",IF(CELL("contents",'m vs o orig data'!AF24)="d","d","")))</f>
        <v>d</v>
      </c>
      <c r="F25" t="str">
        <f>'m vs o orig data'!AG24</f>
        <v> </v>
      </c>
      <c r="G25" t="str">
        <f>'m vs o orig data'!AH24</f>
        <v> </v>
      </c>
      <c r="H25" s="18">
        <f t="shared" si="3"/>
        <v>0.1242583962</v>
      </c>
      <c r="I25" s="3">
        <f>'m vs o orig data'!B24</f>
        <v>0.2106253841</v>
      </c>
      <c r="J25" s="3">
        <f>'m vs o orig data'!N24</f>
        <v>0.1208062281</v>
      </c>
      <c r="K25" s="18">
        <f t="shared" si="4"/>
        <v>0.1059237278</v>
      </c>
      <c r="L25" s="11">
        <f>'m vs o orig data'!E24</f>
        <v>0.0127298161</v>
      </c>
      <c r="N25" s="11">
        <f>'m vs o orig data'!Q24</f>
        <v>0.0488768668</v>
      </c>
      <c r="P25" s="11">
        <f>'m vs o orig data'!Z24</f>
        <v>0.0081329889</v>
      </c>
      <c r="Q25" s="1"/>
      <c r="R25" s="1"/>
      <c r="S25" s="1"/>
    </row>
    <row r="26" spans="1:19" ht="12.75">
      <c r="A26" s="2" t="str">
        <f ca="1" t="shared" si="2"/>
        <v>River East</v>
      </c>
      <c r="B26" t="s">
        <v>49</v>
      </c>
      <c r="C26" t="str">
        <f>'m vs o orig data'!AD25</f>
        <v> </v>
      </c>
      <c r="D26" t="str">
        <f>'m vs o orig data'!AE25</f>
        <v> </v>
      </c>
      <c r="E26">
        <f ca="1">IF(CELL("contents",F26)="s","s",IF(CELL("contents",G26)="s","s",IF(CELL("contents",'m vs o orig data'!AF25)="d","d","")))</f>
      </c>
      <c r="F26" t="str">
        <f>'m vs o orig data'!AG25</f>
        <v> </v>
      </c>
      <c r="G26" t="str">
        <f>'m vs o orig data'!AH25</f>
        <v> </v>
      </c>
      <c r="H26" s="18">
        <f t="shared" si="3"/>
        <v>0.1242583962</v>
      </c>
      <c r="I26" s="3">
        <f>'m vs o orig data'!B25</f>
        <v>0.1157966898</v>
      </c>
      <c r="J26" s="3">
        <f>'m vs o orig data'!N25</f>
        <v>0.1165213395</v>
      </c>
      <c r="K26" s="18">
        <f t="shared" si="4"/>
        <v>0.1059237278</v>
      </c>
      <c r="L26" s="11">
        <f>'m vs o orig data'!E25</f>
        <v>0.719516232</v>
      </c>
      <c r="N26" s="11">
        <f>'m vs o orig data'!Q25</f>
        <v>0.1447314761</v>
      </c>
      <c r="P26" s="11">
        <f>'m vs o orig data'!Z25</f>
        <v>0.9743512726</v>
      </c>
      <c r="Q26" s="1"/>
      <c r="R26" s="1"/>
      <c r="S26" s="1"/>
    </row>
    <row r="27" spans="1:19" ht="12.75">
      <c r="A27" s="2" t="str">
        <f ca="1" t="shared" si="2"/>
        <v>Seven Oaks (o)</v>
      </c>
      <c r="B27" t="s">
        <v>52</v>
      </c>
      <c r="C27" t="str">
        <f>'m vs o orig data'!AD26</f>
        <v> </v>
      </c>
      <c r="D27" t="str">
        <f>'m vs o orig data'!AE26</f>
        <v>o</v>
      </c>
      <c r="E27">
        <f ca="1">IF(CELL("contents",F27)="s","s",IF(CELL("contents",G27)="s","s",IF(CELL("contents",'m vs o orig data'!AF26)="d","d","")))</f>
      </c>
      <c r="F27" t="str">
        <f>'m vs o orig data'!AG26</f>
        <v> </v>
      </c>
      <c r="G27" t="str">
        <f>'m vs o orig data'!AH26</f>
        <v> </v>
      </c>
      <c r="H27" s="18">
        <f t="shared" si="3"/>
        <v>0.1242583962</v>
      </c>
      <c r="I27" s="3">
        <f>'m vs o orig data'!B26</f>
        <v>0.1152718824</v>
      </c>
      <c r="J27" s="3">
        <f>'m vs o orig data'!N26</f>
        <v>0.1320843182</v>
      </c>
      <c r="K27" s="18">
        <f t="shared" si="4"/>
        <v>0.1059237278</v>
      </c>
      <c r="L27" s="11">
        <f>'m vs o orig data'!E26</f>
        <v>0.7562527225</v>
      </c>
      <c r="N27" s="11">
        <f>'m vs o orig data'!Q26</f>
        <v>0.0010011557</v>
      </c>
      <c r="P27" s="11">
        <f>'m vs o orig data'!Z26</f>
        <v>0.5711098512</v>
      </c>
      <c r="Q27" s="1"/>
      <c r="R27" s="1"/>
      <c r="S27" s="1"/>
    </row>
    <row r="28" spans="1:19" ht="12.75">
      <c r="A28" s="2" t="str">
        <f ca="1" t="shared" si="2"/>
        <v>St. James - Assiniboia (o)</v>
      </c>
      <c r="B28" t="s">
        <v>53</v>
      </c>
      <c r="C28" t="str">
        <f>'m vs o orig data'!AD27</f>
        <v> </v>
      </c>
      <c r="D28" t="str">
        <f>'m vs o orig data'!AE27</f>
        <v>o</v>
      </c>
      <c r="E28">
        <f ca="1">IF(CELL("contents",F28)="s","s",IF(CELL("contents",G28)="s","s",IF(CELL("contents",'m vs o orig data'!AF27)="d","d","")))</f>
      </c>
      <c r="F28" t="str">
        <f>'m vs o orig data'!AG27</f>
        <v> </v>
      </c>
      <c r="G28" t="str">
        <f>'m vs o orig data'!AH27</f>
        <v> </v>
      </c>
      <c r="H28" s="18">
        <f t="shared" si="3"/>
        <v>0.1242583962</v>
      </c>
      <c r="I28" s="3">
        <f>'m vs o orig data'!B27</f>
        <v>0.1775985807</v>
      </c>
      <c r="J28" s="3">
        <f>'m vs o orig data'!N27</f>
        <v>0.1297089223</v>
      </c>
      <c r="K28" s="18">
        <f t="shared" si="4"/>
        <v>0.1059237278</v>
      </c>
      <c r="L28" s="11">
        <f>'m vs o orig data'!E27</f>
        <v>0.0532390607</v>
      </c>
      <c r="M28" s="8"/>
      <c r="N28" s="11">
        <f>'m vs o orig data'!Q27</f>
        <v>0.0021359023</v>
      </c>
      <c r="P28" s="11">
        <f>'m vs o orig data'!Z27</f>
        <v>0.0850337435</v>
      </c>
      <c r="Q28" s="1"/>
      <c r="R28" s="1"/>
      <c r="S28" s="1"/>
    </row>
    <row r="29" spans="1:19" ht="12.75">
      <c r="A29" s="2" t="str">
        <f ca="1" t="shared" si="2"/>
        <v>Inkster</v>
      </c>
      <c r="B29" t="s">
        <v>54</v>
      </c>
      <c r="C29" t="str">
        <f>'m vs o orig data'!AD28</f>
        <v> </v>
      </c>
      <c r="D29" t="str">
        <f>'m vs o orig data'!AE28</f>
        <v> </v>
      </c>
      <c r="E29">
        <f ca="1">IF(CELL("contents",F29)="s","s",IF(CELL("contents",G29)="s","s",IF(CELL("contents",'m vs o orig data'!AF28)="d","d","")))</f>
      </c>
      <c r="F29" t="str">
        <f>'m vs o orig data'!AG28</f>
        <v> </v>
      </c>
      <c r="G29" t="str">
        <f>'m vs o orig data'!AH28</f>
        <v> </v>
      </c>
      <c r="H29" s="18">
        <f t="shared" si="3"/>
        <v>0.1242583962</v>
      </c>
      <c r="I29" s="3">
        <f>'m vs o orig data'!B28</f>
        <v>0.1120561897</v>
      </c>
      <c r="J29" s="3">
        <f>'m vs o orig data'!N28</f>
        <v>0.1003227513</v>
      </c>
      <c r="K29" s="18">
        <f t="shared" si="4"/>
        <v>0.1059237278</v>
      </c>
      <c r="L29" s="11">
        <f>'m vs o orig data'!E28</f>
        <v>0.6930933696</v>
      </c>
      <c r="M29" s="8"/>
      <c r="N29" s="11">
        <f>'m vs o orig data'!Q28</f>
        <v>0.5011088918</v>
      </c>
      <c r="P29" s="11">
        <f>'m vs o orig data'!Z28</f>
        <v>0.6756973507</v>
      </c>
      <c r="Q29" s="1"/>
      <c r="R29" s="1"/>
      <c r="S29" s="1"/>
    </row>
    <row r="30" spans="1:19" ht="12.75">
      <c r="A30" s="2" t="str">
        <f ca="1" t="shared" si="2"/>
        <v>Downtown (o)</v>
      </c>
      <c r="B30" t="s">
        <v>55</v>
      </c>
      <c r="C30" t="str">
        <f>'m vs o orig data'!AD29</f>
        <v> </v>
      </c>
      <c r="D30" t="str">
        <f>'m vs o orig data'!AE29</f>
        <v>o</v>
      </c>
      <c r="E30">
        <f ca="1">IF(CELL("contents",F30)="s","s",IF(CELL("contents",G30)="s","s",IF(CELL("contents",'m vs o orig data'!AF29)="d","d","")))</f>
      </c>
      <c r="F30" t="str">
        <f>'m vs o orig data'!AG29</f>
        <v> </v>
      </c>
      <c r="G30" t="str">
        <f>'m vs o orig data'!AH29</f>
        <v> </v>
      </c>
      <c r="H30" s="18">
        <f t="shared" si="3"/>
        <v>0.1242583962</v>
      </c>
      <c r="I30" s="3">
        <f>'m vs o orig data'!B29</f>
        <v>0.1676437923</v>
      </c>
      <c r="J30" s="3">
        <f>'m vs o orig data'!N29</f>
        <v>0.1435662781</v>
      </c>
      <c r="K30" s="18">
        <f t="shared" si="4"/>
        <v>0.1059237278</v>
      </c>
      <c r="L30" s="11">
        <f>'m vs o orig data'!E29</f>
        <v>0.1211073833</v>
      </c>
      <c r="M30" s="8"/>
      <c r="N30" s="11">
        <f>'m vs o orig data'!Q29</f>
        <v>5.7080181E-06</v>
      </c>
      <c r="P30" s="11">
        <f>'m vs o orig data'!Z29</f>
        <v>0.4176015132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(o)</v>
      </c>
      <c r="B31" t="s">
        <v>56</v>
      </c>
      <c r="C31" t="str">
        <f>'m vs o orig data'!AD30</f>
        <v> </v>
      </c>
      <c r="D31" t="str">
        <f>'m vs o orig data'!AE30</f>
        <v>o</v>
      </c>
      <c r="E31">
        <f ca="1">IF(CELL("contents",F31)="s","s",IF(CELL("contents",G31)="s","s",IF(CELL("contents",'m vs o orig data'!AF30)="d","d","")))</f>
      </c>
      <c r="F31" t="str">
        <f>'m vs o orig data'!AG30</f>
        <v> </v>
      </c>
      <c r="G31" t="str">
        <f>'m vs o orig data'!AH30</f>
        <v> </v>
      </c>
      <c r="H31" s="18">
        <f t="shared" si="3"/>
        <v>0.1242583962</v>
      </c>
      <c r="I31" s="3">
        <f>'m vs o orig data'!B30</f>
        <v>0.1403851726</v>
      </c>
      <c r="J31" s="3">
        <f>'m vs o orig data'!N30</f>
        <v>0.1436072673</v>
      </c>
      <c r="K31" s="18">
        <f t="shared" si="4"/>
        <v>0.1059237278</v>
      </c>
      <c r="L31" s="11">
        <f>'m vs o orig data'!E30</f>
        <v>0.5508933056</v>
      </c>
      <c r="M31" s="8"/>
      <c r="N31" s="11">
        <f>'m vs o orig data'!Q30</f>
        <v>1.32875E-05</v>
      </c>
      <c r="P31" s="11">
        <f>'m vs o orig data'!Z30</f>
        <v>0.911355228</v>
      </c>
      <c r="Q31" s="1"/>
      <c r="R31" s="1"/>
      <c r="S31" s="1"/>
    </row>
    <row r="32" spans="1:19" ht="12.75">
      <c r="B32"/>
      <c r="C32"/>
      <c r="D32"/>
      <c r="E32"/>
      <c r="F32"/>
      <c r="G32"/>
      <c r="H32" s="18"/>
      <c r="I32" s="3"/>
      <c r="J32" s="3"/>
      <c r="K32" s="18"/>
      <c r="L32" s="11"/>
      <c r="M32" s="8"/>
      <c r="N32" s="11"/>
      <c r="P32" s="11"/>
      <c r="Q32" s="1"/>
      <c r="R32" s="1"/>
      <c r="S32" s="1"/>
    </row>
    <row r="33" spans="2:8" ht="12.75">
      <c r="B33"/>
      <c r="C33"/>
      <c r="D33"/>
      <c r="E33"/>
      <c r="F33"/>
      <c r="G33"/>
      <c r="H33" s="19"/>
    </row>
    <row r="34" spans="2:8" ht="12.75">
      <c r="B34"/>
      <c r="C34"/>
      <c r="D34"/>
      <c r="E34"/>
      <c r="F34"/>
      <c r="G34"/>
      <c r="H34" s="19"/>
    </row>
    <row r="35" spans="2:8" ht="12.75">
      <c r="B35"/>
      <c r="C35"/>
      <c r="D35"/>
      <c r="E35"/>
      <c r="F35"/>
      <c r="G35"/>
      <c r="H35" s="19"/>
    </row>
    <row r="36" spans="2:8" ht="12.75">
      <c r="B36"/>
      <c r="C36"/>
      <c r="D36"/>
      <c r="E36"/>
      <c r="F36"/>
      <c r="G36"/>
      <c r="H36" s="19"/>
    </row>
    <row r="37" spans="2:8" ht="12.75">
      <c r="B37"/>
      <c r="C37"/>
      <c r="D37"/>
      <c r="E37"/>
      <c r="F37"/>
      <c r="G37"/>
      <c r="H37" s="19"/>
    </row>
    <row r="38" spans="2:8" ht="12.75">
      <c r="B38"/>
      <c r="C38"/>
      <c r="D38"/>
      <c r="E38"/>
      <c r="F38"/>
      <c r="G38"/>
      <c r="H38" s="19"/>
    </row>
    <row r="39" spans="2:8" ht="12.75">
      <c r="B39"/>
      <c r="C39"/>
      <c r="D39"/>
      <c r="E39"/>
      <c r="F39"/>
      <c r="G39"/>
      <c r="H39" s="19"/>
    </row>
    <row r="40" ht="12.75">
      <c r="H40" s="19"/>
    </row>
    <row r="41" ht="12.75">
      <c r="H41" s="19"/>
    </row>
    <row r="42" ht="12.75">
      <c r="H42" s="19"/>
    </row>
    <row r="43" ht="12.75">
      <c r="H43" s="19"/>
    </row>
    <row r="44" ht="12.75">
      <c r="H44" s="19"/>
    </row>
    <row r="45" ht="12.75">
      <c r="H45" s="19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34" t="s">
        <v>134</v>
      </c>
      <c r="B1" s="4" t="s">
        <v>58</v>
      </c>
      <c r="C1" s="12" t="s">
        <v>29</v>
      </c>
      <c r="D1" s="12" t="s">
        <v>30</v>
      </c>
      <c r="E1" s="88" t="s">
        <v>154</v>
      </c>
      <c r="F1" s="88"/>
      <c r="G1" s="88"/>
    </row>
    <row r="2" spans="1:7" ht="12.75">
      <c r="A2" s="34"/>
      <c r="B2" s="4"/>
      <c r="C2" s="12"/>
      <c r="D2" s="12"/>
      <c r="E2" s="3"/>
      <c r="F2" s="3" t="s">
        <v>136</v>
      </c>
      <c r="G2" s="3"/>
    </row>
    <row r="3" spans="1:7" ht="12.75">
      <c r="A3" s="33" t="s">
        <v>0</v>
      </c>
      <c r="B3" s="4"/>
      <c r="C3" s="12" t="s">
        <v>117</v>
      </c>
      <c r="D3" s="12" t="s">
        <v>60</v>
      </c>
      <c r="E3" s="5" t="s">
        <v>125</v>
      </c>
      <c r="F3" s="3" t="s">
        <v>137</v>
      </c>
      <c r="G3" s="5" t="s">
        <v>99</v>
      </c>
    </row>
    <row r="4" spans="1:7" ht="12.75">
      <c r="A4" s="32" t="str">
        <f ca="1">CONCATENATE(B4)&amp;(IF((CELL("contents",D4)="s")," (s)",(IF((CELL("contents",C4)="m")," (m)",""))))</f>
        <v>Southeast Region</v>
      </c>
      <c r="B4" t="s">
        <v>118</v>
      </c>
      <c r="C4" t="str">
        <f>'m region orig data'!N4</f>
        <v> </v>
      </c>
      <c r="D4" t="str">
        <f>'m region orig data'!O4</f>
        <v> </v>
      </c>
      <c r="E4" s="18">
        <f>F$12</f>
        <v>0.1236121039</v>
      </c>
      <c r="F4" s="35">
        <f>'m region orig data'!B4</f>
        <v>0.1137444981</v>
      </c>
      <c r="G4" s="11">
        <f>'m region orig data'!E4</f>
        <v>0.4996444828</v>
      </c>
    </row>
    <row r="5" spans="1:7" ht="12.75">
      <c r="A5" s="32" t="str">
        <f ca="1">CONCATENATE(B5)&amp;(IF((CELL("contents",D5)="s")," (s)",(IF((CELL("contents",C5)="m")," (m)",""))))</f>
        <v>Interlake Region</v>
      </c>
      <c r="B5" t="s">
        <v>119</v>
      </c>
      <c r="C5" t="str">
        <f>'m region orig data'!N5</f>
        <v> </v>
      </c>
      <c r="D5" t="str">
        <f>'m region orig data'!O5</f>
        <v> </v>
      </c>
      <c r="E5" s="18">
        <f aca="true" t="shared" si="0" ref="E5:E12">F$12</f>
        <v>0.1236121039</v>
      </c>
      <c r="F5" s="35">
        <f>'m region orig data'!B5</f>
        <v>0.1161466062</v>
      </c>
      <c r="G5" s="11">
        <f>'m region orig data'!E5</f>
        <v>0.6203083128</v>
      </c>
    </row>
    <row r="6" spans="1:7" ht="12.75">
      <c r="A6" s="32" t="str">
        <f aca="true" ca="1" t="shared" si="1" ref="A6:A12">CONCATENATE(B6)&amp;(IF((CELL("contents",D6)="s")," (s)",(IF((CELL("contents",C6)="m")," (m)",""))))</f>
        <v>Northwest Region</v>
      </c>
      <c r="B6" t="s">
        <v>120</v>
      </c>
      <c r="C6" t="str">
        <f>'m region orig data'!N6</f>
        <v> </v>
      </c>
      <c r="D6" t="str">
        <f>'m region orig data'!O6</f>
        <v> </v>
      </c>
      <c r="E6" s="18">
        <f t="shared" si="0"/>
        <v>0.1236121039</v>
      </c>
      <c r="F6" s="35">
        <f>'m region orig data'!B6</f>
        <v>0.1496977071</v>
      </c>
      <c r="G6" s="11">
        <f>'m region orig data'!E6</f>
        <v>0.1614322836</v>
      </c>
    </row>
    <row r="7" spans="1:7" ht="12.75">
      <c r="A7" s="32" t="str">
        <f ca="1" t="shared" si="1"/>
        <v>Winnipeg Region</v>
      </c>
      <c r="B7" t="s">
        <v>121</v>
      </c>
      <c r="C7" t="str">
        <f>'m region orig data'!N7</f>
        <v> </v>
      </c>
      <c r="D7" t="str">
        <f>'m region orig data'!O7</f>
        <v> </v>
      </c>
      <c r="E7" s="18">
        <f t="shared" si="0"/>
        <v>0.1236121039</v>
      </c>
      <c r="F7" s="35">
        <f>'m region orig data'!B7</f>
        <v>0.1383695372</v>
      </c>
      <c r="G7" s="11">
        <f>'m region orig data'!E7</f>
        <v>0.2335267399</v>
      </c>
    </row>
    <row r="8" spans="1:7" ht="12.75">
      <c r="A8" s="32" t="str">
        <f ca="1" t="shared" si="1"/>
        <v>Southwest Region</v>
      </c>
      <c r="B8" t="s">
        <v>122</v>
      </c>
      <c r="C8" t="str">
        <f>'m region orig data'!N8</f>
        <v> </v>
      </c>
      <c r="D8" t="str">
        <f>'m region orig data'!O8</f>
        <v> </v>
      </c>
      <c r="E8" s="18">
        <f t="shared" si="0"/>
        <v>0.1236121039</v>
      </c>
      <c r="F8" s="35">
        <f>'m region orig data'!B8</f>
        <v>0.1203374249</v>
      </c>
      <c r="G8" s="11">
        <f>'m region orig data'!E8</f>
        <v>0.8306775067</v>
      </c>
    </row>
    <row r="9" spans="1:7" ht="12.75">
      <c r="A9" s="32" t="str">
        <f ca="1" t="shared" si="1"/>
        <v>The Pas Region</v>
      </c>
      <c r="B9" t="s">
        <v>123</v>
      </c>
      <c r="C9" t="str">
        <f>'m region orig data'!N9</f>
        <v> </v>
      </c>
      <c r="D9" t="str">
        <f>'m region orig data'!O9</f>
        <v> </v>
      </c>
      <c r="E9" s="18">
        <f t="shared" si="0"/>
        <v>0.1236121039</v>
      </c>
      <c r="F9" s="35">
        <f>'m region orig data'!B9</f>
        <v>0.1021707062</v>
      </c>
      <c r="G9" s="11">
        <f>'m region orig data'!E9</f>
        <v>0.2560123118</v>
      </c>
    </row>
    <row r="10" spans="1:7" ht="12.75">
      <c r="A10" s="32" t="str">
        <f ca="1" t="shared" si="1"/>
        <v>Thompson Region</v>
      </c>
      <c r="B10" t="s">
        <v>124</v>
      </c>
      <c r="C10" t="str">
        <f>'m region orig data'!N10</f>
        <v> </v>
      </c>
      <c r="D10" t="str">
        <f>'m region orig data'!O10</f>
        <v> </v>
      </c>
      <c r="E10" s="18">
        <f t="shared" si="0"/>
        <v>0.1236121039</v>
      </c>
      <c r="F10" s="35">
        <f>'m region orig data'!B10</f>
        <v>0.0977193293</v>
      </c>
      <c r="G10" s="11">
        <f>'m region orig data'!E10</f>
        <v>0.3701119786</v>
      </c>
    </row>
    <row r="11" spans="1:7" ht="12.75">
      <c r="A11" s="32"/>
      <c r="E11" s="18"/>
      <c r="F11" s="35"/>
      <c r="G11" s="11"/>
    </row>
    <row r="12" spans="1:7" ht="12.75">
      <c r="A12" s="32" t="str">
        <f ca="1" t="shared" si="1"/>
        <v>Manitoba</v>
      </c>
      <c r="B12" t="s">
        <v>42</v>
      </c>
      <c r="C12" t="str">
        <f>'m region orig data'!N11</f>
        <v> </v>
      </c>
      <c r="D12" t="str">
        <f>'m region orig data'!O11</f>
        <v> </v>
      </c>
      <c r="E12" s="18">
        <f t="shared" si="0"/>
        <v>0.1236121039</v>
      </c>
      <c r="F12" s="35">
        <f>'m region orig data'!B11</f>
        <v>0.1236121039</v>
      </c>
      <c r="G12" s="11" t="str">
        <f>'m region orig data'!E11</f>
        <v> </v>
      </c>
    </row>
    <row r="13" spans="5:7" ht="12.75">
      <c r="E13" s="18"/>
      <c r="F13" s="10"/>
      <c r="G13" s="11"/>
    </row>
    <row r="16" ht="12.75">
      <c r="B16" s="37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2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spans="1:34" ht="15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34" ht="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4" ht="15">
      <c r="A3" s="71" t="s">
        <v>0</v>
      </c>
      <c r="B3" s="71" t="s">
        <v>62</v>
      </c>
      <c r="C3" s="71" t="s">
        <v>63</v>
      </c>
      <c r="D3" s="71" t="s">
        <v>64</v>
      </c>
      <c r="E3" s="71" t="s">
        <v>65</v>
      </c>
      <c r="F3" s="71" t="s">
        <v>66</v>
      </c>
      <c r="G3" s="71" t="s">
        <v>67</v>
      </c>
      <c r="H3" s="71" t="s">
        <v>68</v>
      </c>
      <c r="I3" s="71" t="s">
        <v>69</v>
      </c>
      <c r="J3" s="71" t="s">
        <v>70</v>
      </c>
      <c r="K3" s="71" t="s">
        <v>161</v>
      </c>
      <c r="L3" s="71" t="s">
        <v>71</v>
      </c>
      <c r="M3" s="71" t="s">
        <v>72</v>
      </c>
      <c r="N3" s="71" t="s">
        <v>73</v>
      </c>
      <c r="O3" s="71" t="s">
        <v>74</v>
      </c>
      <c r="P3" s="71" t="s">
        <v>75</v>
      </c>
      <c r="Q3" s="71" t="s">
        <v>76</v>
      </c>
      <c r="R3" s="71" t="s">
        <v>77</v>
      </c>
      <c r="S3" s="71" t="s">
        <v>78</v>
      </c>
      <c r="T3" s="71" t="s">
        <v>79</v>
      </c>
      <c r="U3" s="71" t="s">
        <v>80</v>
      </c>
      <c r="V3" s="71" t="s">
        <v>81</v>
      </c>
      <c r="W3" s="71" t="s">
        <v>162</v>
      </c>
      <c r="X3" s="71" t="s">
        <v>82</v>
      </c>
      <c r="Y3" s="71" t="s">
        <v>83</v>
      </c>
      <c r="Z3" s="71" t="s">
        <v>84</v>
      </c>
      <c r="AA3" s="71" t="s">
        <v>85</v>
      </c>
      <c r="AB3" s="71" t="s">
        <v>86</v>
      </c>
      <c r="AC3" s="71" t="s">
        <v>87</v>
      </c>
      <c r="AD3" s="71" t="s">
        <v>88</v>
      </c>
      <c r="AE3" s="71" t="s">
        <v>89</v>
      </c>
      <c r="AF3" s="71" t="s">
        <v>90</v>
      </c>
      <c r="AG3" s="71" t="s">
        <v>91</v>
      </c>
      <c r="AH3" s="71" t="s">
        <v>92</v>
      </c>
    </row>
    <row r="4" spans="1:34" ht="15">
      <c r="A4" s="71" t="s">
        <v>3</v>
      </c>
      <c r="B4" s="71">
        <v>0.1177818979</v>
      </c>
      <c r="C4" s="71">
        <v>0.0891879559</v>
      </c>
      <c r="D4" s="71">
        <v>0.1555431486</v>
      </c>
      <c r="E4" s="71">
        <v>0.7059736662</v>
      </c>
      <c r="F4" s="71">
        <v>0.0657276995</v>
      </c>
      <c r="G4" s="71">
        <v>0.0075933977</v>
      </c>
      <c r="H4" s="71">
        <v>-0.0535</v>
      </c>
      <c r="I4" s="71">
        <v>-0.3316</v>
      </c>
      <c r="J4" s="71">
        <v>0.2246</v>
      </c>
      <c r="K4" s="71">
        <v>0.947878788</v>
      </c>
      <c r="L4" s="71">
        <v>0.7177620078</v>
      </c>
      <c r="M4" s="71">
        <v>1.251771739</v>
      </c>
      <c r="N4" s="71">
        <v>0.0995006183</v>
      </c>
      <c r="O4" s="71">
        <v>0.0864163572</v>
      </c>
      <c r="P4" s="71">
        <v>0.1145659614</v>
      </c>
      <c r="Q4" s="71">
        <v>0.3845027786</v>
      </c>
      <c r="R4" s="71">
        <v>0.0836367214</v>
      </c>
      <c r="S4" s="71">
        <v>0.0027461318</v>
      </c>
      <c r="T4" s="71">
        <v>-0.0626</v>
      </c>
      <c r="U4" s="71">
        <v>-0.2035</v>
      </c>
      <c r="V4" s="71">
        <v>0.0784</v>
      </c>
      <c r="W4" s="71">
        <v>0.9393609949</v>
      </c>
      <c r="X4" s="71">
        <v>0.8158356868</v>
      </c>
      <c r="Y4" s="71">
        <v>1.0815892135</v>
      </c>
      <c r="Z4" s="71">
        <v>0.2340219728</v>
      </c>
      <c r="AA4" s="71">
        <v>-0.1687</v>
      </c>
      <c r="AB4" s="71">
        <v>-0.4465</v>
      </c>
      <c r="AC4" s="71">
        <v>0.1091</v>
      </c>
      <c r="AD4" s="71" t="s">
        <v>59</v>
      </c>
      <c r="AE4" s="71" t="s">
        <v>59</v>
      </c>
      <c r="AF4" s="71" t="s">
        <v>59</v>
      </c>
      <c r="AG4" s="71" t="s">
        <v>59</v>
      </c>
      <c r="AH4" s="71" t="s">
        <v>59</v>
      </c>
    </row>
    <row r="5" spans="1:34" ht="15">
      <c r="A5" s="71" t="s">
        <v>1</v>
      </c>
      <c r="B5" s="71">
        <v>0.1211045913</v>
      </c>
      <c r="C5" s="71">
        <v>0.0890876183</v>
      </c>
      <c r="D5" s="71">
        <v>0.1646280629</v>
      </c>
      <c r="E5" s="71">
        <v>0.8696427731</v>
      </c>
      <c r="F5" s="71">
        <v>0.06271777</v>
      </c>
      <c r="G5" s="71">
        <v>0.0082628319</v>
      </c>
      <c r="H5" s="71">
        <v>-0.0257</v>
      </c>
      <c r="I5" s="71">
        <v>-0.3327</v>
      </c>
      <c r="J5" s="71">
        <v>0.2813</v>
      </c>
      <c r="K5" s="71">
        <v>0.9746189797</v>
      </c>
      <c r="L5" s="71">
        <v>0.7169545161</v>
      </c>
      <c r="M5" s="71">
        <v>1.3248848209</v>
      </c>
      <c r="N5" s="71">
        <v>0.103530055</v>
      </c>
      <c r="O5" s="71">
        <v>0.091077555</v>
      </c>
      <c r="P5" s="71">
        <v>0.1176851124</v>
      </c>
      <c r="Q5" s="71">
        <v>0.7266500116</v>
      </c>
      <c r="R5" s="71">
        <v>0.1060764053</v>
      </c>
      <c r="S5" s="71">
        <v>0.0021200151</v>
      </c>
      <c r="T5" s="71">
        <v>-0.0229</v>
      </c>
      <c r="U5" s="71">
        <v>-0.151</v>
      </c>
      <c r="V5" s="71">
        <v>0.1053</v>
      </c>
      <c r="W5" s="71">
        <v>0.9774019211</v>
      </c>
      <c r="X5" s="71">
        <v>0.8598409147</v>
      </c>
      <c r="Y5" s="71">
        <v>1.1110363545</v>
      </c>
      <c r="Z5" s="71">
        <v>0.307487536</v>
      </c>
      <c r="AA5" s="71">
        <v>-0.1568</v>
      </c>
      <c r="AB5" s="71">
        <v>-0.4579</v>
      </c>
      <c r="AC5" s="71">
        <v>0.1443</v>
      </c>
      <c r="AD5" s="71" t="s">
        <v>59</v>
      </c>
      <c r="AE5" s="71" t="s">
        <v>59</v>
      </c>
      <c r="AF5" s="71" t="s">
        <v>59</v>
      </c>
      <c r="AG5" s="71" t="s">
        <v>59</v>
      </c>
      <c r="AH5" s="71" t="s">
        <v>59</v>
      </c>
    </row>
    <row r="6" spans="1:34" ht="15">
      <c r="A6" s="71" t="s">
        <v>10</v>
      </c>
      <c r="B6" s="71">
        <v>0.0946959191</v>
      </c>
      <c r="C6" s="71">
        <v>0.0631417427</v>
      </c>
      <c r="D6" s="71">
        <v>0.1420188406</v>
      </c>
      <c r="E6" s="71">
        <v>0.188881354</v>
      </c>
      <c r="F6" s="71">
        <v>0.0630841121</v>
      </c>
      <c r="G6" s="71">
        <v>0.0117513677</v>
      </c>
      <c r="H6" s="71">
        <v>-0.2717</v>
      </c>
      <c r="I6" s="71">
        <v>-0.677</v>
      </c>
      <c r="J6" s="71">
        <v>0.1336</v>
      </c>
      <c r="K6" s="71">
        <v>0.7620886962</v>
      </c>
      <c r="L6" s="71">
        <v>0.5081487021</v>
      </c>
      <c r="M6" s="71">
        <v>1.1429315443</v>
      </c>
      <c r="N6" s="71">
        <v>0.0805566087</v>
      </c>
      <c r="O6" s="71">
        <v>0.0707231299</v>
      </c>
      <c r="P6" s="71">
        <v>0.0917573531</v>
      </c>
      <c r="Q6" s="71">
        <v>3.76534E-05</v>
      </c>
      <c r="R6" s="71">
        <v>0.0928882438</v>
      </c>
      <c r="S6" s="71">
        <v>0.0020190196</v>
      </c>
      <c r="T6" s="71">
        <v>-0.2738</v>
      </c>
      <c r="U6" s="71">
        <v>-0.4039</v>
      </c>
      <c r="V6" s="71">
        <v>-0.1436</v>
      </c>
      <c r="W6" s="71">
        <v>0.7605152345</v>
      </c>
      <c r="X6" s="71">
        <v>0.6676797673</v>
      </c>
      <c r="Y6" s="71">
        <v>0.8662587219</v>
      </c>
      <c r="Z6" s="71">
        <v>0.429739215</v>
      </c>
      <c r="AA6" s="71">
        <v>-0.1617</v>
      </c>
      <c r="AB6" s="71">
        <v>-0.5631</v>
      </c>
      <c r="AC6" s="71">
        <v>0.2397</v>
      </c>
      <c r="AD6" s="71" t="s">
        <v>59</v>
      </c>
      <c r="AE6" s="71" t="s">
        <v>94</v>
      </c>
      <c r="AF6" s="71" t="s">
        <v>59</v>
      </c>
      <c r="AG6" s="71" t="s">
        <v>59</v>
      </c>
      <c r="AH6" s="71" t="s">
        <v>59</v>
      </c>
    </row>
    <row r="7" spans="1:34" ht="15">
      <c r="A7" s="71" t="s">
        <v>9</v>
      </c>
      <c r="B7" s="71">
        <v>0.1869245878</v>
      </c>
      <c r="C7" s="71">
        <v>0.1207581458</v>
      </c>
      <c r="D7" s="71">
        <v>0.2893452968</v>
      </c>
      <c r="E7" s="71">
        <v>0.0669833289</v>
      </c>
      <c r="F7" s="71">
        <v>0.0912698413</v>
      </c>
      <c r="G7" s="71">
        <v>0.0181418198</v>
      </c>
      <c r="H7" s="71">
        <v>0.4083</v>
      </c>
      <c r="I7" s="71">
        <v>-0.0286</v>
      </c>
      <c r="J7" s="71">
        <v>0.8453</v>
      </c>
      <c r="K7" s="71">
        <v>1.5043215881</v>
      </c>
      <c r="L7" s="71">
        <v>0.9718308745</v>
      </c>
      <c r="M7" s="71">
        <v>2.3285774302</v>
      </c>
      <c r="N7" s="71">
        <v>0.0857408854</v>
      </c>
      <c r="O7" s="71">
        <v>0.074531874</v>
      </c>
      <c r="P7" s="71">
        <v>0.0986356445</v>
      </c>
      <c r="Q7" s="71">
        <v>0.0031042178</v>
      </c>
      <c r="R7" s="71">
        <v>0.0869486295</v>
      </c>
      <c r="S7" s="71">
        <v>0.0026842786</v>
      </c>
      <c r="T7" s="71">
        <v>-0.2114</v>
      </c>
      <c r="U7" s="71">
        <v>-0.3515</v>
      </c>
      <c r="V7" s="71">
        <v>-0.0713</v>
      </c>
      <c r="W7" s="71">
        <v>0.8094587226</v>
      </c>
      <c r="X7" s="71">
        <v>0.7036371885</v>
      </c>
      <c r="Y7" s="71">
        <v>0.9311949884</v>
      </c>
      <c r="Z7" s="71">
        <v>0.0004654146</v>
      </c>
      <c r="AA7" s="71">
        <v>-0.7794</v>
      </c>
      <c r="AB7" s="71">
        <v>-1.2158</v>
      </c>
      <c r="AC7" s="71">
        <v>-0.3429</v>
      </c>
      <c r="AD7" s="71" t="s">
        <v>59</v>
      </c>
      <c r="AE7" s="71" t="s">
        <v>94</v>
      </c>
      <c r="AF7" s="71" t="s">
        <v>93</v>
      </c>
      <c r="AG7" s="71" t="s">
        <v>59</v>
      </c>
      <c r="AH7" s="71" t="s">
        <v>59</v>
      </c>
    </row>
    <row r="8" spans="1:34" ht="15">
      <c r="A8" s="71" t="s">
        <v>11</v>
      </c>
      <c r="B8" s="71">
        <v>0.1386487891</v>
      </c>
      <c r="C8" s="71">
        <v>0.1152268878</v>
      </c>
      <c r="D8" s="71">
        <v>0.1668316057</v>
      </c>
      <c r="E8" s="71">
        <v>0.2296636874</v>
      </c>
      <c r="F8" s="71">
        <v>0.0680709967</v>
      </c>
      <c r="G8" s="71">
        <v>0.0035175543</v>
      </c>
      <c r="H8" s="71">
        <v>0.1134</v>
      </c>
      <c r="I8" s="71">
        <v>-0.0716</v>
      </c>
      <c r="J8" s="71">
        <v>0.2984</v>
      </c>
      <c r="K8" s="71">
        <v>1.1200890056</v>
      </c>
      <c r="L8" s="71">
        <v>0.9308726823</v>
      </c>
      <c r="M8" s="71">
        <v>1.3477668906</v>
      </c>
      <c r="N8" s="71">
        <v>0.1189919063</v>
      </c>
      <c r="O8" s="71">
        <v>0.1053732415</v>
      </c>
      <c r="P8" s="71">
        <v>0.1343706765</v>
      </c>
      <c r="Q8" s="71">
        <v>0.0606631387</v>
      </c>
      <c r="R8" s="71">
        <v>0.1175535291</v>
      </c>
      <c r="S8" s="71">
        <v>0.0008324782</v>
      </c>
      <c r="T8" s="71">
        <v>0.1163</v>
      </c>
      <c r="U8" s="71">
        <v>-0.0052</v>
      </c>
      <c r="V8" s="71">
        <v>0.2379</v>
      </c>
      <c r="W8" s="71">
        <v>1.1233734757</v>
      </c>
      <c r="X8" s="71">
        <v>0.9948029938</v>
      </c>
      <c r="Y8" s="71">
        <v>1.2685606836</v>
      </c>
      <c r="Z8" s="71">
        <v>0.0755514658</v>
      </c>
      <c r="AA8" s="71">
        <v>-0.1529</v>
      </c>
      <c r="AB8" s="71">
        <v>-0.3215</v>
      </c>
      <c r="AC8" s="71">
        <v>0.0157</v>
      </c>
      <c r="AD8" s="71" t="s">
        <v>59</v>
      </c>
      <c r="AE8" s="71" t="s">
        <v>59</v>
      </c>
      <c r="AF8" s="71" t="s">
        <v>59</v>
      </c>
      <c r="AG8" s="71" t="s">
        <v>59</v>
      </c>
      <c r="AH8" s="71" t="s">
        <v>59</v>
      </c>
    </row>
    <row r="9" spans="1:34" ht="15">
      <c r="A9" s="71" t="s">
        <v>4</v>
      </c>
      <c r="B9" s="71">
        <v>0.1146698707</v>
      </c>
      <c r="C9" s="71">
        <v>0.090247247</v>
      </c>
      <c r="D9" s="71">
        <v>0.1457017214</v>
      </c>
      <c r="E9" s="71">
        <v>0.5110669471</v>
      </c>
      <c r="F9" s="71">
        <v>0.0584484591</v>
      </c>
      <c r="G9" s="71">
        <v>0.0054075279</v>
      </c>
      <c r="H9" s="71">
        <v>-0.0803</v>
      </c>
      <c r="I9" s="71">
        <v>-0.3198</v>
      </c>
      <c r="J9" s="71">
        <v>0.1592</v>
      </c>
      <c r="K9" s="71">
        <v>0.9228339831</v>
      </c>
      <c r="L9" s="71">
        <v>0.726286913</v>
      </c>
      <c r="M9" s="71">
        <v>1.1725704335</v>
      </c>
      <c r="N9" s="71">
        <v>0.0986249215</v>
      </c>
      <c r="O9" s="71">
        <v>0.0864097716</v>
      </c>
      <c r="P9" s="71">
        <v>0.1125668424</v>
      </c>
      <c r="Q9" s="71">
        <v>0.2899173433</v>
      </c>
      <c r="R9" s="71">
        <v>0.0822734947</v>
      </c>
      <c r="S9" s="71">
        <v>0.002061308</v>
      </c>
      <c r="T9" s="71">
        <v>-0.0714</v>
      </c>
      <c r="U9" s="71">
        <v>-0.2036</v>
      </c>
      <c r="V9" s="71">
        <v>0.0608</v>
      </c>
      <c r="W9" s="71">
        <v>0.9310937555</v>
      </c>
      <c r="X9" s="71">
        <v>0.8157735136</v>
      </c>
      <c r="Y9" s="71">
        <v>1.06271602</v>
      </c>
      <c r="Z9" s="71">
        <v>0.2070537633</v>
      </c>
      <c r="AA9" s="71">
        <v>-0.1507</v>
      </c>
      <c r="AB9" s="71">
        <v>-0.3849</v>
      </c>
      <c r="AC9" s="71">
        <v>0.0834</v>
      </c>
      <c r="AD9" s="71" t="s">
        <v>59</v>
      </c>
      <c r="AE9" s="71" t="s">
        <v>59</v>
      </c>
      <c r="AF9" s="71" t="s">
        <v>59</v>
      </c>
      <c r="AG9" s="71" t="s">
        <v>59</v>
      </c>
      <c r="AH9" s="71" t="s">
        <v>59</v>
      </c>
    </row>
    <row r="10" spans="1:34" ht="15">
      <c r="A10" s="71" t="s">
        <v>2</v>
      </c>
      <c r="B10" s="71">
        <v>0.1156103222</v>
      </c>
      <c r="C10" s="71">
        <v>0.0791215088</v>
      </c>
      <c r="D10" s="71">
        <v>0.1689268416</v>
      </c>
      <c r="E10" s="71">
        <v>0.7092835352</v>
      </c>
      <c r="F10" s="71">
        <v>0.0471976401</v>
      </c>
      <c r="G10" s="71">
        <v>0.0081441677</v>
      </c>
      <c r="H10" s="71">
        <v>-0.0721</v>
      </c>
      <c r="I10" s="71">
        <v>-0.4514</v>
      </c>
      <c r="J10" s="71">
        <v>0.3071</v>
      </c>
      <c r="K10" s="71">
        <v>0.9304024979</v>
      </c>
      <c r="L10" s="71">
        <v>0.6367497995</v>
      </c>
      <c r="M10" s="71">
        <v>1.3594802993</v>
      </c>
      <c r="N10" s="71">
        <v>0.0893679987</v>
      </c>
      <c r="O10" s="71">
        <v>0.077161521</v>
      </c>
      <c r="P10" s="71">
        <v>0.103505466</v>
      </c>
      <c r="Q10" s="71">
        <v>0.0233182571</v>
      </c>
      <c r="R10" s="71">
        <v>0.0661001986</v>
      </c>
      <c r="S10" s="71">
        <v>0.0026099939</v>
      </c>
      <c r="T10" s="71">
        <v>-0.17</v>
      </c>
      <c r="U10" s="71">
        <v>-0.3168</v>
      </c>
      <c r="V10" s="71">
        <v>-0.0231</v>
      </c>
      <c r="W10" s="71">
        <v>0.8437014119</v>
      </c>
      <c r="X10" s="71">
        <v>0.7284630427</v>
      </c>
      <c r="Y10" s="71">
        <v>0.9771697817</v>
      </c>
      <c r="Z10" s="71">
        <v>0.185751482</v>
      </c>
      <c r="AA10" s="71">
        <v>-0.2575</v>
      </c>
      <c r="AB10" s="71">
        <v>-0.6388</v>
      </c>
      <c r="AC10" s="71">
        <v>0.1239</v>
      </c>
      <c r="AD10" s="71" t="s">
        <v>59</v>
      </c>
      <c r="AE10" s="71" t="s">
        <v>59</v>
      </c>
      <c r="AF10" s="71" t="s">
        <v>59</v>
      </c>
      <c r="AG10" s="71" t="s">
        <v>59</v>
      </c>
      <c r="AH10" s="71" t="s">
        <v>59</v>
      </c>
    </row>
    <row r="11" spans="1:34" ht="15">
      <c r="A11" s="71" t="s">
        <v>6</v>
      </c>
      <c r="B11" s="71">
        <v>0.1321514575</v>
      </c>
      <c r="C11" s="71">
        <v>0.1027273624</v>
      </c>
      <c r="D11" s="71">
        <v>0.1700034664</v>
      </c>
      <c r="E11" s="71">
        <v>0.6317707956</v>
      </c>
      <c r="F11" s="71">
        <v>0.0818505338</v>
      </c>
      <c r="G11" s="71">
        <v>0.0081768173</v>
      </c>
      <c r="H11" s="71">
        <v>0.0616</v>
      </c>
      <c r="I11" s="71">
        <v>-0.1903</v>
      </c>
      <c r="J11" s="71">
        <v>0.3135</v>
      </c>
      <c r="K11" s="71">
        <v>1.0635213518</v>
      </c>
      <c r="L11" s="71">
        <v>0.8267237113</v>
      </c>
      <c r="M11" s="71">
        <v>1.3681447022</v>
      </c>
      <c r="N11" s="71">
        <v>0.1039127177</v>
      </c>
      <c r="O11" s="71">
        <v>0.0906966119</v>
      </c>
      <c r="P11" s="71">
        <v>0.1190546447</v>
      </c>
      <c r="Q11" s="71">
        <v>0.7824129157</v>
      </c>
      <c r="R11" s="71">
        <v>0.1138541217</v>
      </c>
      <c r="S11" s="71">
        <v>0.0029510663</v>
      </c>
      <c r="T11" s="71">
        <v>-0.0192</v>
      </c>
      <c r="U11" s="71">
        <v>-0.1552</v>
      </c>
      <c r="V11" s="71">
        <v>0.1169</v>
      </c>
      <c r="W11" s="71">
        <v>0.981014546</v>
      </c>
      <c r="X11" s="71">
        <v>0.8562445244</v>
      </c>
      <c r="Y11" s="71">
        <v>1.1239657738</v>
      </c>
      <c r="Z11" s="71">
        <v>0.0580994732</v>
      </c>
      <c r="AA11" s="71">
        <v>-0.2404</v>
      </c>
      <c r="AB11" s="71">
        <v>-0.489</v>
      </c>
      <c r="AC11" s="71">
        <v>0.0082</v>
      </c>
      <c r="AD11" s="71" t="s">
        <v>59</v>
      </c>
      <c r="AE11" s="71" t="s">
        <v>59</v>
      </c>
      <c r="AF11" s="71" t="s">
        <v>59</v>
      </c>
      <c r="AG11" s="71" t="s">
        <v>59</v>
      </c>
      <c r="AH11" s="71" t="s">
        <v>59</v>
      </c>
    </row>
    <row r="12" spans="1:34" ht="15">
      <c r="A12" s="71" t="s">
        <v>8</v>
      </c>
      <c r="B12" s="71" t="s">
        <v>59</v>
      </c>
      <c r="C12" s="71" t="s">
        <v>59</v>
      </c>
      <c r="D12" s="71" t="s">
        <v>59</v>
      </c>
      <c r="E12" s="71" t="s">
        <v>59</v>
      </c>
      <c r="F12" s="71" t="s">
        <v>59</v>
      </c>
      <c r="G12" s="71" t="s">
        <v>59</v>
      </c>
      <c r="H12" s="71" t="s">
        <v>59</v>
      </c>
      <c r="I12" s="71" t="s">
        <v>59</v>
      </c>
      <c r="J12" s="71" t="s">
        <v>59</v>
      </c>
      <c r="K12" s="71" t="s">
        <v>59</v>
      </c>
      <c r="L12" s="71" t="s">
        <v>59</v>
      </c>
      <c r="M12" s="71" t="s">
        <v>59</v>
      </c>
      <c r="N12" s="71" t="s">
        <v>59</v>
      </c>
      <c r="O12" s="71" t="s">
        <v>59</v>
      </c>
      <c r="P12" s="71" t="s">
        <v>59</v>
      </c>
      <c r="Q12" s="71" t="s">
        <v>59</v>
      </c>
      <c r="R12" s="71" t="s">
        <v>59</v>
      </c>
      <c r="S12" s="71" t="s">
        <v>59</v>
      </c>
      <c r="T12" s="71" t="s">
        <v>59</v>
      </c>
      <c r="U12" s="71" t="s">
        <v>59</v>
      </c>
      <c r="V12" s="71" t="s">
        <v>59</v>
      </c>
      <c r="W12" s="71" t="s">
        <v>59</v>
      </c>
      <c r="X12" s="71" t="s">
        <v>59</v>
      </c>
      <c r="Y12" s="71" t="s">
        <v>59</v>
      </c>
      <c r="Z12" s="71" t="s">
        <v>59</v>
      </c>
      <c r="AA12" s="71" t="s">
        <v>59</v>
      </c>
      <c r="AB12" s="71" t="s">
        <v>59</v>
      </c>
      <c r="AC12" s="71" t="s">
        <v>59</v>
      </c>
      <c r="AD12" s="71" t="s">
        <v>59</v>
      </c>
      <c r="AE12" s="71" t="s">
        <v>59</v>
      </c>
      <c r="AF12" s="71" t="s">
        <v>59</v>
      </c>
      <c r="AG12" s="71" t="s">
        <v>60</v>
      </c>
      <c r="AH12" s="71" t="s">
        <v>60</v>
      </c>
    </row>
    <row r="13" spans="1:34" ht="15">
      <c r="A13" s="71" t="s">
        <v>5</v>
      </c>
      <c r="B13" s="71">
        <v>0.1159824115</v>
      </c>
      <c r="C13" s="71">
        <v>0.0782437631</v>
      </c>
      <c r="D13" s="71">
        <v>0.171923221</v>
      </c>
      <c r="E13" s="71">
        <v>0.7314420064</v>
      </c>
      <c r="F13" s="71">
        <v>0.0481727575</v>
      </c>
      <c r="G13" s="71">
        <v>0.0087273335</v>
      </c>
      <c r="H13" s="71">
        <v>-0.0689</v>
      </c>
      <c r="I13" s="71">
        <v>-0.4625</v>
      </c>
      <c r="J13" s="71">
        <v>0.3247</v>
      </c>
      <c r="K13" s="71">
        <v>0.9333969782</v>
      </c>
      <c r="L13" s="71">
        <v>0.6296859247</v>
      </c>
      <c r="M13" s="71">
        <v>1.3835943996</v>
      </c>
      <c r="N13" s="71">
        <v>0.1001048617</v>
      </c>
      <c r="O13" s="71">
        <v>0.0839117691</v>
      </c>
      <c r="P13" s="71">
        <v>0.1194228585</v>
      </c>
      <c r="Q13" s="71">
        <v>0.5302716564</v>
      </c>
      <c r="R13" s="71">
        <v>0.0724971231</v>
      </c>
      <c r="S13" s="71">
        <v>0.004398232</v>
      </c>
      <c r="T13" s="71">
        <v>-0.0565</v>
      </c>
      <c r="U13" s="71">
        <v>-0.233</v>
      </c>
      <c r="V13" s="71">
        <v>0.12</v>
      </c>
      <c r="W13" s="71">
        <v>0.9450655086</v>
      </c>
      <c r="X13" s="71">
        <v>0.7921904835</v>
      </c>
      <c r="Y13" s="71">
        <v>1.1274419904</v>
      </c>
      <c r="Z13" s="71">
        <v>0.4788934386</v>
      </c>
      <c r="AA13" s="71">
        <v>-0.1472</v>
      </c>
      <c r="AB13" s="71">
        <v>-0.5547</v>
      </c>
      <c r="AC13" s="71">
        <v>0.2603</v>
      </c>
      <c r="AD13" s="71" t="s">
        <v>59</v>
      </c>
      <c r="AE13" s="71" t="s">
        <v>59</v>
      </c>
      <c r="AF13" s="71" t="s">
        <v>59</v>
      </c>
      <c r="AG13" s="71" t="s">
        <v>59</v>
      </c>
      <c r="AH13" s="71" t="s">
        <v>59</v>
      </c>
    </row>
    <row r="14" spans="1:34" ht="15">
      <c r="A14" s="71" t="s">
        <v>7</v>
      </c>
      <c r="B14" s="71">
        <v>0.0870031666</v>
      </c>
      <c r="C14" s="71">
        <v>0.0494876059</v>
      </c>
      <c r="D14" s="71">
        <v>0.1529585206</v>
      </c>
      <c r="E14" s="71">
        <v>0.215676174</v>
      </c>
      <c r="F14" s="71">
        <v>0.0317073171</v>
      </c>
      <c r="G14" s="71">
        <v>0.008653487</v>
      </c>
      <c r="H14" s="71">
        <v>-0.3564</v>
      </c>
      <c r="I14" s="71">
        <v>-0.9206</v>
      </c>
      <c r="J14" s="71">
        <v>0.2078</v>
      </c>
      <c r="K14" s="71">
        <v>0.7001793782</v>
      </c>
      <c r="L14" s="71">
        <v>0.3982636786</v>
      </c>
      <c r="M14" s="71">
        <v>1.230971309</v>
      </c>
      <c r="N14" s="71">
        <v>0.104362885</v>
      </c>
      <c r="O14" s="71">
        <v>0.0863254078</v>
      </c>
      <c r="P14" s="71">
        <v>0.1261692479</v>
      </c>
      <c r="Q14" s="71">
        <v>0.878131261</v>
      </c>
      <c r="R14" s="71">
        <v>0.0466510295</v>
      </c>
      <c r="S14" s="71">
        <v>0.0034045575</v>
      </c>
      <c r="T14" s="71">
        <v>-0.0148</v>
      </c>
      <c r="U14" s="71">
        <v>-0.2046</v>
      </c>
      <c r="V14" s="71">
        <v>0.1749</v>
      </c>
      <c r="W14" s="71">
        <v>0.9852644651</v>
      </c>
      <c r="X14" s="71">
        <v>0.8149770552</v>
      </c>
      <c r="Y14" s="71">
        <v>1.1911330018</v>
      </c>
      <c r="Z14" s="71">
        <v>0.5374083088</v>
      </c>
      <c r="AA14" s="71">
        <v>0.1819</v>
      </c>
      <c r="AB14" s="71">
        <v>-0.3962</v>
      </c>
      <c r="AC14" s="71">
        <v>0.7601</v>
      </c>
      <c r="AD14" s="71" t="s">
        <v>59</v>
      </c>
      <c r="AE14" s="71" t="s">
        <v>59</v>
      </c>
      <c r="AF14" s="71" t="s">
        <v>59</v>
      </c>
      <c r="AG14" s="71" t="s">
        <v>59</v>
      </c>
      <c r="AH14" s="71" t="s">
        <v>59</v>
      </c>
    </row>
    <row r="15" spans="1:34" ht="15">
      <c r="A15" s="71" t="s">
        <v>14</v>
      </c>
      <c r="B15" s="71">
        <v>0.1125474951</v>
      </c>
      <c r="C15" s="71">
        <v>0.0904059647</v>
      </c>
      <c r="D15" s="71">
        <v>0.140111758</v>
      </c>
      <c r="E15" s="71">
        <v>0.3945489527</v>
      </c>
      <c r="F15" s="71">
        <v>0.0641461342</v>
      </c>
      <c r="G15" s="71">
        <v>0.0050499379</v>
      </c>
      <c r="H15" s="71">
        <v>-0.0952</v>
      </c>
      <c r="I15" s="71">
        <v>-0.3142</v>
      </c>
      <c r="J15" s="71">
        <v>0.1239</v>
      </c>
      <c r="K15" s="71">
        <v>0.909226923</v>
      </c>
      <c r="L15" s="71">
        <v>0.7303542124</v>
      </c>
      <c r="M15" s="71">
        <v>1.1319077558</v>
      </c>
      <c r="N15" s="71">
        <v>0.090549388</v>
      </c>
      <c r="O15" s="71">
        <v>0.0799078886</v>
      </c>
      <c r="P15" s="71">
        <v>0.102608038</v>
      </c>
      <c r="Q15" s="71">
        <v>0.01395021</v>
      </c>
      <c r="R15" s="71">
        <v>0.096435655</v>
      </c>
      <c r="S15" s="71">
        <v>0.0012953437</v>
      </c>
      <c r="T15" s="71">
        <v>-0.1568</v>
      </c>
      <c r="U15" s="71">
        <v>-0.2818</v>
      </c>
      <c r="V15" s="71">
        <v>-0.0318</v>
      </c>
      <c r="W15" s="71">
        <v>0.8548546195</v>
      </c>
      <c r="X15" s="71">
        <v>0.7543908272</v>
      </c>
      <c r="Y15" s="71">
        <v>0.9686973837</v>
      </c>
      <c r="Z15" s="71">
        <v>0.0396798525</v>
      </c>
      <c r="AA15" s="71">
        <v>-0.2175</v>
      </c>
      <c r="AB15" s="71">
        <v>-0.4247</v>
      </c>
      <c r="AC15" s="71">
        <v>-0.0103</v>
      </c>
      <c r="AD15" s="71" t="s">
        <v>59</v>
      </c>
      <c r="AE15" s="71" t="s">
        <v>59</v>
      </c>
      <c r="AF15" s="71" t="s">
        <v>93</v>
      </c>
      <c r="AG15" s="71" t="s">
        <v>59</v>
      </c>
      <c r="AH15" s="71" t="s">
        <v>59</v>
      </c>
    </row>
    <row r="16" spans="1:34" ht="15">
      <c r="A16" s="71" t="s">
        <v>12</v>
      </c>
      <c r="B16" s="71">
        <v>0.1202719301</v>
      </c>
      <c r="C16" s="71">
        <v>0.0987647075</v>
      </c>
      <c r="D16" s="71">
        <v>0.1464626135</v>
      </c>
      <c r="E16" s="71">
        <v>0.7746343282</v>
      </c>
      <c r="F16" s="71">
        <v>0.0635179153</v>
      </c>
      <c r="G16" s="71">
        <v>0.0040182601</v>
      </c>
      <c r="H16" s="71">
        <v>-0.0288</v>
      </c>
      <c r="I16" s="71">
        <v>-0.2258</v>
      </c>
      <c r="J16" s="71">
        <v>0.1682</v>
      </c>
      <c r="K16" s="71">
        <v>0.9716295941</v>
      </c>
      <c r="L16" s="71">
        <v>0.7978812057</v>
      </c>
      <c r="M16" s="71">
        <v>1.1832138184</v>
      </c>
      <c r="N16" s="71">
        <v>0.0954388901</v>
      </c>
      <c r="O16" s="71">
        <v>0.0840479881</v>
      </c>
      <c r="P16" s="71">
        <v>0.1083735845</v>
      </c>
      <c r="Q16" s="71">
        <v>0.1079743977</v>
      </c>
      <c r="R16" s="71">
        <v>0.087981883</v>
      </c>
      <c r="S16" s="71">
        <v>0.0014452289</v>
      </c>
      <c r="T16" s="71">
        <v>-0.1042</v>
      </c>
      <c r="U16" s="71">
        <v>-0.2313</v>
      </c>
      <c r="V16" s="71">
        <v>0.0229</v>
      </c>
      <c r="W16" s="71">
        <v>0.9010152124</v>
      </c>
      <c r="X16" s="71">
        <v>0.7934764938</v>
      </c>
      <c r="Y16" s="71">
        <v>1.0231284976</v>
      </c>
      <c r="Z16" s="71">
        <v>0.014398436</v>
      </c>
      <c r="AA16" s="71">
        <v>-0.2313</v>
      </c>
      <c r="AB16" s="71">
        <v>-0.4165</v>
      </c>
      <c r="AC16" s="71">
        <v>-0.046</v>
      </c>
      <c r="AD16" s="71" t="s">
        <v>59</v>
      </c>
      <c r="AE16" s="71" t="s">
        <v>59</v>
      </c>
      <c r="AF16" s="71" t="s">
        <v>93</v>
      </c>
      <c r="AG16" s="71" t="s">
        <v>59</v>
      </c>
      <c r="AH16" s="71" t="s">
        <v>59</v>
      </c>
    </row>
    <row r="17" spans="1:34" ht="15">
      <c r="A17" s="71" t="s">
        <v>13</v>
      </c>
      <c r="B17" s="71">
        <v>0.1087818034</v>
      </c>
      <c r="C17" s="71">
        <v>0.07826592</v>
      </c>
      <c r="D17" s="71">
        <v>0.1511958303</v>
      </c>
      <c r="E17" s="71">
        <v>0.4418355427</v>
      </c>
      <c r="F17" s="71">
        <v>0.0430210325</v>
      </c>
      <c r="G17" s="71">
        <v>0.0062737292</v>
      </c>
      <c r="H17" s="71">
        <v>-0.1292</v>
      </c>
      <c r="I17" s="71">
        <v>-0.4584</v>
      </c>
      <c r="J17" s="71">
        <v>0.2</v>
      </c>
      <c r="K17" s="71">
        <v>0.8788053818</v>
      </c>
      <c r="L17" s="71">
        <v>0.6322795682</v>
      </c>
      <c r="M17" s="71">
        <v>1.221451614</v>
      </c>
      <c r="N17" s="71">
        <v>0.1019542358</v>
      </c>
      <c r="O17" s="71">
        <v>0.0872757024</v>
      </c>
      <c r="P17" s="71">
        <v>0.11910149</v>
      </c>
      <c r="Q17" s="71">
        <v>0.6301100381</v>
      </c>
      <c r="R17" s="71">
        <v>0.0587759504</v>
      </c>
      <c r="S17" s="71">
        <v>0.0027308819</v>
      </c>
      <c r="T17" s="71">
        <v>-0.0382</v>
      </c>
      <c r="U17" s="71">
        <v>-0.1936</v>
      </c>
      <c r="V17" s="71">
        <v>0.1173</v>
      </c>
      <c r="W17" s="71">
        <v>0.962524997</v>
      </c>
      <c r="X17" s="71">
        <v>0.8239485544</v>
      </c>
      <c r="Y17" s="71">
        <v>1.1244080288</v>
      </c>
      <c r="Z17" s="71">
        <v>0.7041098521</v>
      </c>
      <c r="AA17" s="71">
        <v>-0.0648</v>
      </c>
      <c r="AB17" s="71">
        <v>-0.3993</v>
      </c>
      <c r="AC17" s="71">
        <v>0.2697</v>
      </c>
      <c r="AD17" s="71" t="s">
        <v>59</v>
      </c>
      <c r="AE17" s="71" t="s">
        <v>59</v>
      </c>
      <c r="AF17" s="71" t="s">
        <v>59</v>
      </c>
      <c r="AG17" s="71" t="s">
        <v>59</v>
      </c>
      <c r="AH17" s="71" t="s">
        <v>59</v>
      </c>
    </row>
    <row r="18" spans="1:34" ht="15">
      <c r="A18" s="71" t="s">
        <v>15</v>
      </c>
      <c r="B18" s="71">
        <v>0.1242583962</v>
      </c>
      <c r="C18" s="71" t="s">
        <v>59</v>
      </c>
      <c r="D18" s="71" t="s">
        <v>59</v>
      </c>
      <c r="E18" s="71" t="s">
        <v>59</v>
      </c>
      <c r="F18" s="71">
        <v>0.0643504774</v>
      </c>
      <c r="G18" s="71">
        <v>0.0021979671</v>
      </c>
      <c r="H18" s="71" t="s">
        <v>59</v>
      </c>
      <c r="I18" s="71" t="s">
        <v>59</v>
      </c>
      <c r="J18" s="71" t="s">
        <v>59</v>
      </c>
      <c r="K18" s="71" t="s">
        <v>59</v>
      </c>
      <c r="L18" s="71" t="s">
        <v>59</v>
      </c>
      <c r="M18" s="71" t="s">
        <v>59</v>
      </c>
      <c r="N18" s="71">
        <v>0.1059237278</v>
      </c>
      <c r="O18" s="71" t="s">
        <v>59</v>
      </c>
      <c r="P18" s="71" t="s">
        <v>59</v>
      </c>
      <c r="Q18" s="71" t="s">
        <v>59</v>
      </c>
      <c r="R18" s="71">
        <v>0.1059237278</v>
      </c>
      <c r="S18" s="71">
        <v>0.0006053126</v>
      </c>
      <c r="T18" s="71" t="s">
        <v>59</v>
      </c>
      <c r="U18" s="71" t="s">
        <v>59</v>
      </c>
      <c r="V18" s="71" t="s">
        <v>59</v>
      </c>
      <c r="W18" s="71" t="s">
        <v>59</v>
      </c>
      <c r="X18" s="71" t="s">
        <v>59</v>
      </c>
      <c r="Y18" s="71" t="s">
        <v>59</v>
      </c>
      <c r="Z18" s="71">
        <v>0.0271968364</v>
      </c>
      <c r="AA18" s="71">
        <v>-0.1596</v>
      </c>
      <c r="AB18" s="71">
        <v>-0.3013</v>
      </c>
      <c r="AC18" s="71">
        <v>-0.018</v>
      </c>
      <c r="AD18" s="71" t="s">
        <v>59</v>
      </c>
      <c r="AE18" s="71" t="s">
        <v>59</v>
      </c>
      <c r="AF18" s="71" t="s">
        <v>93</v>
      </c>
      <c r="AG18" s="71" t="s">
        <v>59</v>
      </c>
      <c r="AH18" s="71" t="s">
        <v>59</v>
      </c>
    </row>
    <row r="19" spans="1:34" ht="15">
      <c r="A19" s="71" t="s">
        <v>18</v>
      </c>
      <c r="B19" s="71">
        <v>0.1530147413</v>
      </c>
      <c r="C19" s="71">
        <v>0.0986595816</v>
      </c>
      <c r="D19" s="71">
        <v>0.2373161397</v>
      </c>
      <c r="E19" s="71">
        <v>0.3525257397</v>
      </c>
      <c r="F19" s="71">
        <v>0.0795847751</v>
      </c>
      <c r="G19" s="71">
        <v>0.0159205465</v>
      </c>
      <c r="H19" s="71">
        <v>0.2082</v>
      </c>
      <c r="I19" s="71">
        <v>-0.2307</v>
      </c>
      <c r="J19" s="71">
        <v>0.647</v>
      </c>
      <c r="K19" s="71">
        <v>1.2314237594</v>
      </c>
      <c r="L19" s="71">
        <v>0.7939872451</v>
      </c>
      <c r="M19" s="71">
        <v>1.9098599941</v>
      </c>
      <c r="N19" s="71">
        <v>0.1128029373</v>
      </c>
      <c r="O19" s="71">
        <v>0.0985416838</v>
      </c>
      <c r="P19" s="71">
        <v>0.1291281229</v>
      </c>
      <c r="Q19" s="71">
        <v>0.3615406047</v>
      </c>
      <c r="R19" s="71">
        <v>0.0926352129</v>
      </c>
      <c r="S19" s="71">
        <v>0.0024587203</v>
      </c>
      <c r="T19" s="71">
        <v>0.0629</v>
      </c>
      <c r="U19" s="71">
        <v>-0.0722</v>
      </c>
      <c r="V19" s="71">
        <v>0.1981</v>
      </c>
      <c r="W19" s="71">
        <v>1.0649449339</v>
      </c>
      <c r="X19" s="71">
        <v>0.9303079289</v>
      </c>
      <c r="Y19" s="71">
        <v>1.2190670174</v>
      </c>
      <c r="Z19" s="71">
        <v>0.1713214219</v>
      </c>
      <c r="AA19" s="71">
        <v>-0.3049</v>
      </c>
      <c r="AB19" s="71">
        <v>-0.7417</v>
      </c>
      <c r="AC19" s="71">
        <v>0.1319</v>
      </c>
      <c r="AD19" s="71" t="s">
        <v>59</v>
      </c>
      <c r="AE19" s="71" t="s">
        <v>59</v>
      </c>
      <c r="AF19" s="71" t="s">
        <v>59</v>
      </c>
      <c r="AG19" s="71" t="s">
        <v>59</v>
      </c>
      <c r="AH19" s="71" t="s">
        <v>59</v>
      </c>
    </row>
    <row r="20" spans="1:34" ht="15">
      <c r="A20" s="71" t="s">
        <v>17</v>
      </c>
      <c r="B20" s="71">
        <v>0.1434289902</v>
      </c>
      <c r="C20" s="71">
        <v>0.0810836826</v>
      </c>
      <c r="D20" s="71">
        <v>0.2537116539</v>
      </c>
      <c r="E20" s="71">
        <v>0.6219843804</v>
      </c>
      <c r="F20" s="71">
        <v>0.0769230769</v>
      </c>
      <c r="G20" s="71">
        <v>0.0204976427</v>
      </c>
      <c r="H20" s="71">
        <v>0.1435</v>
      </c>
      <c r="I20" s="71">
        <v>-0.4269</v>
      </c>
      <c r="J20" s="71">
        <v>0.7138</v>
      </c>
      <c r="K20" s="71">
        <v>1.1542800697</v>
      </c>
      <c r="L20" s="71">
        <v>0.6525408756</v>
      </c>
      <c r="M20" s="71">
        <v>2.041806926</v>
      </c>
      <c r="N20" s="71">
        <v>0.124821601</v>
      </c>
      <c r="O20" s="71">
        <v>0.1090300376</v>
      </c>
      <c r="P20" s="71">
        <v>0.142900364</v>
      </c>
      <c r="Q20" s="71">
        <v>0.0173696482</v>
      </c>
      <c r="R20" s="71">
        <v>0.1285202253</v>
      </c>
      <c r="S20" s="71">
        <v>0.003386712</v>
      </c>
      <c r="T20" s="71">
        <v>0.1642</v>
      </c>
      <c r="U20" s="71">
        <v>0.0289</v>
      </c>
      <c r="V20" s="71">
        <v>0.2994</v>
      </c>
      <c r="W20" s="71">
        <v>1.1784101973</v>
      </c>
      <c r="X20" s="71">
        <v>1.0293259112</v>
      </c>
      <c r="Y20" s="71">
        <v>1.3490873765</v>
      </c>
      <c r="Z20" s="71">
        <v>0.6321047026</v>
      </c>
      <c r="AA20" s="71">
        <v>-0.139</v>
      </c>
      <c r="AB20" s="71">
        <v>-0.7078</v>
      </c>
      <c r="AC20" s="71">
        <v>0.4299</v>
      </c>
      <c r="AD20" s="71" t="s">
        <v>59</v>
      </c>
      <c r="AE20" s="71" t="s">
        <v>59</v>
      </c>
      <c r="AF20" s="71" t="s">
        <v>59</v>
      </c>
      <c r="AG20" s="71" t="s">
        <v>59</v>
      </c>
      <c r="AH20" s="71" t="s">
        <v>59</v>
      </c>
    </row>
    <row r="21" spans="1:34" ht="15">
      <c r="A21" s="71" t="s">
        <v>20</v>
      </c>
      <c r="B21" s="71">
        <v>0.1157960555</v>
      </c>
      <c r="C21" s="71">
        <v>0.0855713187</v>
      </c>
      <c r="D21" s="71">
        <v>0.1566965039</v>
      </c>
      <c r="E21" s="71">
        <v>0.6476517802</v>
      </c>
      <c r="F21" s="71">
        <v>0.072611465</v>
      </c>
      <c r="G21" s="71">
        <v>0.009261869</v>
      </c>
      <c r="H21" s="71">
        <v>-0.0705</v>
      </c>
      <c r="I21" s="71">
        <v>-0.373</v>
      </c>
      <c r="J21" s="71">
        <v>0.2319</v>
      </c>
      <c r="K21" s="71">
        <v>0.9318972329</v>
      </c>
      <c r="L21" s="71">
        <v>0.6886562307</v>
      </c>
      <c r="M21" s="71">
        <v>1.2610536492</v>
      </c>
      <c r="N21" s="71">
        <v>0.1161414408</v>
      </c>
      <c r="O21" s="71">
        <v>0.1011851043</v>
      </c>
      <c r="P21" s="71">
        <v>0.1333084979</v>
      </c>
      <c r="Q21" s="71">
        <v>0.1904435134</v>
      </c>
      <c r="R21" s="71">
        <v>0.0978699963</v>
      </c>
      <c r="S21" s="71">
        <v>0.0028471184</v>
      </c>
      <c r="T21" s="71">
        <v>0.0921</v>
      </c>
      <c r="U21" s="71">
        <v>-0.0458</v>
      </c>
      <c r="V21" s="71">
        <v>0.2299</v>
      </c>
      <c r="W21" s="71">
        <v>1.0964629285</v>
      </c>
      <c r="X21" s="71">
        <v>0.9552638149</v>
      </c>
      <c r="Y21" s="71">
        <v>1.2585329149</v>
      </c>
      <c r="Z21" s="71">
        <v>0.9845132716</v>
      </c>
      <c r="AA21" s="71">
        <v>0.003</v>
      </c>
      <c r="AB21" s="71">
        <v>-0.2977</v>
      </c>
      <c r="AC21" s="71">
        <v>0.3037</v>
      </c>
      <c r="AD21" s="71" t="s">
        <v>59</v>
      </c>
      <c r="AE21" s="71" t="s">
        <v>59</v>
      </c>
      <c r="AF21" s="71" t="s">
        <v>59</v>
      </c>
      <c r="AG21" s="71" t="s">
        <v>59</v>
      </c>
      <c r="AH21" s="71" t="s">
        <v>59</v>
      </c>
    </row>
    <row r="22" spans="1:34" ht="15">
      <c r="A22" s="71" t="s">
        <v>19</v>
      </c>
      <c r="B22" s="71">
        <v>0.1451834462</v>
      </c>
      <c r="C22" s="71">
        <v>0.1070290811</v>
      </c>
      <c r="D22" s="71">
        <v>0.1969393069</v>
      </c>
      <c r="E22" s="71">
        <v>0.3170864466</v>
      </c>
      <c r="F22" s="71">
        <v>0.0754458162</v>
      </c>
      <c r="G22" s="71">
        <v>0.0097818275</v>
      </c>
      <c r="H22" s="71">
        <v>0.1556</v>
      </c>
      <c r="I22" s="71">
        <v>-0.1493</v>
      </c>
      <c r="J22" s="71">
        <v>0.4605</v>
      </c>
      <c r="K22" s="71">
        <v>1.1683994858</v>
      </c>
      <c r="L22" s="71">
        <v>0.8613428499</v>
      </c>
      <c r="M22" s="71">
        <v>1.5849175025</v>
      </c>
      <c r="N22" s="71">
        <v>0.119189317</v>
      </c>
      <c r="O22" s="71">
        <v>0.1042823826</v>
      </c>
      <c r="P22" s="71">
        <v>0.1362271645</v>
      </c>
      <c r="Q22" s="71">
        <v>0.0834736923</v>
      </c>
      <c r="R22" s="71">
        <v>0.1073840282</v>
      </c>
      <c r="S22" s="71">
        <v>0.0026524662</v>
      </c>
      <c r="T22" s="71">
        <v>0.118</v>
      </c>
      <c r="U22" s="71">
        <v>-0.0156</v>
      </c>
      <c r="V22" s="71">
        <v>0.2516</v>
      </c>
      <c r="W22" s="71">
        <v>1.1252371827</v>
      </c>
      <c r="X22" s="71">
        <v>0.9845044619</v>
      </c>
      <c r="Y22" s="71">
        <v>1.2860873325</v>
      </c>
      <c r="Z22" s="71">
        <v>0.1993874563</v>
      </c>
      <c r="AA22" s="71">
        <v>-0.1973</v>
      </c>
      <c r="AB22" s="71">
        <v>-0.4986</v>
      </c>
      <c r="AC22" s="71">
        <v>0.104</v>
      </c>
      <c r="AD22" s="71" t="s">
        <v>59</v>
      </c>
      <c r="AE22" s="71" t="s">
        <v>59</v>
      </c>
      <c r="AF22" s="71" t="s">
        <v>59</v>
      </c>
      <c r="AG22" s="71" t="s">
        <v>59</v>
      </c>
      <c r="AH22" s="71" t="s">
        <v>59</v>
      </c>
    </row>
    <row r="23" spans="1:34" ht="15">
      <c r="A23" s="71" t="s">
        <v>21</v>
      </c>
      <c r="B23" s="71">
        <v>0.121599591</v>
      </c>
      <c r="C23" s="71">
        <v>0.0691154909</v>
      </c>
      <c r="D23" s="71">
        <v>0.2139384435</v>
      </c>
      <c r="E23" s="71">
        <v>0.9401841599</v>
      </c>
      <c r="F23" s="71">
        <v>0.0472727273</v>
      </c>
      <c r="G23" s="71">
        <v>0.0127974453</v>
      </c>
      <c r="H23" s="71">
        <v>-0.0216</v>
      </c>
      <c r="I23" s="71">
        <v>-0.5866</v>
      </c>
      <c r="J23" s="71">
        <v>0.5433</v>
      </c>
      <c r="K23" s="71">
        <v>0.978602612</v>
      </c>
      <c r="L23" s="71">
        <v>0.5562239092</v>
      </c>
      <c r="M23" s="71">
        <v>1.721722235</v>
      </c>
      <c r="N23" s="71">
        <v>0.1230518609</v>
      </c>
      <c r="O23" s="71">
        <v>0.10571125</v>
      </c>
      <c r="P23" s="71">
        <v>0.1432369824</v>
      </c>
      <c r="Q23" s="71">
        <v>0.0531064513</v>
      </c>
      <c r="R23" s="71">
        <v>0.0845092754</v>
      </c>
      <c r="S23" s="71">
        <v>0.0035024162</v>
      </c>
      <c r="T23" s="71">
        <v>0.1499</v>
      </c>
      <c r="U23" s="71">
        <v>-0.002</v>
      </c>
      <c r="V23" s="71">
        <v>0.3018</v>
      </c>
      <c r="W23" s="71">
        <v>1.1617025139</v>
      </c>
      <c r="X23" s="71">
        <v>0.9979940492</v>
      </c>
      <c r="Y23" s="71">
        <v>1.3522653084</v>
      </c>
      <c r="Z23" s="71">
        <v>0.9673027212</v>
      </c>
      <c r="AA23" s="71">
        <v>0.0119</v>
      </c>
      <c r="AB23" s="71">
        <v>-0.5558</v>
      </c>
      <c r="AC23" s="71">
        <v>0.5795</v>
      </c>
      <c r="AD23" s="71" t="s">
        <v>59</v>
      </c>
      <c r="AE23" s="71" t="s">
        <v>59</v>
      </c>
      <c r="AF23" s="71" t="s">
        <v>59</v>
      </c>
      <c r="AG23" s="71" t="s">
        <v>59</v>
      </c>
      <c r="AH23" s="71" t="s">
        <v>59</v>
      </c>
    </row>
    <row r="24" spans="1:34" ht="15">
      <c r="A24" s="71" t="s">
        <v>27</v>
      </c>
      <c r="B24" s="71">
        <v>0.2106253841</v>
      </c>
      <c r="C24" s="71">
        <v>0.1390596657</v>
      </c>
      <c r="D24" s="71">
        <v>0.3190217105</v>
      </c>
      <c r="E24" s="71">
        <v>0.0127298161</v>
      </c>
      <c r="F24" s="71">
        <v>0.0977443609</v>
      </c>
      <c r="G24" s="71">
        <v>0.0182083184</v>
      </c>
      <c r="H24" s="71">
        <v>0.5277</v>
      </c>
      <c r="I24" s="71">
        <v>0.1125</v>
      </c>
      <c r="J24" s="71">
        <v>0.9429</v>
      </c>
      <c r="K24" s="71">
        <v>1.695059574</v>
      </c>
      <c r="L24" s="71">
        <v>1.1191168565</v>
      </c>
      <c r="M24" s="71">
        <v>2.567405667</v>
      </c>
      <c r="N24" s="71">
        <v>0.1208062281</v>
      </c>
      <c r="O24" s="71">
        <v>0.1059923312</v>
      </c>
      <c r="P24" s="71">
        <v>0.1376905723</v>
      </c>
      <c r="Q24" s="71">
        <v>0.0488768668</v>
      </c>
      <c r="R24" s="71">
        <v>0.1392266703</v>
      </c>
      <c r="S24" s="71">
        <v>0.0028613089</v>
      </c>
      <c r="T24" s="71">
        <v>0.1315</v>
      </c>
      <c r="U24" s="71">
        <v>0.0006</v>
      </c>
      <c r="V24" s="71">
        <v>0.2623</v>
      </c>
      <c r="W24" s="71">
        <v>1.1405020442</v>
      </c>
      <c r="X24" s="71">
        <v>1.0006476679</v>
      </c>
      <c r="Y24" s="71">
        <v>1.2999030075</v>
      </c>
      <c r="Z24" s="71">
        <v>0.0081329889</v>
      </c>
      <c r="AA24" s="71">
        <v>-0.5559</v>
      </c>
      <c r="AB24" s="71">
        <v>-0.9676</v>
      </c>
      <c r="AC24" s="71">
        <v>-0.1442</v>
      </c>
      <c r="AD24" s="71" t="s">
        <v>59</v>
      </c>
      <c r="AE24" s="71" t="s">
        <v>59</v>
      </c>
      <c r="AF24" s="71" t="s">
        <v>93</v>
      </c>
      <c r="AG24" s="71" t="s">
        <v>59</v>
      </c>
      <c r="AH24" s="71" t="s">
        <v>59</v>
      </c>
    </row>
    <row r="25" spans="1:34" ht="15">
      <c r="A25" s="71" t="s">
        <v>22</v>
      </c>
      <c r="B25" s="71">
        <v>0.1157966898</v>
      </c>
      <c r="C25" s="71">
        <v>0.0787993507</v>
      </c>
      <c r="D25" s="71">
        <v>0.1701647698</v>
      </c>
      <c r="E25" s="71">
        <v>0.719516232</v>
      </c>
      <c r="F25" s="71">
        <v>0.0485893417</v>
      </c>
      <c r="G25" s="71">
        <v>0.0085122462</v>
      </c>
      <c r="H25" s="71">
        <v>-0.0705</v>
      </c>
      <c r="I25" s="71">
        <v>-0.4555</v>
      </c>
      <c r="J25" s="71">
        <v>0.3144</v>
      </c>
      <c r="K25" s="71">
        <v>0.9319023373</v>
      </c>
      <c r="L25" s="71">
        <v>0.6341571527</v>
      </c>
      <c r="M25" s="71">
        <v>1.3694428307</v>
      </c>
      <c r="N25" s="71">
        <v>0.1165213395</v>
      </c>
      <c r="O25" s="71">
        <v>0.1025063719</v>
      </c>
      <c r="P25" s="71">
        <v>0.1324524739</v>
      </c>
      <c r="Q25" s="71">
        <v>0.1447314761</v>
      </c>
      <c r="R25" s="71">
        <v>0.108946447</v>
      </c>
      <c r="S25" s="71">
        <v>0.0020875173</v>
      </c>
      <c r="T25" s="71">
        <v>0.0954</v>
      </c>
      <c r="U25" s="71">
        <v>-0.0328</v>
      </c>
      <c r="V25" s="71">
        <v>0.2235</v>
      </c>
      <c r="W25" s="71">
        <v>1.100049459</v>
      </c>
      <c r="X25" s="71">
        <v>0.9677375794</v>
      </c>
      <c r="Y25" s="71">
        <v>1.2504514013</v>
      </c>
      <c r="Z25" s="71">
        <v>0.9743512726</v>
      </c>
      <c r="AA25" s="71">
        <v>0.0062</v>
      </c>
      <c r="AB25" s="71">
        <v>-0.3741</v>
      </c>
      <c r="AC25" s="71">
        <v>0.3865</v>
      </c>
      <c r="AD25" s="71" t="s">
        <v>59</v>
      </c>
      <c r="AE25" s="71" t="s">
        <v>59</v>
      </c>
      <c r="AF25" s="71" t="s">
        <v>59</v>
      </c>
      <c r="AG25" s="71" t="s">
        <v>59</v>
      </c>
      <c r="AH25" s="71" t="s">
        <v>59</v>
      </c>
    </row>
    <row r="26" spans="1:34" ht="15">
      <c r="A26" s="71" t="s">
        <v>23</v>
      </c>
      <c r="B26" s="71">
        <v>0.1152718824</v>
      </c>
      <c r="C26" s="71">
        <v>0.0717571716</v>
      </c>
      <c r="D26" s="71">
        <v>0.1851746185</v>
      </c>
      <c r="E26" s="71">
        <v>0.7562527225</v>
      </c>
      <c r="F26" s="71">
        <v>0.0536723164</v>
      </c>
      <c r="G26" s="71">
        <v>0.0119782759</v>
      </c>
      <c r="H26" s="71">
        <v>-0.0751</v>
      </c>
      <c r="I26" s="71">
        <v>-0.5491</v>
      </c>
      <c r="J26" s="71">
        <v>0.3989</v>
      </c>
      <c r="K26" s="71">
        <v>0.9276788207</v>
      </c>
      <c r="L26" s="71">
        <v>0.5774834846</v>
      </c>
      <c r="M26" s="71">
        <v>1.4902382795</v>
      </c>
      <c r="N26" s="71">
        <v>0.1320843182</v>
      </c>
      <c r="O26" s="71">
        <v>0.1158107609</v>
      </c>
      <c r="P26" s="71">
        <v>0.1506446118</v>
      </c>
      <c r="Q26" s="71">
        <v>0.0010011557</v>
      </c>
      <c r="R26" s="71">
        <v>0.1246886244</v>
      </c>
      <c r="S26" s="71">
        <v>0.0027480886</v>
      </c>
      <c r="T26" s="71">
        <v>0.2207</v>
      </c>
      <c r="U26" s="71">
        <v>0.0892</v>
      </c>
      <c r="V26" s="71">
        <v>0.3522</v>
      </c>
      <c r="W26" s="71">
        <v>1.2469757341</v>
      </c>
      <c r="X26" s="71">
        <v>1.0933410607</v>
      </c>
      <c r="Y26" s="71">
        <v>1.4221989253</v>
      </c>
      <c r="Z26" s="71">
        <v>0.5711098512</v>
      </c>
      <c r="AA26" s="71">
        <v>0.1361</v>
      </c>
      <c r="AB26" s="71">
        <v>-0.335</v>
      </c>
      <c r="AC26" s="71">
        <v>0.6073</v>
      </c>
      <c r="AD26" s="71" t="s">
        <v>59</v>
      </c>
      <c r="AE26" s="71" t="s">
        <v>94</v>
      </c>
      <c r="AF26" s="71" t="s">
        <v>59</v>
      </c>
      <c r="AG26" s="71" t="s">
        <v>59</v>
      </c>
      <c r="AH26" s="71" t="s">
        <v>59</v>
      </c>
    </row>
    <row r="27" spans="1:34" ht="15">
      <c r="A27" s="71" t="s">
        <v>16</v>
      </c>
      <c r="B27" s="71">
        <v>0.1775985807</v>
      </c>
      <c r="C27" s="71">
        <v>0.1236403215</v>
      </c>
      <c r="D27" s="71">
        <v>0.2551049325</v>
      </c>
      <c r="E27" s="71">
        <v>0.0532390607</v>
      </c>
      <c r="F27" s="71">
        <v>0.0913705584</v>
      </c>
      <c r="G27" s="71">
        <v>0.0145160492</v>
      </c>
      <c r="H27" s="71">
        <v>0.3572</v>
      </c>
      <c r="I27" s="71">
        <v>-0.005</v>
      </c>
      <c r="J27" s="71">
        <v>0.7193</v>
      </c>
      <c r="K27" s="71">
        <v>1.4292682522</v>
      </c>
      <c r="L27" s="71">
        <v>0.9950258922</v>
      </c>
      <c r="M27" s="71">
        <v>2.0530196781</v>
      </c>
      <c r="N27" s="71">
        <v>0.1297089223</v>
      </c>
      <c r="O27" s="71">
        <v>0.113976518</v>
      </c>
      <c r="P27" s="71">
        <v>0.1476129014</v>
      </c>
      <c r="Q27" s="71">
        <v>0.0021359023</v>
      </c>
      <c r="R27" s="71">
        <v>0.1257414694</v>
      </c>
      <c r="S27" s="71">
        <v>0.002540915</v>
      </c>
      <c r="T27" s="71">
        <v>0.2026</v>
      </c>
      <c r="U27" s="71">
        <v>0.0733</v>
      </c>
      <c r="V27" s="71">
        <v>0.3319</v>
      </c>
      <c r="W27" s="71">
        <v>1.2245502021</v>
      </c>
      <c r="X27" s="71">
        <v>1.0760244225</v>
      </c>
      <c r="Y27" s="71">
        <v>1.3935772888</v>
      </c>
      <c r="Z27" s="71">
        <v>0.0850337435</v>
      </c>
      <c r="AA27" s="71">
        <v>-0.3142</v>
      </c>
      <c r="AB27" s="71">
        <v>-0.6718</v>
      </c>
      <c r="AC27" s="71">
        <v>0.0434</v>
      </c>
      <c r="AD27" s="71" t="s">
        <v>59</v>
      </c>
      <c r="AE27" s="71" t="s">
        <v>94</v>
      </c>
      <c r="AF27" s="71" t="s">
        <v>59</v>
      </c>
      <c r="AG27" s="71" t="s">
        <v>59</v>
      </c>
      <c r="AH27" s="71" t="s">
        <v>59</v>
      </c>
    </row>
    <row r="28" spans="1:34" ht="15">
      <c r="A28" s="71" t="s">
        <v>24</v>
      </c>
      <c r="B28" s="71">
        <v>0.1120561897</v>
      </c>
      <c r="C28" s="71">
        <v>0.0670661874</v>
      </c>
      <c r="D28" s="71">
        <v>0.1872268298</v>
      </c>
      <c r="E28" s="71">
        <v>0.6930933696</v>
      </c>
      <c r="F28" s="71">
        <v>0.0506329114</v>
      </c>
      <c r="G28" s="71">
        <v>0.0123336038</v>
      </c>
      <c r="H28" s="71">
        <v>-0.1034</v>
      </c>
      <c r="I28" s="71">
        <v>-0.6167</v>
      </c>
      <c r="J28" s="71">
        <v>0.41</v>
      </c>
      <c r="K28" s="71">
        <v>0.9017997431</v>
      </c>
      <c r="L28" s="71">
        <v>0.5397316358</v>
      </c>
      <c r="M28" s="71">
        <v>1.5067539545</v>
      </c>
      <c r="N28" s="71">
        <v>0.1003227513</v>
      </c>
      <c r="O28" s="71">
        <v>0.0856370484</v>
      </c>
      <c r="P28" s="71">
        <v>0.117526872</v>
      </c>
      <c r="Q28" s="71">
        <v>0.5011088918</v>
      </c>
      <c r="R28" s="71">
        <v>0.0812142716</v>
      </c>
      <c r="S28" s="71">
        <v>0.0038352252</v>
      </c>
      <c r="T28" s="71">
        <v>-0.0543</v>
      </c>
      <c r="U28" s="71">
        <v>-0.2126</v>
      </c>
      <c r="V28" s="71">
        <v>0.1039</v>
      </c>
      <c r="W28" s="71">
        <v>0.9471225512</v>
      </c>
      <c r="X28" s="71">
        <v>0.8084784234</v>
      </c>
      <c r="Y28" s="71">
        <v>1.1095424456</v>
      </c>
      <c r="Z28" s="71">
        <v>0.6756973507</v>
      </c>
      <c r="AA28" s="71">
        <v>-0.1106</v>
      </c>
      <c r="AB28" s="71">
        <v>-0.6288</v>
      </c>
      <c r="AC28" s="71">
        <v>0.4076</v>
      </c>
      <c r="AD28" s="71" t="s">
        <v>59</v>
      </c>
      <c r="AE28" s="71" t="s">
        <v>59</v>
      </c>
      <c r="AF28" s="71" t="s">
        <v>59</v>
      </c>
      <c r="AG28" s="71" t="s">
        <v>59</v>
      </c>
      <c r="AH28" s="71" t="s">
        <v>59</v>
      </c>
    </row>
    <row r="29" spans="1:34" ht="15">
      <c r="A29" s="71" t="s">
        <v>26</v>
      </c>
      <c r="B29" s="71">
        <v>0.1676437923</v>
      </c>
      <c r="C29" s="71">
        <v>0.1147996143</v>
      </c>
      <c r="D29" s="71">
        <v>0.2448130272</v>
      </c>
      <c r="E29" s="71">
        <v>0.1211073833</v>
      </c>
      <c r="F29" s="71">
        <v>0.0760095012</v>
      </c>
      <c r="G29" s="71">
        <v>0.0129159587</v>
      </c>
      <c r="H29" s="71">
        <v>0.2995</v>
      </c>
      <c r="I29" s="71">
        <v>-0.0792</v>
      </c>
      <c r="J29" s="71">
        <v>0.6781</v>
      </c>
      <c r="K29" s="71">
        <v>1.3491546446</v>
      </c>
      <c r="L29" s="71">
        <v>0.9238781271</v>
      </c>
      <c r="M29" s="71">
        <v>1.9701930391</v>
      </c>
      <c r="N29" s="71">
        <v>0.1435662781</v>
      </c>
      <c r="O29" s="71">
        <v>0.1258932726</v>
      </c>
      <c r="P29" s="71">
        <v>0.1637202353</v>
      </c>
      <c r="Q29" s="72">
        <v>5.7080181E-06</v>
      </c>
      <c r="R29" s="71">
        <v>0.1431907751</v>
      </c>
      <c r="S29" s="71">
        <v>0.002992317</v>
      </c>
      <c r="T29" s="71">
        <v>0.3041</v>
      </c>
      <c r="U29" s="71">
        <v>0.1727</v>
      </c>
      <c r="V29" s="71">
        <v>0.4354</v>
      </c>
      <c r="W29" s="71">
        <v>1.3553741085</v>
      </c>
      <c r="X29" s="71">
        <v>1.1885275869</v>
      </c>
      <c r="Y29" s="71">
        <v>1.5456426878</v>
      </c>
      <c r="Z29" s="71">
        <v>0.4176015132</v>
      </c>
      <c r="AA29" s="71">
        <v>-0.155</v>
      </c>
      <c r="AB29" s="71">
        <v>-0.5299</v>
      </c>
      <c r="AC29" s="71">
        <v>0.2198</v>
      </c>
      <c r="AD29" s="71" t="s">
        <v>59</v>
      </c>
      <c r="AE29" s="71" t="s">
        <v>94</v>
      </c>
      <c r="AF29" s="71" t="s">
        <v>59</v>
      </c>
      <c r="AG29" s="71" t="s">
        <v>59</v>
      </c>
      <c r="AH29" s="71" t="s">
        <v>59</v>
      </c>
    </row>
    <row r="30" spans="1:34" ht="15">
      <c r="A30" s="71" t="s">
        <v>25</v>
      </c>
      <c r="B30" s="71">
        <v>0.1403851726</v>
      </c>
      <c r="C30" s="71">
        <v>0.0940085338</v>
      </c>
      <c r="D30" s="71">
        <v>0.2096405069</v>
      </c>
      <c r="E30" s="71">
        <v>0.5508933056</v>
      </c>
      <c r="F30" s="71">
        <v>0.0570264766</v>
      </c>
      <c r="G30" s="71">
        <v>0.0104651937</v>
      </c>
      <c r="H30" s="71">
        <v>0.122</v>
      </c>
      <c r="I30" s="71">
        <v>-0.279</v>
      </c>
      <c r="J30" s="71">
        <v>0.523</v>
      </c>
      <c r="K30" s="71">
        <v>1.1297841991</v>
      </c>
      <c r="L30" s="71">
        <v>0.7565567939</v>
      </c>
      <c r="M30" s="71">
        <v>1.687133533</v>
      </c>
      <c r="N30" s="71">
        <v>0.1436072673</v>
      </c>
      <c r="O30" s="71">
        <v>0.1252252259</v>
      </c>
      <c r="P30" s="71">
        <v>0.1646876425</v>
      </c>
      <c r="Q30" s="71">
        <v>1.32875E-05</v>
      </c>
      <c r="R30" s="71">
        <v>0.1506729811</v>
      </c>
      <c r="S30" s="71">
        <v>0.0039935553</v>
      </c>
      <c r="T30" s="71">
        <v>0.3044</v>
      </c>
      <c r="U30" s="71">
        <v>0.1674</v>
      </c>
      <c r="V30" s="71">
        <v>0.4413</v>
      </c>
      <c r="W30" s="71">
        <v>1.3557610777</v>
      </c>
      <c r="X30" s="71">
        <v>1.1822207216</v>
      </c>
      <c r="Y30" s="71">
        <v>1.554775742</v>
      </c>
      <c r="Z30" s="71">
        <v>0.911355228</v>
      </c>
      <c r="AA30" s="71">
        <v>0.0227</v>
      </c>
      <c r="AB30" s="71">
        <v>-0.3768</v>
      </c>
      <c r="AC30" s="71">
        <v>0.4222</v>
      </c>
      <c r="AD30" s="71" t="s">
        <v>59</v>
      </c>
      <c r="AE30" s="71" t="s">
        <v>94</v>
      </c>
      <c r="AF30" s="71" t="s">
        <v>59</v>
      </c>
      <c r="AG30" s="71" t="s">
        <v>59</v>
      </c>
      <c r="AH30" s="71" t="s">
        <v>59</v>
      </c>
    </row>
    <row r="32" spans="1:38" ht="15">
      <c r="A32" s="73" t="s">
        <v>160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17" ht="15">
      <c r="A1" s="70" t="s">
        <v>152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8"/>
      <c r="Q1" s="68"/>
    </row>
    <row r="2" spans="1:17" ht="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68"/>
      <c r="Q2" s="68"/>
    </row>
    <row r="3" spans="1:17" ht="15">
      <c r="A3" s="70" t="s">
        <v>95</v>
      </c>
      <c r="B3" s="70" t="s">
        <v>96</v>
      </c>
      <c r="C3" s="70" t="s">
        <v>97</v>
      </c>
      <c r="D3" s="70" t="s">
        <v>98</v>
      </c>
      <c r="E3" s="70" t="s">
        <v>99</v>
      </c>
      <c r="F3" s="70" t="s">
        <v>100</v>
      </c>
      <c r="G3" s="70" t="s">
        <v>101</v>
      </c>
      <c r="H3" s="70" t="s">
        <v>102</v>
      </c>
      <c r="I3" s="70" t="s">
        <v>103</v>
      </c>
      <c r="J3" s="70" t="s">
        <v>104</v>
      </c>
      <c r="K3" s="70" t="s">
        <v>105</v>
      </c>
      <c r="L3" s="70" t="s">
        <v>106</v>
      </c>
      <c r="M3" s="70" t="s">
        <v>107</v>
      </c>
      <c r="N3" s="70" t="s">
        <v>108</v>
      </c>
      <c r="O3" s="70" t="s">
        <v>109</v>
      </c>
      <c r="P3" s="68" t="s">
        <v>108</v>
      </c>
      <c r="Q3" s="68" t="s">
        <v>109</v>
      </c>
    </row>
    <row r="4" spans="1:17" ht="15">
      <c r="A4" s="70" t="s">
        <v>110</v>
      </c>
      <c r="B4" s="70">
        <v>0.1137444981</v>
      </c>
      <c r="C4" s="70">
        <v>0.0893361891</v>
      </c>
      <c r="D4" s="70">
        <v>0.1448216112</v>
      </c>
      <c r="E4" s="70">
        <v>0.4996444828</v>
      </c>
      <c r="F4" s="70">
        <v>0.0568596766</v>
      </c>
      <c r="G4" s="70">
        <v>0.0052890697</v>
      </c>
      <c r="H4" s="70">
        <v>-0.0832</v>
      </c>
      <c r="I4" s="70">
        <v>-0.3247</v>
      </c>
      <c r="J4" s="70">
        <v>0.1584</v>
      </c>
      <c r="K4" s="70">
        <v>0.9201728185</v>
      </c>
      <c r="L4" s="70">
        <v>0.7227139271</v>
      </c>
      <c r="M4" s="70">
        <v>1.1715811529</v>
      </c>
      <c r="N4" s="70" t="s">
        <v>59</v>
      </c>
      <c r="O4" s="70" t="s">
        <v>59</v>
      </c>
      <c r="P4" s="68" t="s">
        <v>59</v>
      </c>
      <c r="Q4" s="68" t="s">
        <v>59</v>
      </c>
    </row>
    <row r="5" spans="1:17" ht="15">
      <c r="A5" s="70" t="s">
        <v>111</v>
      </c>
      <c r="B5" s="70">
        <v>0.1161466062</v>
      </c>
      <c r="C5" s="70">
        <v>0.0907764309</v>
      </c>
      <c r="D5" s="70">
        <v>0.1486072321</v>
      </c>
      <c r="E5" s="70">
        <v>0.6203083128</v>
      </c>
      <c r="F5" s="70">
        <v>0.0601284297</v>
      </c>
      <c r="G5" s="70">
        <v>0.0057437497</v>
      </c>
      <c r="H5" s="70">
        <v>-0.0623</v>
      </c>
      <c r="I5" s="70">
        <v>-0.3087</v>
      </c>
      <c r="J5" s="70">
        <v>0.1842</v>
      </c>
      <c r="K5" s="70">
        <v>0.9396054474</v>
      </c>
      <c r="L5" s="70">
        <v>0.734365228</v>
      </c>
      <c r="M5" s="70">
        <v>1.2022061544</v>
      </c>
      <c r="N5" s="70" t="s">
        <v>59</v>
      </c>
      <c r="O5" s="70" t="s">
        <v>59</v>
      </c>
      <c r="P5" s="68" t="s">
        <v>59</v>
      </c>
      <c r="Q5" s="68" t="s">
        <v>59</v>
      </c>
    </row>
    <row r="6" spans="1:17" ht="15">
      <c r="A6" s="70" t="s">
        <v>112</v>
      </c>
      <c r="B6" s="70">
        <v>0.1496977071</v>
      </c>
      <c r="C6" s="70">
        <v>0.1145048756</v>
      </c>
      <c r="D6" s="70">
        <v>0.1957069809</v>
      </c>
      <c r="E6" s="70">
        <v>0.1614322836</v>
      </c>
      <c r="F6" s="70">
        <v>0.093824228</v>
      </c>
      <c r="G6" s="70">
        <v>0.010048649</v>
      </c>
      <c r="H6" s="70">
        <v>0.1915</v>
      </c>
      <c r="I6" s="70">
        <v>-0.0765</v>
      </c>
      <c r="J6" s="70">
        <v>0.4595</v>
      </c>
      <c r="K6" s="70">
        <v>1.2110279034</v>
      </c>
      <c r="L6" s="70">
        <v>0.9263241378</v>
      </c>
      <c r="M6" s="70">
        <v>1.5832347695</v>
      </c>
      <c r="N6" s="70" t="s">
        <v>59</v>
      </c>
      <c r="O6" s="70" t="s">
        <v>59</v>
      </c>
      <c r="P6" s="68" t="s">
        <v>59</v>
      </c>
      <c r="Q6" s="68" t="s">
        <v>59</v>
      </c>
    </row>
    <row r="7" spans="1:17" ht="15">
      <c r="A7" s="70" t="s">
        <v>113</v>
      </c>
      <c r="B7" s="70">
        <v>0.1383695372</v>
      </c>
      <c r="C7" s="70">
        <v>0.1149368971</v>
      </c>
      <c r="D7" s="70">
        <v>0.1665794823</v>
      </c>
      <c r="E7" s="70">
        <v>0.2335267399</v>
      </c>
      <c r="F7" s="70">
        <v>0.0680709967</v>
      </c>
      <c r="G7" s="70">
        <v>0.0035175543</v>
      </c>
      <c r="H7" s="70">
        <v>0.1128</v>
      </c>
      <c r="I7" s="70">
        <v>-0.0728</v>
      </c>
      <c r="J7" s="70">
        <v>0.2983</v>
      </c>
      <c r="K7" s="70">
        <v>1.119385018</v>
      </c>
      <c r="L7" s="70">
        <v>0.9298191151</v>
      </c>
      <c r="M7" s="70">
        <v>1.3475984717</v>
      </c>
      <c r="N7" s="70" t="s">
        <v>59</v>
      </c>
      <c r="O7" s="70" t="s">
        <v>59</v>
      </c>
      <c r="P7" s="68" t="s">
        <v>59</v>
      </c>
      <c r="Q7" s="68" t="s">
        <v>59</v>
      </c>
    </row>
    <row r="8" spans="1:17" ht="15">
      <c r="A8" s="70" t="s">
        <v>114</v>
      </c>
      <c r="B8" s="70">
        <v>0.1203374249</v>
      </c>
      <c r="C8" s="70">
        <v>0.094085783</v>
      </c>
      <c r="D8" s="70">
        <v>0.1539137515</v>
      </c>
      <c r="E8" s="70">
        <v>0.8306775067</v>
      </c>
      <c r="F8" s="70">
        <v>0.0674682699</v>
      </c>
      <c r="G8" s="70">
        <v>0.0064829205</v>
      </c>
      <c r="H8" s="70">
        <v>-0.0268</v>
      </c>
      <c r="I8" s="70">
        <v>-0.2729</v>
      </c>
      <c r="J8" s="70">
        <v>0.2192</v>
      </c>
      <c r="K8" s="70">
        <v>0.9735084273</v>
      </c>
      <c r="L8" s="70">
        <v>0.7611372999</v>
      </c>
      <c r="M8" s="70">
        <v>1.2451349556</v>
      </c>
      <c r="N8" s="70" t="s">
        <v>59</v>
      </c>
      <c r="O8" s="70" t="s">
        <v>59</v>
      </c>
      <c r="P8" s="68" t="s">
        <v>59</v>
      </c>
      <c r="Q8" s="68" t="s">
        <v>59</v>
      </c>
    </row>
    <row r="9" spans="1:17" ht="15">
      <c r="A9" s="70" t="s">
        <v>115</v>
      </c>
      <c r="B9" s="70">
        <v>0.1021707062</v>
      </c>
      <c r="C9" s="70">
        <v>0.0735471684</v>
      </c>
      <c r="D9" s="70">
        <v>0.1419341277</v>
      </c>
      <c r="E9" s="70">
        <v>0.2560123118</v>
      </c>
      <c r="F9" s="70">
        <v>0.0488599349</v>
      </c>
      <c r="G9" s="70">
        <v>0.0071034424</v>
      </c>
      <c r="H9" s="70">
        <v>-0.1905</v>
      </c>
      <c r="I9" s="70">
        <v>-0.5192</v>
      </c>
      <c r="J9" s="70">
        <v>0.1382</v>
      </c>
      <c r="K9" s="70">
        <v>0.8265428943</v>
      </c>
      <c r="L9" s="70">
        <v>0.5949835501</v>
      </c>
      <c r="M9" s="70">
        <v>1.148221923</v>
      </c>
      <c r="N9" s="70" t="s">
        <v>59</v>
      </c>
      <c r="O9" s="70" t="s">
        <v>59</v>
      </c>
      <c r="P9" s="68" t="s">
        <v>59</v>
      </c>
      <c r="Q9" s="68" t="s">
        <v>59</v>
      </c>
    </row>
    <row r="10" spans="1:17" ht="15">
      <c r="A10" s="70" t="s">
        <v>116</v>
      </c>
      <c r="B10" s="70">
        <v>0.0977193293</v>
      </c>
      <c r="C10" s="70">
        <v>0.0584452368</v>
      </c>
      <c r="D10" s="70">
        <v>0.1633848682</v>
      </c>
      <c r="E10" s="70">
        <v>0.3701119786</v>
      </c>
      <c r="F10" s="70">
        <v>0.0358744395</v>
      </c>
      <c r="G10" s="70">
        <v>0.0088062687</v>
      </c>
      <c r="H10" s="70">
        <v>-0.235</v>
      </c>
      <c r="I10" s="70">
        <v>-0.7491</v>
      </c>
      <c r="J10" s="70">
        <v>0.279</v>
      </c>
      <c r="K10" s="70">
        <v>0.7905320449</v>
      </c>
      <c r="L10" s="70">
        <v>0.4728116015</v>
      </c>
      <c r="M10" s="70">
        <v>1.3217546101</v>
      </c>
      <c r="N10" s="70" t="s">
        <v>59</v>
      </c>
      <c r="O10" s="70" t="s">
        <v>59</v>
      </c>
      <c r="P10" s="68" t="s">
        <v>59</v>
      </c>
      <c r="Q10" s="68" t="s">
        <v>59</v>
      </c>
    </row>
    <row r="11" spans="1:17" ht="15">
      <c r="A11" s="70" t="s">
        <v>15</v>
      </c>
      <c r="B11" s="70">
        <v>0.1236121039</v>
      </c>
      <c r="C11" s="70" t="s">
        <v>59</v>
      </c>
      <c r="D11" s="70" t="s">
        <v>59</v>
      </c>
      <c r="E11" s="70" t="s">
        <v>59</v>
      </c>
      <c r="F11" s="70">
        <v>0.0643504774</v>
      </c>
      <c r="G11" s="70">
        <v>0.0021979671</v>
      </c>
      <c r="H11" s="70" t="s">
        <v>59</v>
      </c>
      <c r="I11" s="70" t="s">
        <v>59</v>
      </c>
      <c r="J11" s="70" t="s">
        <v>59</v>
      </c>
      <c r="K11" s="70" t="s">
        <v>59</v>
      </c>
      <c r="L11" s="70" t="s">
        <v>59</v>
      </c>
      <c r="M11" s="70" t="s">
        <v>59</v>
      </c>
      <c r="N11" s="70" t="s">
        <v>59</v>
      </c>
      <c r="O11" s="70" t="s">
        <v>59</v>
      </c>
      <c r="P11" s="68" t="s">
        <v>59</v>
      </c>
      <c r="Q11" s="68" t="s">
        <v>59</v>
      </c>
    </row>
    <row r="13" spans="1:17" ht="15">
      <c r="A13" s="69" t="s">
        <v>160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2008-04-18T19:09:43Z</cp:lastPrinted>
  <dcterms:created xsi:type="dcterms:W3CDTF">2006-01-23T20:42:54Z</dcterms:created>
  <dcterms:modified xsi:type="dcterms:W3CDTF">2010-05-05T20:58:15Z</dcterms:modified>
  <cp:category/>
  <cp:version/>
  <cp:contentType/>
  <cp:contentStatus/>
</cp:coreProperties>
</file>