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863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<sst xmlns="http://schemas.openxmlformats.org/spreadsheetml/2006/main" count="428" uniqueCount="173">
  <si>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</si>
  <si>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</si>
  <si>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</si>
  <si>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</si>
  <si>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</si>
  <si>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</si>
  <si>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</si>
  <si>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</si>
  <si>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</si>
  <si>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</si>
  <si>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</si>
  <si>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</si>
  <si>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</si>
  <si>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</si>
  <si>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</si>
  <si>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</si>
  <si>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</si>
  <si>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</si>
  <si>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</si>
  <si>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</si>
  <si>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</si>
  <si>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</si>
  <si>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</si>
  <si>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</si>
  <si>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</si>
  <si>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</si>
  <si>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</si>
  <si>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</si>
  <si>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</si>
  <si>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</si>
  <si>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</si>
  <si>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</si>
  <si>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</si>
  <si>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</si>
  <si>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</si>
  <si>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</si>
  <si>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</si>
  <si>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</si>
  <si>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</si>
  <si>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</si>
  <si>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</si>
  <si>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</si>
  <si>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</si>
  <si>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</si>
  <si>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</si>
  <si>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</si>
  <si>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</si>
  <si>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</si>
  <si>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</si>
  <si>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</si>
  <si>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</si>
  <si>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</si>
  <si>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</si>
  <si>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</si>
  <si>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</si>
  <si>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</si>
  <si>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</si>
  <si>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</si>
  <si>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</si>
  <si>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</si>
  <si>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</si>
  <si>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</si>
  <si>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</si>
  <si>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</si>
  <si>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</si>
  <si>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</si>
  <si>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</si>
  <si>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</si>
  <si>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</si>
  <si>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</si>
  <si>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</si>
  <si>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</si>
  <si>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</si>
  <si>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</si>
  <si>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</si>
  <si>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</si>
  <si>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</si>
  <si>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</si>
  <si>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</si>
  <si>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</si>
  <si>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</si>
  <si>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</si>
  <si>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</si>
  <si>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</si>
  <si>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</si>
  <si>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</si>
  <si>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</si>
  <si>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</si>
  <si>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</si>
  <si>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</si>
  <si>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</si>
  <si>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</si>
  <si>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</si>
  <si>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</si>
  <si>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</si>
  <si>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</si>
  <si>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</si>
  <si>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</si>
  <si>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</si>
  <si>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</si>
  <si>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</si>
  <si>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</si>
  <si>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</si>
  <si>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</si>
  <si>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</si>
  <si>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</si>
  <si>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</si>
  <si>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</si>
  <si>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</si>
  <si>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</si>
  <si>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</si>
  <si>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</si>
  <si>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</si>
  <si>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</si>
  <si>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</si>
  <si>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</si>
  <si>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</si>
  <si>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</si>
  <si>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</si>
  <si>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</si>
  <si>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</si>
  <si>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</si>
  <si>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</si>
  <si>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</si>
  <si>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</si>
  <si>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</si>
  <si>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</si>
  <si>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</si>
  <si>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</si>
  <si>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</si>
  <si>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</si>
  <si>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</si>
  <si>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</si>
  <si>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</si>
  <si>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</si>
  <si>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</si>
  <si>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</si>
  <si>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</si>
  <si>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</si>
  <si>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</si>
  <si>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</si>
  <si>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</si>
  <si>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</si>
  <si>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</si>
  <si>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</si>
  <si>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</si>
  <si>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</si>
  <si>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</si>
  <si>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</si>
  <si>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</si>
  <si>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</si>
  <si>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</si>
  <si>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</si>
  <si>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</si>
  <si>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</si>
  <si>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</si>
  <si>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</si>
  <si>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</si>
  <si>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</si>
  <si>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</si>
  <si>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</si>
  <si>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</si>
  <si>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</si>
  <si>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</si>
  <si>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</si>
  <si>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</si>
  <si>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</si>
  <si>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Proportion of Seniors who received a Flu Shot by RHA, 2006/07, age 65+</t>
  </si>
  <si>
    <t>Crude and Adjusted Proportion of Seniors who received a Flu Shot by Metis Region, 2006/07, Metis age 65+</t>
  </si>
  <si>
    <t xml:space="preserve"> Flu Shot</t>
  </si>
  <si>
    <t>Adult Influenza, 2006/07</t>
  </si>
  <si>
    <t>Source: MCHP/MMF, 2010</t>
  </si>
  <si>
    <t>Appendix Table 2.28: Adult Influenza Immunization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</si>
</sst>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2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3" fontId="10" fillId="0" borderId="26" xfId="0" applyNumberFormat="1" applyFont="1" applyFill="1" applyBorder="1" applyAlignment="1" quotePrefix="1">
      <alignment horizontal="center"/>
    </xf>
    <xf numFmtId="3" fontId="10" fillId="0" borderId="27" xfId="0" applyNumberFormat="1" applyFont="1" applyFill="1" applyBorder="1" applyAlignment="1" quotePrefix="1">
      <alignment horizontal="center"/>
    </xf>
    <xf numFmtId="3" fontId="10" fillId="33" borderId="27" xfId="0" applyNumberFormat="1" applyFont="1" applyFill="1" applyBorder="1" applyAlignment="1" quotePrefix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0" borderId="11" xfId="0" applyNumberFormat="1" applyFont="1" applyFill="1" applyBorder="1" applyAlignment="1" quotePrefix="1">
      <alignment horizontal="center"/>
    </xf>
    <xf numFmtId="3" fontId="10" fillId="33" borderId="11" xfId="0" applyNumberFormat="1" applyFont="1" applyFill="1" applyBorder="1" applyAlignment="1" quotePrefix="1">
      <alignment horizontal="center"/>
    </xf>
    <xf numFmtId="3" fontId="10" fillId="0" borderId="25" xfId="0" applyNumberFormat="1" applyFont="1" applyFill="1" applyBorder="1" applyAlignment="1" quotePrefix="1">
      <alignment horizontal="center"/>
    </xf>
    <xf numFmtId="3" fontId="10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8725"/>
          <c:w val="0.929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(o)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(o)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(o)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0.6219430655</c:v>
                </c:pt>
                <c:pt idx="1">
                  <c:v>0.6219430655</c:v>
                </c:pt>
                <c:pt idx="2">
                  <c:v>0.6219430655</c:v>
                </c:pt>
                <c:pt idx="3">
                  <c:v>0.6219430655</c:v>
                </c:pt>
                <c:pt idx="4">
                  <c:v>0.6219430655</c:v>
                </c:pt>
                <c:pt idx="5">
                  <c:v>0.6219430655</c:v>
                </c:pt>
                <c:pt idx="6">
                  <c:v>0.6219430655</c:v>
                </c:pt>
                <c:pt idx="7">
                  <c:v>0.6219430655</c:v>
                </c:pt>
                <c:pt idx="8">
                  <c:v>0.6219430655</c:v>
                </c:pt>
                <c:pt idx="9">
                  <c:v>0.6219430655</c:v>
                </c:pt>
                <c:pt idx="10">
                  <c:v>0.6219430655</c:v>
                </c:pt>
                <c:pt idx="12">
                  <c:v>0.6219430655</c:v>
                </c:pt>
                <c:pt idx="13">
                  <c:v>0.6219430655</c:v>
                </c:pt>
                <c:pt idx="14">
                  <c:v>0.6219430655</c:v>
                </c:pt>
                <c:pt idx="15">
                  <c:v>0.6219430655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(o)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(o)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(o)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0.6191875762</c:v>
                </c:pt>
                <c:pt idx="1">
                  <c:v>0.6283764184</c:v>
                </c:pt>
                <c:pt idx="2">
                  <c:v>0.6082872212</c:v>
                </c:pt>
                <c:pt idx="3">
                  <c:v>0.6358699699</c:v>
                </c:pt>
                <c:pt idx="4">
                  <c:v>0.6484478355</c:v>
                </c:pt>
                <c:pt idx="5">
                  <c:v>0.6266556049</c:v>
                </c:pt>
                <c:pt idx="6">
                  <c:v>0.6098189018</c:v>
                </c:pt>
                <c:pt idx="7">
                  <c:v>0.5600984129</c:v>
                </c:pt>
                <c:pt idx="8">
                  <c:v>0.7048207279</c:v>
                </c:pt>
                <c:pt idx="9">
                  <c:v>0.6197395617</c:v>
                </c:pt>
                <c:pt idx="10">
                  <c:v>0.403480968</c:v>
                </c:pt>
                <c:pt idx="12">
                  <c:v>0.6189498987</c:v>
                </c:pt>
                <c:pt idx="13">
                  <c:v>0.6017567383</c:v>
                </c:pt>
                <c:pt idx="14">
                  <c:v>0.54211881</c:v>
                </c:pt>
                <c:pt idx="15">
                  <c:v>0.6219430655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(o)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(o)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(o)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0.5533374471</c:v>
                </c:pt>
                <c:pt idx="1">
                  <c:v>0.5833984628</c:v>
                </c:pt>
                <c:pt idx="2">
                  <c:v>0.6116556993</c:v>
                </c:pt>
                <c:pt idx="3">
                  <c:v>0.6469775416</c:v>
                </c:pt>
                <c:pt idx="4">
                  <c:v>0.6457952724</c:v>
                </c:pt>
                <c:pt idx="5">
                  <c:v>0.6191013178</c:v>
                </c:pt>
                <c:pt idx="6">
                  <c:v>0.5855374151</c:v>
                </c:pt>
                <c:pt idx="7">
                  <c:v>0.5860867882</c:v>
                </c:pt>
                <c:pt idx="8">
                  <c:v>0.4136476299</c:v>
                </c:pt>
                <c:pt idx="9">
                  <c:v>0.6333693663</c:v>
                </c:pt>
                <c:pt idx="10">
                  <c:v>0.378308311</c:v>
                </c:pt>
                <c:pt idx="12">
                  <c:v>0.5906400588</c:v>
                </c:pt>
                <c:pt idx="13">
                  <c:v>0.5995692307</c:v>
                </c:pt>
                <c:pt idx="14">
                  <c:v>0.51135703</c:v>
                </c:pt>
                <c:pt idx="15">
                  <c:v>0.6247558149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(o,d)</c:v>
                </c:pt>
                <c:pt idx="1">
                  <c:v>Central (o)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(o)</c:v>
                </c:pt>
                <c:pt idx="5">
                  <c:v>Interlake</c:v>
                </c:pt>
                <c:pt idx="6">
                  <c:v>North Eastman (o)</c:v>
                </c:pt>
                <c:pt idx="7">
                  <c:v>Parkland (o)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(m,o)</c:v>
                </c:pt>
                <c:pt idx="12">
                  <c:v>Rural South (o)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0.6247558149</c:v>
                </c:pt>
                <c:pt idx="1">
                  <c:v>0.6247558149</c:v>
                </c:pt>
                <c:pt idx="2">
                  <c:v>0.6247558149</c:v>
                </c:pt>
                <c:pt idx="3">
                  <c:v>0.6247558149</c:v>
                </c:pt>
                <c:pt idx="4">
                  <c:v>0.6247558149</c:v>
                </c:pt>
                <c:pt idx="5">
                  <c:v>0.6247558149</c:v>
                </c:pt>
                <c:pt idx="6">
                  <c:v>0.6247558149</c:v>
                </c:pt>
                <c:pt idx="7">
                  <c:v>0.6247558149</c:v>
                </c:pt>
                <c:pt idx="8">
                  <c:v>0.6247558149</c:v>
                </c:pt>
                <c:pt idx="9">
                  <c:v>0.6247558149</c:v>
                </c:pt>
                <c:pt idx="10">
                  <c:v>0.6247558149</c:v>
                </c:pt>
                <c:pt idx="12">
                  <c:v>0.6247558149</c:v>
                </c:pt>
                <c:pt idx="13">
                  <c:v>0.6247558149</c:v>
                </c:pt>
                <c:pt idx="14">
                  <c:v>0.6247558149</c:v>
                </c:pt>
                <c:pt idx="15">
                  <c:v>0.6247558149</c:v>
                </c:pt>
              </c:numCache>
            </c:numRef>
          </c:val>
        </c:ser>
        <c:gapWidth val="0"/>
        <c:axId val="49835423"/>
        <c:axId val="45865624"/>
      </c:barChart>
      <c:catAx>
        <c:axId val="498354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83542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925"/>
          <c:y val="0.32125"/>
          <c:w val="0.310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12875"/>
          <c:w val="0.90425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</c:v>
                </c:pt>
                <c:pt idx="3">
                  <c:v>St. Vital (o)</c:v>
                </c:pt>
                <c:pt idx="4">
                  <c:v>Transcona (o)</c:v>
                </c:pt>
                <c:pt idx="5">
                  <c:v>River Heights (o)</c:v>
                </c:pt>
                <c:pt idx="6">
                  <c:v>River East (o)</c:v>
                </c:pt>
                <c:pt idx="7">
                  <c:v>Seven Oaks (d)</c:v>
                </c:pt>
                <c:pt idx="8">
                  <c:v>St. James - Assiniboia (o)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(o)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0.6219430655</c:v>
                </c:pt>
                <c:pt idx="1">
                  <c:v>0.6219430655</c:v>
                </c:pt>
                <c:pt idx="2">
                  <c:v>0.6219430655</c:v>
                </c:pt>
                <c:pt idx="3">
                  <c:v>0.6219430655</c:v>
                </c:pt>
                <c:pt idx="4">
                  <c:v>0.6219430655</c:v>
                </c:pt>
                <c:pt idx="5">
                  <c:v>0.6219430655</c:v>
                </c:pt>
                <c:pt idx="6">
                  <c:v>0.6219430655</c:v>
                </c:pt>
                <c:pt idx="7">
                  <c:v>0.6219430655</c:v>
                </c:pt>
                <c:pt idx="8">
                  <c:v>0.6219430655</c:v>
                </c:pt>
                <c:pt idx="9">
                  <c:v>0.6219430655</c:v>
                </c:pt>
                <c:pt idx="10">
                  <c:v>0.6219430655</c:v>
                </c:pt>
                <c:pt idx="11">
                  <c:v>0.6219430655</c:v>
                </c:pt>
                <c:pt idx="13">
                  <c:v>0.6219430655</c:v>
                </c:pt>
                <c:pt idx="14">
                  <c:v>0.6219430655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</c:v>
                </c:pt>
                <c:pt idx="3">
                  <c:v>St. Vital (o)</c:v>
                </c:pt>
                <c:pt idx="4">
                  <c:v>Transcona (o)</c:v>
                </c:pt>
                <c:pt idx="5">
                  <c:v>River Heights (o)</c:v>
                </c:pt>
                <c:pt idx="6">
                  <c:v>River East (o)</c:v>
                </c:pt>
                <c:pt idx="7">
                  <c:v>Seven Oaks (d)</c:v>
                </c:pt>
                <c:pt idx="8">
                  <c:v>St. James - Assiniboia (o)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(o)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0.685960316</c:v>
                </c:pt>
                <c:pt idx="1">
                  <c:v>0.7572114852</c:v>
                </c:pt>
                <c:pt idx="2">
                  <c:v>0.6089517031</c:v>
                </c:pt>
                <c:pt idx="3">
                  <c:v>0.6491664087</c:v>
                </c:pt>
                <c:pt idx="4">
                  <c:v>0.7246192648</c:v>
                </c:pt>
                <c:pt idx="5">
                  <c:v>0.6166692905</c:v>
                </c:pt>
                <c:pt idx="6">
                  <c:v>0.6641127922</c:v>
                </c:pt>
                <c:pt idx="7">
                  <c:v>0.7544244387</c:v>
                </c:pt>
                <c:pt idx="8">
                  <c:v>0.6917341173</c:v>
                </c:pt>
                <c:pt idx="9">
                  <c:v>0.6348140581</c:v>
                </c:pt>
                <c:pt idx="10">
                  <c:v>0.54258768</c:v>
                </c:pt>
                <c:pt idx="11">
                  <c:v>0.6111647556</c:v>
                </c:pt>
                <c:pt idx="13">
                  <c:v>0.6484478355</c:v>
                </c:pt>
                <c:pt idx="14">
                  <c:v>0.6219430655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</c:v>
                </c:pt>
                <c:pt idx="3">
                  <c:v>St. Vital (o)</c:v>
                </c:pt>
                <c:pt idx="4">
                  <c:v>Transcona (o)</c:v>
                </c:pt>
                <c:pt idx="5">
                  <c:v>River Heights (o)</c:v>
                </c:pt>
                <c:pt idx="6">
                  <c:v>River East (o)</c:v>
                </c:pt>
                <c:pt idx="7">
                  <c:v>Seven Oaks (d)</c:v>
                </c:pt>
                <c:pt idx="8">
                  <c:v>St. James - Assiniboia (o)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(o)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0.659063567</c:v>
                </c:pt>
                <c:pt idx="1">
                  <c:v>0.6783518863</c:v>
                </c:pt>
                <c:pt idx="2">
                  <c:v>0.6362249346</c:v>
                </c:pt>
                <c:pt idx="3">
                  <c:v>0.6788552104</c:v>
                </c:pt>
                <c:pt idx="4">
                  <c:v>0.669083794</c:v>
                </c:pt>
                <c:pt idx="5">
                  <c:v>0.6498107462</c:v>
                </c:pt>
                <c:pt idx="6">
                  <c:v>0.6549534953</c:v>
                </c:pt>
                <c:pt idx="7">
                  <c:v>0.6322601683</c:v>
                </c:pt>
                <c:pt idx="8">
                  <c:v>0.7037964435</c:v>
                </c:pt>
                <c:pt idx="9">
                  <c:v>0.5512688061</c:v>
                </c:pt>
                <c:pt idx="10">
                  <c:v>0.5601502758</c:v>
                </c:pt>
                <c:pt idx="11">
                  <c:v>0.5732095008</c:v>
                </c:pt>
                <c:pt idx="13">
                  <c:v>0.6457952724</c:v>
                </c:pt>
                <c:pt idx="14">
                  <c:v>0.6247558149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(o)</c:v>
                </c:pt>
                <c:pt idx="1">
                  <c:v>Assiniboine South (o)</c:v>
                </c:pt>
                <c:pt idx="2">
                  <c:v>St. Boniface</c:v>
                </c:pt>
                <c:pt idx="3">
                  <c:v>St. Vital (o)</c:v>
                </c:pt>
                <c:pt idx="4">
                  <c:v>Transcona (o)</c:v>
                </c:pt>
                <c:pt idx="5">
                  <c:v>River Heights (o)</c:v>
                </c:pt>
                <c:pt idx="6">
                  <c:v>River East (o)</c:v>
                </c:pt>
                <c:pt idx="7">
                  <c:v>Seven Oaks (d)</c:v>
                </c:pt>
                <c:pt idx="8">
                  <c:v>St. James - Assiniboia (o)</c:v>
                </c:pt>
                <c:pt idx="9">
                  <c:v>Inkster (o)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 (o)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0.6247558149</c:v>
                </c:pt>
                <c:pt idx="1">
                  <c:v>0.6247558149</c:v>
                </c:pt>
                <c:pt idx="2">
                  <c:v>0.6247558149</c:v>
                </c:pt>
                <c:pt idx="3">
                  <c:v>0.6247558149</c:v>
                </c:pt>
                <c:pt idx="4">
                  <c:v>0.6247558149</c:v>
                </c:pt>
                <c:pt idx="5">
                  <c:v>0.6247558149</c:v>
                </c:pt>
                <c:pt idx="6">
                  <c:v>0.6247558149</c:v>
                </c:pt>
                <c:pt idx="7">
                  <c:v>0.6247558149</c:v>
                </c:pt>
                <c:pt idx="8">
                  <c:v>0.6247558149</c:v>
                </c:pt>
                <c:pt idx="9">
                  <c:v>0.6247558149</c:v>
                </c:pt>
                <c:pt idx="10">
                  <c:v>0.6247558149</c:v>
                </c:pt>
                <c:pt idx="11">
                  <c:v>0.6247558149</c:v>
                </c:pt>
                <c:pt idx="13">
                  <c:v>0.6247558149</c:v>
                </c:pt>
                <c:pt idx="14">
                  <c:v>0.6247558149</c:v>
                </c:pt>
              </c:numCache>
            </c:numRef>
          </c:val>
        </c:ser>
        <c:gapWidth val="0"/>
        <c:axId val="10137433"/>
        <c:axId val="24128034"/>
      </c:barChart>
      <c:catAx>
        <c:axId val="101374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137433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8"/>
          <c:y val="0.58975"/>
          <c:w val="0.311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295"/>
          <c:w val="0.94775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0.624310579</c:v>
                </c:pt>
                <c:pt idx="1">
                  <c:v>0.624310579</c:v>
                </c:pt>
                <c:pt idx="2">
                  <c:v>0.624310579</c:v>
                </c:pt>
                <c:pt idx="3">
                  <c:v>0.624310579</c:v>
                </c:pt>
                <c:pt idx="4">
                  <c:v>0.624310579</c:v>
                </c:pt>
                <c:pt idx="5">
                  <c:v>0.624310579</c:v>
                </c:pt>
                <c:pt idx="6">
                  <c:v>0.624310579</c:v>
                </c:pt>
                <c:pt idx="8">
                  <c:v>0.624310579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0.6110352335</c:v>
                </c:pt>
                <c:pt idx="1">
                  <c:v>0.6388701632</c:v>
                </c:pt>
                <c:pt idx="2">
                  <c:v>0.5721199842</c:v>
                </c:pt>
                <c:pt idx="3">
                  <c:v>0.6521233298</c:v>
                </c:pt>
                <c:pt idx="4">
                  <c:v>0.6273349445</c:v>
                </c:pt>
                <c:pt idx="5">
                  <c:v>0.5896671851</c:v>
                </c:pt>
                <c:pt idx="6">
                  <c:v>0.432909038</c:v>
                </c:pt>
                <c:pt idx="8">
                  <c:v>0.624310579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825715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675"/>
          <c:y val="0.59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38"/>
          <c:w val="0.97425"/>
          <c:h val="0.8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381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0.6219430655</c:v>
                </c:pt>
                <c:pt idx="1">
                  <c:v>0.6219430655</c:v>
                </c:pt>
                <c:pt idx="2">
                  <c:v>0.6219430655</c:v>
                </c:pt>
                <c:pt idx="3">
                  <c:v>0.6219430655</c:v>
                </c:pt>
                <c:pt idx="4">
                  <c:v>0.6219430655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0.6189498987</c:v>
                </c:pt>
                <c:pt idx="1">
                  <c:v>0.6017567383</c:v>
                </c:pt>
                <c:pt idx="2">
                  <c:v>0.54211881</c:v>
                </c:pt>
                <c:pt idx="3">
                  <c:v>0.6484478355</c:v>
                </c:pt>
                <c:pt idx="4">
                  <c:v>0.6219430655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0.5906400588</c:v>
                </c:pt>
                <c:pt idx="1">
                  <c:v>0.5995692307</c:v>
                </c:pt>
                <c:pt idx="2">
                  <c:v>0.51135703</c:v>
                </c:pt>
                <c:pt idx="3">
                  <c:v>0.6457952724</c:v>
                </c:pt>
                <c:pt idx="4">
                  <c:v>0.6247558149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(o)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0.6247558149</c:v>
                </c:pt>
                <c:pt idx="1">
                  <c:v>0.6247558149</c:v>
                </c:pt>
                <c:pt idx="2">
                  <c:v>0.6247558149</c:v>
                </c:pt>
                <c:pt idx="3">
                  <c:v>0.6247558149</c:v>
                </c:pt>
                <c:pt idx="4">
                  <c:v>0.6247558149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  <c:max val="1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681450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3"/>
          <c:y val="0.274"/>
          <c:w val="0.311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0.878</cdr:y>
    </cdr:from>
    <cdr:to>
      <cdr:x>0.98675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81450"/>
          <a:ext cx="5334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0.996</cdr:x>
      <cdr:y>0.079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7.2.1: Adult Influenza Immunization Rates 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65+ years</a:t>
          </a:r>
        </a:p>
      </cdr:txBody>
    </cdr:sp>
  </cdr:relSizeAnchor>
  <cdr:relSizeAnchor xmlns:cdr="http://schemas.openxmlformats.org/drawingml/2006/chartDrawing">
    <cdr:from>
      <cdr:x>0.71725</cdr:x>
      <cdr:y>0.9615</cdr:y>
    </cdr:from>
    <cdr:to>
      <cdr:x>0.9865</cdr:x>
      <cdr:y>0.99125</cdr:y>
    </cdr:to>
    <cdr:sp>
      <cdr:nvSpPr>
        <cdr:cNvPr id="3" name="Text Box 8"/>
        <cdr:cNvSpPr txBox="1">
          <a:spLocks noChangeArrowheads="1"/>
        </cdr:cNvSpPr>
      </cdr:nvSpPr>
      <cdr:spPr>
        <a:xfrm>
          <a:off x="4095750" y="4362450"/>
          <a:ext cx="1543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7.2.3: Adult Influenza Immunization Rates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65+ years</a:t>
          </a:r>
        </a:p>
      </cdr:txBody>
    </cdr:sp>
  </cdr:relSizeAnchor>
  <cdr:relSizeAnchor xmlns:cdr="http://schemas.openxmlformats.org/drawingml/2006/chartDrawing">
    <cdr:from>
      <cdr:x>0.10825</cdr:x>
      <cdr:y>0.89375</cdr:y>
    </cdr:from>
    <cdr:to>
      <cdr:x>0.9985</cdr:x>
      <cdr:y>0.98575</cdr:y>
    </cdr:to>
    <cdr:sp>
      <cdr:nvSpPr>
        <cdr:cNvPr id="2" name="Text Box 9"/>
        <cdr:cNvSpPr txBox="1">
          <a:spLocks noChangeArrowheads="1"/>
        </cdr:cNvSpPr>
      </cdr:nvSpPr>
      <cdr:spPr>
        <a:xfrm>
          <a:off x="609600" y="4876800"/>
          <a:ext cx="508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0.72075</cdr:x>
      <cdr:y>0.975</cdr:y>
    </cdr:from>
    <cdr:to>
      <cdr:x>0.98825</cdr:x>
      <cdr:y>1</cdr:y>
    </cdr:to>
    <cdr:sp>
      <cdr:nvSpPr>
        <cdr:cNvPr id="3" name="Text Box 11"/>
        <cdr:cNvSpPr txBox="1">
          <a:spLocks noChangeArrowheads="1"/>
        </cdr:cNvSpPr>
      </cdr:nvSpPr>
      <cdr:spPr>
        <a:xfrm>
          <a:off x="4114800" y="5314950"/>
          <a:ext cx="1533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97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0.995</cdr:x>
      <cdr:y>0.11575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7.2.2: Adult Influenza Immunization Rates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65+ years</a:t>
          </a:r>
        </a:p>
      </cdr:txBody>
    </cdr:sp>
  </cdr:relSizeAnchor>
  <cdr:relSizeAnchor xmlns:cdr="http://schemas.openxmlformats.org/drawingml/2006/chartDrawing">
    <cdr:from>
      <cdr:x>0.7255</cdr:x>
      <cdr:y>0.95925</cdr:y>
    </cdr:from>
    <cdr:to>
      <cdr:x>0.99475</cdr:x>
      <cdr:y>0.98925</cdr:y>
    </cdr:to>
    <cdr:sp>
      <cdr:nvSpPr>
        <cdr:cNvPr id="3" name="Text Box 4"/>
        <cdr:cNvSpPr txBox="1">
          <a:spLocks noChangeArrowheads="1"/>
        </cdr:cNvSpPr>
      </cdr:nvSpPr>
      <cdr:spPr>
        <a:xfrm>
          <a:off x="4143375" y="4352925"/>
          <a:ext cx="1543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0.97</cdr:y>
    </cdr:from>
    <cdr:to>
      <cdr:x>0.99075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124325" y="4400550"/>
          <a:ext cx="1533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Adult Influenza Immunization Rates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65+ years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0.99218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172</v>
      </c>
      <c r="B1" s="14"/>
      <c r="C1" s="14"/>
      <c r="D1" s="14"/>
      <c r="E1" s="14"/>
    </row>
    <row r="2" spans="1:15" ht="13.5" customHeight="1" thickBot="1">
      <c r="A2" s="73" t="s">
        <v>161</v>
      </c>
      <c r="B2" s="84" t="s">
        <v>170</v>
      </c>
      <c r="C2" s="84"/>
      <c r="D2" s="84"/>
      <c r="E2" s="77"/>
      <c r="G2" s="81" t="s">
        <v>162</v>
      </c>
      <c r="H2" s="84" t="s">
        <v>170</v>
      </c>
      <c r="I2" s="84"/>
      <c r="J2" s="84"/>
      <c r="K2" s="77"/>
      <c r="M2" s="73" t="s">
        <v>160</v>
      </c>
      <c r="N2" s="76" t="s">
        <v>170</v>
      </c>
      <c r="O2" s="77"/>
    </row>
    <row r="3" spans="1:15" ht="12.75">
      <c r="A3" s="74"/>
      <c r="B3" s="15" t="s">
        <v>31</v>
      </c>
      <c r="C3" s="16" t="s">
        <v>64</v>
      </c>
      <c r="D3" s="17" t="s">
        <v>31</v>
      </c>
      <c r="E3" s="22" t="s">
        <v>64</v>
      </c>
      <c r="G3" s="82"/>
      <c r="H3" s="15" t="s">
        <v>31</v>
      </c>
      <c r="I3" s="16" t="s">
        <v>64</v>
      </c>
      <c r="J3" s="17" t="s">
        <v>31</v>
      </c>
      <c r="K3" s="22" t="s">
        <v>64</v>
      </c>
      <c r="M3" s="74"/>
      <c r="N3" s="15" t="s">
        <v>31</v>
      </c>
      <c r="O3" s="22" t="s">
        <v>64</v>
      </c>
    </row>
    <row r="4" spans="1:15" ht="12.75">
      <c r="A4" s="74"/>
      <c r="B4" s="15" t="s">
        <v>32</v>
      </c>
      <c r="C4" s="16" t="s">
        <v>163</v>
      </c>
      <c r="D4" s="17" t="s">
        <v>32</v>
      </c>
      <c r="E4" s="35" t="s">
        <v>163</v>
      </c>
      <c r="G4" s="82"/>
      <c r="H4" s="15" t="s">
        <v>32</v>
      </c>
      <c r="I4" s="16" t="s">
        <v>163</v>
      </c>
      <c r="J4" s="17" t="s">
        <v>32</v>
      </c>
      <c r="K4" s="35" t="s">
        <v>163</v>
      </c>
      <c r="M4" s="74"/>
      <c r="N4" s="15" t="s">
        <v>32</v>
      </c>
      <c r="O4" s="35" t="s">
        <v>163</v>
      </c>
    </row>
    <row r="5" spans="1:15" ht="12.75">
      <c r="A5" s="74"/>
      <c r="B5" s="18" t="s">
        <v>33</v>
      </c>
      <c r="C5" s="19" t="s">
        <v>164</v>
      </c>
      <c r="D5" s="20" t="s">
        <v>33</v>
      </c>
      <c r="E5" s="36" t="s">
        <v>164</v>
      </c>
      <c r="G5" s="82"/>
      <c r="H5" s="18" t="s">
        <v>33</v>
      </c>
      <c r="I5" s="19" t="s">
        <v>164</v>
      </c>
      <c r="J5" s="20" t="s">
        <v>33</v>
      </c>
      <c r="K5" s="36" t="s">
        <v>164</v>
      </c>
      <c r="M5" s="74"/>
      <c r="N5" s="18" t="s">
        <v>33</v>
      </c>
      <c r="O5" s="36" t="s">
        <v>164</v>
      </c>
    </row>
    <row r="6" spans="1:15" ht="13.5" thickBot="1">
      <c r="A6" s="75"/>
      <c r="B6" s="87" t="s">
        <v>152</v>
      </c>
      <c r="C6" s="85"/>
      <c r="D6" s="86" t="s">
        <v>153</v>
      </c>
      <c r="E6" s="79"/>
      <c r="G6" s="83"/>
      <c r="H6" s="78" t="s">
        <v>152</v>
      </c>
      <c r="I6" s="85"/>
      <c r="J6" s="86" t="s">
        <v>153</v>
      </c>
      <c r="K6" s="79"/>
      <c r="M6" s="75"/>
      <c r="N6" s="78" t="s">
        <v>154</v>
      </c>
      <c r="O6" s="79"/>
    </row>
    <row r="7" spans="1:15" ht="12.75">
      <c r="A7" s="27" t="s">
        <v>34</v>
      </c>
      <c r="B7" s="64">
        <f>'m vs o orig data'!B4</f>
        <v>350</v>
      </c>
      <c r="C7" s="51">
        <f>'m vs o orig data'!H4*100</f>
        <v>60.34482759000001</v>
      </c>
      <c r="D7" s="68">
        <f>'m vs o orig data'!P4</f>
        <v>3261</v>
      </c>
      <c r="E7" s="46">
        <f>'m vs o orig data'!V4*100</f>
        <v>54.871277129999996</v>
      </c>
      <c r="G7" s="28" t="s">
        <v>48</v>
      </c>
      <c r="H7" s="65">
        <f>'m vs o orig data'!B19</f>
        <v>104</v>
      </c>
      <c r="I7" s="51">
        <f>'m vs o orig data'!H19*100</f>
        <v>67.09677418999999</v>
      </c>
      <c r="J7" s="68">
        <f>'m vs o orig data'!P19</f>
        <v>5404</v>
      </c>
      <c r="K7" s="46">
        <f>'m vs o orig data'!V19*100</f>
        <v>65.55865583</v>
      </c>
      <c r="M7" s="29" t="s">
        <v>155</v>
      </c>
      <c r="N7" s="64">
        <f>'m region orig data'!B4</f>
        <v>601</v>
      </c>
      <c r="O7" s="48">
        <f>'m region orig data'!H4*100</f>
        <v>58.806262229999994</v>
      </c>
    </row>
    <row r="8" spans="1:15" ht="12.75">
      <c r="A8" s="29" t="s">
        <v>35</v>
      </c>
      <c r="B8" s="65">
        <f>'m vs o orig data'!B5</f>
        <v>292</v>
      </c>
      <c r="C8" s="51">
        <f>'m vs o orig data'!H5*100</f>
        <v>61.08786611</v>
      </c>
      <c r="D8" s="68">
        <f>'m vs o orig data'!P5</f>
        <v>7574</v>
      </c>
      <c r="E8" s="46">
        <f>'m vs o orig data'!V5*100</f>
        <v>58.450378140000005</v>
      </c>
      <c r="G8" s="30" t="s">
        <v>49</v>
      </c>
      <c r="H8" s="65">
        <f>'m vs o orig data'!B20</f>
        <v>56</v>
      </c>
      <c r="I8" s="51">
        <f>'m vs o orig data'!H20*100</f>
        <v>71.79487179</v>
      </c>
      <c r="J8" s="68">
        <f>'m vs o orig data'!P20</f>
        <v>3811</v>
      </c>
      <c r="K8" s="46">
        <f>'m vs o orig data'!V20*100</f>
        <v>67.99286351</v>
      </c>
      <c r="M8" s="29" t="s">
        <v>38</v>
      </c>
      <c r="N8" s="65">
        <f>'m region orig data'!B5</f>
        <v>584</v>
      </c>
      <c r="O8" s="48">
        <f>'m region orig data'!H5*100</f>
        <v>61.798941799999994</v>
      </c>
    </row>
    <row r="9" spans="1:15" ht="12.75">
      <c r="A9" s="29" t="s">
        <v>36</v>
      </c>
      <c r="B9" s="65">
        <f>'m vs o orig data'!B6</f>
        <v>152</v>
      </c>
      <c r="C9" s="51">
        <f>'m vs o orig data'!H6*100</f>
        <v>58.914728679999996</v>
      </c>
      <c r="D9" s="68">
        <f>'m vs o orig data'!P6</f>
        <v>7991</v>
      </c>
      <c r="E9" s="46">
        <f>'m vs o orig data'!V6*100</f>
        <v>61.58292232</v>
      </c>
      <c r="G9" s="30" t="s">
        <v>53</v>
      </c>
      <c r="H9" s="65">
        <f>'m vs o orig data'!B21</f>
        <v>275</v>
      </c>
      <c r="I9" s="51">
        <f>'m vs o orig data'!H21*100</f>
        <v>59.52380952</v>
      </c>
      <c r="J9" s="68">
        <f>'m vs o orig data'!P21</f>
        <v>4104</v>
      </c>
      <c r="K9" s="46">
        <f>'m vs o orig data'!V21*100</f>
        <v>63.216266170000004</v>
      </c>
      <c r="M9" s="29" t="s">
        <v>156</v>
      </c>
      <c r="N9" s="65">
        <f>'m region orig data'!B6</f>
        <v>268</v>
      </c>
      <c r="O9" s="48">
        <f>'m region orig data'!H6*100</f>
        <v>55.601659749999996</v>
      </c>
    </row>
    <row r="10" spans="1:15" ht="12.75">
      <c r="A10" s="29" t="s">
        <v>28</v>
      </c>
      <c r="B10" s="65">
        <f>'m vs o orig data'!B7</f>
        <v>77</v>
      </c>
      <c r="C10" s="51">
        <f>'m vs o orig data'!H7*100</f>
        <v>61.6</v>
      </c>
      <c r="D10" s="68">
        <f>'m vs o orig data'!P7</f>
        <v>4403</v>
      </c>
      <c r="E10" s="46">
        <f>'m vs o orig data'!V7*100</f>
        <v>64.96016524</v>
      </c>
      <c r="G10" s="30" t="s">
        <v>51</v>
      </c>
      <c r="H10" s="65">
        <f>'m vs o orig data'!B22</f>
        <v>268</v>
      </c>
      <c r="I10" s="51">
        <f>'m vs o orig data'!H22*100</f>
        <v>63.50710899999999</v>
      </c>
      <c r="J10" s="68">
        <f>'m vs o orig data'!P22</f>
        <v>5617</v>
      </c>
      <c r="K10" s="46">
        <f>'m vs o orig data'!V22*100</f>
        <v>68.01065504</v>
      </c>
      <c r="M10" s="29" t="s">
        <v>44</v>
      </c>
      <c r="N10" s="65">
        <f>'m region orig data'!B7</f>
        <v>1711</v>
      </c>
      <c r="O10" s="48">
        <f>'m region orig data'!H7*100</f>
        <v>63.06671581</v>
      </c>
    </row>
    <row r="11" spans="1:15" ht="12.75">
      <c r="A11" s="29" t="s">
        <v>44</v>
      </c>
      <c r="B11" s="65">
        <f>'m vs o orig data'!B8</f>
        <v>1711</v>
      </c>
      <c r="C11" s="51">
        <f>'m vs o orig data'!H8*100</f>
        <v>63.06671581</v>
      </c>
      <c r="D11" s="68">
        <f>'m vs o orig data'!P8</f>
        <v>57427</v>
      </c>
      <c r="E11" s="46">
        <f>'m vs o orig data'!V8*100</f>
        <v>64.7305477</v>
      </c>
      <c r="G11" s="30" t="s">
        <v>54</v>
      </c>
      <c r="H11" s="65">
        <f>'m vs o orig data'!B23</f>
        <v>82</v>
      </c>
      <c r="I11" s="51">
        <f>'m vs o orig data'!H23*100</f>
        <v>69.49152542</v>
      </c>
      <c r="J11" s="68">
        <f>'m vs o orig data'!P23</f>
        <v>2304</v>
      </c>
      <c r="K11" s="46">
        <f>'m vs o orig data'!V23*100</f>
        <v>65.84738497000001</v>
      </c>
      <c r="M11" s="29" t="s">
        <v>157</v>
      </c>
      <c r="N11" s="65">
        <f>'m region orig data'!B8</f>
        <v>510</v>
      </c>
      <c r="O11" s="48">
        <f>'m region orig data'!H8*100</f>
        <v>60.786650769999994</v>
      </c>
    </row>
    <row r="12" spans="1:15" ht="12.75">
      <c r="A12" s="29" t="s">
        <v>38</v>
      </c>
      <c r="B12" s="65">
        <f>'m vs o orig data'!B9</f>
        <v>627</v>
      </c>
      <c r="C12" s="51">
        <f>'m vs o orig data'!H9*100</f>
        <v>60.755813950000004</v>
      </c>
      <c r="D12" s="68">
        <f>'m vs o orig data'!P9</f>
        <v>6355</v>
      </c>
      <c r="E12" s="46">
        <f>'m vs o orig data'!V9*100</f>
        <v>61.15280985</v>
      </c>
      <c r="G12" s="30" t="s">
        <v>50</v>
      </c>
      <c r="H12" s="65">
        <f>'m vs o orig data'!B24</f>
        <v>86</v>
      </c>
      <c r="I12" s="51">
        <f>'m vs o orig data'!H24*100</f>
        <v>60.13986014</v>
      </c>
      <c r="J12" s="68">
        <f>'m vs o orig data'!P24</f>
        <v>5777</v>
      </c>
      <c r="K12" s="46">
        <f>'m vs o orig data'!V24*100</f>
        <v>65.97008108</v>
      </c>
      <c r="M12" s="29" t="s">
        <v>158</v>
      </c>
      <c r="N12" s="65">
        <f>'m region orig data'!B9</f>
        <v>255</v>
      </c>
      <c r="O12" s="48">
        <f>'m region orig data'!H9*100</f>
        <v>56.167400879999995</v>
      </c>
    </row>
    <row r="13" spans="1:15" ht="12.75">
      <c r="A13" s="29" t="s">
        <v>39</v>
      </c>
      <c r="B13" s="65">
        <f>'m vs o orig data'!B10</f>
        <v>206</v>
      </c>
      <c r="C13" s="51">
        <f>'m vs o orig data'!H10*100</f>
        <v>58.689458689999995</v>
      </c>
      <c r="D13" s="68">
        <f>'m vs o orig data'!P10</f>
        <v>2944</v>
      </c>
      <c r="E13" s="46">
        <f>'m vs o orig data'!V10*100</f>
        <v>57.32087227</v>
      </c>
      <c r="G13" s="30" t="s">
        <v>52</v>
      </c>
      <c r="H13" s="65">
        <f>'m vs o orig data'!B25</f>
        <v>217</v>
      </c>
      <c r="I13" s="51">
        <f>'m vs o orig data'!H25*100</f>
        <v>64.01179941000001</v>
      </c>
      <c r="J13" s="68">
        <f>'m vs o orig data'!P25</f>
        <v>8998</v>
      </c>
      <c r="K13" s="46">
        <f>'m vs o orig data'!V25*100</f>
        <v>65.58309038</v>
      </c>
      <c r="M13" s="29" t="s">
        <v>159</v>
      </c>
      <c r="N13" s="65">
        <f>'m region orig data'!B10</f>
        <v>82</v>
      </c>
      <c r="O13" s="48">
        <f>'m region orig data'!H10*100</f>
        <v>40.796019900000005</v>
      </c>
    </row>
    <row r="14" spans="1:15" ht="12.75">
      <c r="A14" s="29" t="s">
        <v>37</v>
      </c>
      <c r="B14" s="65">
        <f>'m vs o orig data'!B11</f>
        <v>344</v>
      </c>
      <c r="C14" s="51">
        <f>'m vs o orig data'!H11*100</f>
        <v>54.51664025</v>
      </c>
      <c r="D14" s="68">
        <f>'m vs o orig data'!P11</f>
        <v>4286</v>
      </c>
      <c r="E14" s="46">
        <f>'m vs o orig data'!V11*100</f>
        <v>59.12539661</v>
      </c>
      <c r="G14" s="30" t="s">
        <v>55</v>
      </c>
      <c r="H14" s="65">
        <f>'m vs o orig data'!B26</f>
        <v>134</v>
      </c>
      <c r="I14" s="51">
        <f>'m vs o orig data'!H26*100</f>
        <v>73.62637363</v>
      </c>
      <c r="J14" s="68">
        <f>'m vs o orig data'!P26</f>
        <v>5366</v>
      </c>
      <c r="K14" s="46">
        <f>'m vs o orig data'!V26*100</f>
        <v>63.36797355</v>
      </c>
      <c r="M14" s="31"/>
      <c r="N14" s="66"/>
      <c r="O14" s="50"/>
    </row>
    <row r="15" spans="1:15" ht="13.5" thickBot="1">
      <c r="A15" s="29" t="s">
        <v>40</v>
      </c>
      <c r="B15" s="65">
        <f>'m vs o orig data'!B12</f>
        <v>13</v>
      </c>
      <c r="C15" s="51">
        <f>'m vs o orig data'!H12*100</f>
        <v>65</v>
      </c>
      <c r="D15" s="68">
        <f>'m vs o orig data'!P12</f>
        <v>19</v>
      </c>
      <c r="E15" s="46">
        <f>'m vs o orig data'!V12*100</f>
        <v>40.425531910000004</v>
      </c>
      <c r="G15" s="30" t="s">
        <v>56</v>
      </c>
      <c r="H15" s="65">
        <f>'m vs o orig data'!B27</f>
        <v>162</v>
      </c>
      <c r="I15" s="51">
        <f>'m vs o orig data'!H27*100</f>
        <v>66.94214876</v>
      </c>
      <c r="J15" s="68">
        <f>'m vs o orig data'!P27</f>
        <v>7651</v>
      </c>
      <c r="K15" s="46">
        <f>'m vs o orig data'!V27*100</f>
        <v>70.37990985</v>
      </c>
      <c r="M15" s="33" t="s">
        <v>45</v>
      </c>
      <c r="N15" s="67">
        <f>'m region orig data'!B11</f>
        <v>4011</v>
      </c>
      <c r="O15" s="49">
        <f>'m region orig data'!H11*100</f>
        <v>60.26141827</v>
      </c>
    </row>
    <row r="16" spans="1:15" ht="12.75">
      <c r="A16" s="29" t="s">
        <v>41</v>
      </c>
      <c r="B16" s="65">
        <f>'m vs o orig data'!B13</f>
        <v>170</v>
      </c>
      <c r="C16" s="51">
        <f>'m vs o orig data'!H13*100</f>
        <v>59.02777778</v>
      </c>
      <c r="D16" s="68">
        <f>'m vs o orig data'!P13</f>
        <v>1102</v>
      </c>
      <c r="E16" s="46">
        <f>'m vs o orig data'!V13*100</f>
        <v>62.3655914</v>
      </c>
      <c r="G16" s="30" t="s">
        <v>57</v>
      </c>
      <c r="H16" s="65">
        <f>'m vs o orig data'!B28</f>
        <v>92</v>
      </c>
      <c r="I16" s="51">
        <f>'m vs o orig data'!H28*100</f>
        <v>60.92715232</v>
      </c>
      <c r="J16" s="68">
        <f>'m vs o orig data'!P28</f>
        <v>1462</v>
      </c>
      <c r="K16" s="46">
        <f>'m vs o orig data'!V28*100</f>
        <v>54.921111950000004</v>
      </c>
      <c r="M16" s="21" t="s">
        <v>46</v>
      </c>
      <c r="O16" s="34"/>
    </row>
    <row r="17" spans="1:15" ht="12.75">
      <c r="A17" s="29" t="s">
        <v>42</v>
      </c>
      <c r="B17" s="65">
        <f>'m vs o orig data'!B14</f>
        <v>69</v>
      </c>
      <c r="C17" s="51">
        <f>'m vs o orig data'!H14*100</f>
        <v>38.33333333</v>
      </c>
      <c r="D17" s="68">
        <f>'m vs o orig data'!P14</f>
        <v>583</v>
      </c>
      <c r="E17" s="46">
        <f>'m vs o orig data'!V14*100</f>
        <v>36.233685519999995</v>
      </c>
      <c r="G17" s="30" t="s">
        <v>58</v>
      </c>
      <c r="H17" s="65">
        <f>'m vs o orig data'!B29</f>
        <v>103</v>
      </c>
      <c r="I17" s="51">
        <f>'m vs o orig data'!H29*100</f>
        <v>52.55102041000001</v>
      </c>
      <c r="J17" s="68">
        <f>'m vs o orig data'!P29</f>
        <v>4275</v>
      </c>
      <c r="K17" s="46">
        <f>'m vs o orig data'!V29*100</f>
        <v>56.55509988</v>
      </c>
      <c r="M17" s="72" t="s">
        <v>171</v>
      </c>
      <c r="N17" s="25"/>
      <c r="O17" s="25"/>
    </row>
    <row r="18" spans="1:11" ht="12.75">
      <c r="A18" s="31"/>
      <c r="B18" s="66"/>
      <c r="C18" s="44"/>
      <c r="D18" s="69"/>
      <c r="E18" s="52"/>
      <c r="G18" s="30" t="s">
        <v>59</v>
      </c>
      <c r="H18" s="71">
        <f>'m vs o orig data'!B30</f>
        <v>132</v>
      </c>
      <c r="I18" s="51">
        <f>'m vs o orig data'!H30*100</f>
        <v>58.66666667</v>
      </c>
      <c r="J18" s="68">
        <f>'m vs o orig data'!P30</f>
        <v>2658</v>
      </c>
      <c r="K18" s="46">
        <f>'m vs o orig data'!V30*100</f>
        <v>58.00960279</v>
      </c>
    </row>
    <row r="19" spans="1:11" ht="12.75">
      <c r="A19" s="29" t="s">
        <v>150</v>
      </c>
      <c r="B19" s="65">
        <f>'m vs o orig data'!B15</f>
        <v>794</v>
      </c>
      <c r="C19" s="51">
        <f>'m vs o orig data'!H15*100</f>
        <v>60.3343465</v>
      </c>
      <c r="D19" s="68">
        <f>'m vs o orig data'!P15</f>
        <v>18826</v>
      </c>
      <c r="E19" s="46">
        <f>'m vs o orig data'!V15*100</f>
        <v>59.058255169999995</v>
      </c>
      <c r="G19" s="32"/>
      <c r="H19" s="66"/>
      <c r="I19" s="44"/>
      <c r="J19" s="69"/>
      <c r="K19" s="52"/>
    </row>
    <row r="20" spans="1:11" ht="13.5" thickBot="1">
      <c r="A20" s="29" t="s">
        <v>47</v>
      </c>
      <c r="B20" s="65">
        <f>'m vs o orig data'!B16</f>
        <v>1177</v>
      </c>
      <c r="C20" s="51">
        <f>'m vs o orig data'!H16*100</f>
        <v>58.4409136</v>
      </c>
      <c r="D20" s="68">
        <f>'m vs o orig data'!P16</f>
        <v>13585</v>
      </c>
      <c r="E20" s="46">
        <f>'m vs o orig data'!V16*100</f>
        <v>59.64350002</v>
      </c>
      <c r="G20" s="33" t="s">
        <v>44</v>
      </c>
      <c r="H20" s="67">
        <f>'m vs o orig data'!B8</f>
        <v>1711</v>
      </c>
      <c r="I20" s="54">
        <f>'m vs o orig data'!H8*100</f>
        <v>63.06671581</v>
      </c>
      <c r="J20" s="70">
        <f>'m vs o orig data'!P8</f>
        <v>57427</v>
      </c>
      <c r="K20" s="53">
        <f>'m vs o orig data'!V8*100</f>
        <v>64.7305477</v>
      </c>
    </row>
    <row r="21" spans="1:9" ht="12.75">
      <c r="A21" s="29" t="s">
        <v>43</v>
      </c>
      <c r="B21" s="65">
        <f>'m vs o orig data'!B17</f>
        <v>252</v>
      </c>
      <c r="C21" s="51">
        <f>'m vs o orig data'!H17*100</f>
        <v>51.639344259999994</v>
      </c>
      <c r="D21" s="68">
        <f>'m vs o orig data'!P17</f>
        <v>1704</v>
      </c>
      <c r="E21" s="46">
        <f>'m vs o orig data'!V17*100</f>
        <v>49.78089395</v>
      </c>
      <c r="G21" s="21" t="s">
        <v>46</v>
      </c>
      <c r="I21" s="34"/>
    </row>
    <row r="22" spans="1:11" ht="12.75">
      <c r="A22" s="31"/>
      <c r="B22" s="66"/>
      <c r="C22" s="44"/>
      <c r="D22" s="69"/>
      <c r="E22" s="52"/>
      <c r="G22" s="80" t="s">
        <v>171</v>
      </c>
      <c r="H22" s="80"/>
      <c r="I22" s="80"/>
      <c r="J22" s="80"/>
      <c r="K22" s="80"/>
    </row>
    <row r="23" spans="1:5" ht="13.5" thickBot="1">
      <c r="A23" s="33" t="s">
        <v>45</v>
      </c>
      <c r="B23" s="67">
        <f>'m vs o orig data'!B18</f>
        <v>4011</v>
      </c>
      <c r="C23" s="45">
        <f>'m vs o orig data'!H18*100</f>
        <v>60.26141827</v>
      </c>
      <c r="D23" s="70">
        <f>'m vs o orig data'!P18</f>
        <v>95945</v>
      </c>
      <c r="E23" s="53">
        <f>'m vs o orig data'!V18*100</f>
        <v>62.475581489999996</v>
      </c>
    </row>
    <row r="24" spans="1:9" ht="12.75">
      <c r="A24" s="21" t="s">
        <v>46</v>
      </c>
      <c r="C24" s="34"/>
      <c r="G24" s="56"/>
      <c r="H24" s="55"/>
      <c r="I24" s="55"/>
    </row>
    <row r="25" spans="1:9" ht="12.75">
      <c r="A25" s="72" t="s">
        <v>171</v>
      </c>
      <c r="B25" s="25"/>
      <c r="C25" s="25"/>
      <c r="D25" s="25"/>
      <c r="E25" s="25"/>
      <c r="G25" s="56"/>
      <c r="H25" s="55"/>
      <c r="I25" s="57"/>
    </row>
    <row r="26" spans="7:9" ht="12.75">
      <c r="G26" s="56"/>
      <c r="H26" s="55"/>
      <c r="I26" s="57"/>
    </row>
    <row r="27" spans="7:9" ht="12.75">
      <c r="G27" s="56"/>
      <c r="H27" s="55"/>
      <c r="I27" s="58"/>
    </row>
    <row r="28" spans="7:9" ht="12.75">
      <c r="G28" s="56"/>
      <c r="H28" s="55"/>
      <c r="I28" s="55"/>
    </row>
    <row r="29" spans="7:9" ht="12.75">
      <c r="G29" s="59"/>
      <c r="H29" s="60"/>
      <c r="I29" s="61"/>
    </row>
    <row r="30" spans="7:9" ht="12.75">
      <c r="G30" s="59"/>
      <c r="H30" s="60"/>
      <c r="I30" s="61"/>
    </row>
    <row r="31" spans="7:9" ht="12.75">
      <c r="G31" s="59"/>
      <c r="H31" s="60"/>
      <c r="I31" s="61"/>
    </row>
    <row r="33" spans="7:9" ht="12.75">
      <c r="G33" s="59"/>
      <c r="H33" s="60"/>
      <c r="I33" s="61"/>
    </row>
    <row r="34" spans="7:9" ht="12.75">
      <c r="G34" s="59"/>
      <c r="H34" s="60"/>
      <c r="I34" s="61"/>
    </row>
    <row r="35" spans="7:9" ht="12.75">
      <c r="G35" s="59"/>
      <c r="H35" s="60"/>
      <c r="I35" s="61"/>
    </row>
    <row r="36" spans="7:9" ht="12.75">
      <c r="G36" s="62"/>
      <c r="H36" s="60"/>
      <c r="I36" s="61"/>
    </row>
    <row r="37" spans="7:9" ht="12.75">
      <c r="G37" s="59"/>
      <c r="H37" s="60"/>
      <c r="I37" s="61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N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165</v>
      </c>
      <c r="B1" s="5" t="s">
        <v>60</v>
      </c>
      <c r="C1" s="88" t="s">
        <v>29</v>
      </c>
      <c r="D1" s="88"/>
      <c r="E1" s="88"/>
      <c r="F1" s="89" t="s">
        <v>139</v>
      </c>
      <c r="G1" s="89"/>
      <c r="H1" s="90" t="s">
        <v>169</v>
      </c>
      <c r="I1" s="90"/>
      <c r="J1" s="90"/>
      <c r="K1" s="90"/>
      <c r="L1" s="90"/>
      <c r="M1" s="90"/>
      <c r="N1" s="90"/>
      <c r="O1" s="7"/>
      <c r="S1" s="7"/>
    </row>
    <row r="2" spans="1:19" ht="12.75">
      <c r="A2" s="39" t="s">
        <v>166</v>
      </c>
      <c r="B2" s="63"/>
      <c r="C2" s="13"/>
      <c r="D2" s="13"/>
      <c r="E2" s="13"/>
      <c r="F2" s="41"/>
      <c r="G2" s="41"/>
      <c r="H2" s="5"/>
      <c r="I2" s="5" t="s">
        <v>151</v>
      </c>
      <c r="J2" s="5" t="s">
        <v>151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128</v>
      </c>
      <c r="D3" s="13" t="s">
        <v>103</v>
      </c>
      <c r="E3" s="13" t="s">
        <v>102</v>
      </c>
      <c r="F3" s="41" t="s">
        <v>137</v>
      </c>
      <c r="G3" s="41" t="s">
        <v>138</v>
      </c>
      <c r="H3" s="6" t="s">
        <v>140</v>
      </c>
      <c r="I3" s="3" t="s">
        <v>152</v>
      </c>
      <c r="J3" s="47" t="s">
        <v>153</v>
      </c>
      <c r="K3" s="6" t="s">
        <v>141</v>
      </c>
      <c r="L3" s="42" t="s">
        <v>142</v>
      </c>
      <c r="M3" s="6" t="s">
        <v>143</v>
      </c>
      <c r="N3" s="6" t="s">
        <v>144</v>
      </c>
      <c r="P3" s="6" t="s">
        <v>145</v>
      </c>
      <c r="Q3" s="6" t="s">
        <v>146</v>
      </c>
      <c r="R3" s="6" t="s">
        <v>147</v>
      </c>
      <c r="T3" s="6" t="s">
        <v>148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(o,d)</v>
      </c>
      <c r="B4" t="s">
        <v>34</v>
      </c>
      <c r="C4" t="str">
        <f>'m vs o orig data'!AH4</f>
        <v> </v>
      </c>
      <c r="D4" t="str">
        <f>'m vs o orig data'!AI4</f>
        <v>o</v>
      </c>
      <c r="E4" t="str">
        <f ca="1">IF(CELL("contents",F4)="s","s",IF(CELL("contents",G4)="s","s",IF(CELL("contents",'m vs o orig data'!AJ4)="d","d","")))</f>
        <v>d</v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0.6219430655</v>
      </c>
      <c r="I4" s="3">
        <f>'m vs o orig data'!D4</f>
        <v>0.6191875762</v>
      </c>
      <c r="J4" s="3">
        <f>'m vs o orig data'!R4</f>
        <v>0.5533374471</v>
      </c>
      <c r="K4" s="23">
        <f aca="true" t="shared" si="1" ref="K4:K14">J$19</f>
        <v>0.6247558149</v>
      </c>
      <c r="L4" s="6">
        <f>'m vs o orig data'!B4</f>
        <v>350</v>
      </c>
      <c r="M4" s="6">
        <f>'m vs o orig data'!C4</f>
        <v>580</v>
      </c>
      <c r="N4" s="12">
        <f>'m vs o orig data'!G4</f>
        <v>0.936502265</v>
      </c>
      <c r="O4" s="8"/>
      <c r="P4" s="6">
        <f>'m vs o orig data'!P4</f>
        <v>3261</v>
      </c>
      <c r="Q4" s="6">
        <f>'m vs o orig data'!Q4</f>
        <v>5943</v>
      </c>
      <c r="R4" s="12">
        <f>'m vs o orig data'!U4</f>
        <v>9.326029E-12</v>
      </c>
      <c r="S4" s="8"/>
      <c r="T4" s="12">
        <f>'m vs o orig data'!AD4</f>
        <v>0.0456136482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 (o)</v>
      </c>
      <c r="B5" t="s">
        <v>35</v>
      </c>
      <c r="C5" t="str">
        <f>'m vs o orig data'!AH5</f>
        <v> </v>
      </c>
      <c r="D5" t="str">
        <f>'m vs o orig data'!AI5</f>
        <v>o</v>
      </c>
      <c r="E5">
        <f ca="1">IF(CELL("contents",F5)="s","s",IF(CELL("contents",G5)="s","s",IF(CELL("contents",'m vs o orig data'!AJ5)="d","d","")))</f>
      </c>
      <c r="F5" t="str">
        <f>'m vs o orig data'!AK5</f>
        <v> </v>
      </c>
      <c r="G5" t="str">
        <f>'m vs o orig data'!AL5</f>
        <v> </v>
      </c>
      <c r="H5" s="23">
        <f t="shared" si="0"/>
        <v>0.6219430655</v>
      </c>
      <c r="I5" s="3">
        <f>'m vs o orig data'!D5</f>
        <v>0.6283764184</v>
      </c>
      <c r="J5" s="3">
        <f>'m vs o orig data'!R5</f>
        <v>0.5833984628</v>
      </c>
      <c r="K5" s="23">
        <f t="shared" si="1"/>
        <v>0.6247558149</v>
      </c>
      <c r="L5" s="6">
        <f>'m vs o orig data'!B5</f>
        <v>292</v>
      </c>
      <c r="M5" s="6">
        <f>'m vs o orig data'!C5</f>
        <v>478</v>
      </c>
      <c r="N5" s="12">
        <f>'m vs o orig data'!G5</f>
        <v>0.8651849545</v>
      </c>
      <c r="O5" s="9"/>
      <c r="P5" s="6">
        <f>'m vs o orig data'!P5</f>
        <v>7574</v>
      </c>
      <c r="Q5" s="6">
        <f>'m vs o orig data'!Q5</f>
        <v>12958</v>
      </c>
      <c r="R5" s="12">
        <f>'m vs o orig data'!U5</f>
        <v>9.5651553E-09</v>
      </c>
      <c r="S5" s="9"/>
      <c r="T5" s="12">
        <f>'m vs o orig data'!AD5</f>
        <v>0.2130508567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36</v>
      </c>
      <c r="C6" t="str">
        <f>'m vs o orig data'!AH6</f>
        <v> </v>
      </c>
      <c r="D6" t="str">
        <f>'m vs o orig data'!AI6</f>
        <v> </v>
      </c>
      <c r="E6">
        <f ca="1">IF(CELL("contents",F6)="s","s",IF(CELL("contents",G6)="s","s",IF(CELL("contents",'m vs o orig data'!AJ6)="d","d","")))</f>
      </c>
      <c r="F6" t="str">
        <f>'m vs o orig data'!AK6</f>
        <v> </v>
      </c>
      <c r="G6" t="str">
        <f>'m vs o orig data'!AL6</f>
        <v> </v>
      </c>
      <c r="H6" s="23">
        <f t="shared" si="0"/>
        <v>0.6219430655</v>
      </c>
      <c r="I6" s="3">
        <f>'m vs o orig data'!D6</f>
        <v>0.6082872212</v>
      </c>
      <c r="J6" s="3">
        <f>'m vs o orig data'!R6</f>
        <v>0.6116556993</v>
      </c>
      <c r="K6" s="23">
        <f t="shared" si="1"/>
        <v>0.6247558149</v>
      </c>
      <c r="L6" s="6">
        <f>'m vs o orig data'!B6</f>
        <v>152</v>
      </c>
      <c r="M6" s="6">
        <f>'m vs o orig data'!C6</f>
        <v>258</v>
      </c>
      <c r="N6" s="12">
        <f>'m vs o orig data'!G6</f>
        <v>0.7881821267</v>
      </c>
      <c r="O6" s="9"/>
      <c r="P6" s="6">
        <f>'m vs o orig data'!P6</f>
        <v>7991</v>
      </c>
      <c r="Q6" s="6">
        <f>'m vs o orig data'!Q6</f>
        <v>12976</v>
      </c>
      <c r="R6" s="12">
        <f>'m vs o orig data'!U6</f>
        <v>0.0687923161</v>
      </c>
      <c r="S6" s="9"/>
      <c r="T6" s="12">
        <f>'m vs o orig data'!AD6</f>
        <v>0.9462306565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28</v>
      </c>
      <c r="C7" t="str">
        <f>'m vs o orig data'!AH7</f>
        <v> </v>
      </c>
      <c r="D7" t="str">
        <f>'m vs o orig data'!AI7</f>
        <v> </v>
      </c>
      <c r="E7">
        <f ca="1">IF(CELL("contents",F7)="s","s",IF(CELL("contents",G7)="s","s",IF(CELL("contents",'m vs o orig data'!AJ7)="d","d","")))</f>
      </c>
      <c r="F7" t="str">
        <f>'m vs o orig data'!AK7</f>
        <v> </v>
      </c>
      <c r="G7" t="str">
        <f>'m vs o orig data'!AL7</f>
        <v> </v>
      </c>
      <c r="H7" s="23">
        <f t="shared" si="0"/>
        <v>0.6219430655</v>
      </c>
      <c r="I7" s="3">
        <f>'m vs o orig data'!D7</f>
        <v>0.6358699699</v>
      </c>
      <c r="J7" s="3">
        <f>'m vs o orig data'!R7</f>
        <v>0.6469775416</v>
      </c>
      <c r="K7" s="23">
        <f t="shared" si="1"/>
        <v>0.6247558149</v>
      </c>
      <c r="L7" s="6">
        <f>'m vs o orig data'!B7</f>
        <v>77</v>
      </c>
      <c r="M7" s="6">
        <f>'m vs o orig data'!C7</f>
        <v>125</v>
      </c>
      <c r="N7" s="12">
        <f>'m vs o orig data'!G7</f>
        <v>0.8473606232</v>
      </c>
      <c r="O7" s="9"/>
      <c r="P7" s="6">
        <f>'m vs o orig data'!P7</f>
        <v>4403</v>
      </c>
      <c r="Q7" s="6">
        <f>'m vs o orig data'!Q7</f>
        <v>6778</v>
      </c>
      <c r="R7" s="12">
        <f>'m vs o orig data'!U7</f>
        <v>0.0233516569</v>
      </c>
      <c r="S7" s="9"/>
      <c r="T7" s="12">
        <f>'m vs o orig data'!AD7</f>
        <v>0.8802571146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(o)</v>
      </c>
      <c r="B8" t="s">
        <v>44</v>
      </c>
      <c r="C8" t="str">
        <f>'m vs o orig data'!AH8</f>
        <v> </v>
      </c>
      <c r="D8" t="str">
        <f>'m vs o orig data'!AI8</f>
        <v>o</v>
      </c>
      <c r="E8">
        <f ca="1">IF(CELL("contents",F8)="s","s",IF(CELL("contents",G8)="s","s",IF(CELL("contents",'m vs o orig data'!AJ8)="d","d","")))</f>
      </c>
      <c r="F8" t="str">
        <f>'m vs o orig data'!AK8</f>
        <v> </v>
      </c>
      <c r="G8" t="str">
        <f>'m vs o orig data'!AL8</f>
        <v> </v>
      </c>
      <c r="H8" s="23">
        <f t="shared" si="0"/>
        <v>0.6219430655</v>
      </c>
      <c r="I8" s="3">
        <f>'m vs o orig data'!D8</f>
        <v>0.6484478355</v>
      </c>
      <c r="J8" s="3">
        <f>'m vs o orig data'!R8</f>
        <v>0.6457952724</v>
      </c>
      <c r="K8" s="23">
        <f t="shared" si="1"/>
        <v>0.6247558149</v>
      </c>
      <c r="L8" s="6">
        <f>'m vs o orig data'!B8</f>
        <v>1711</v>
      </c>
      <c r="M8" s="6">
        <f>'m vs o orig data'!C8</f>
        <v>2713</v>
      </c>
      <c r="N8" s="12">
        <f>'m vs o orig data'!G8</f>
        <v>0.1495760626</v>
      </c>
      <c r="O8" s="9"/>
      <c r="P8" s="6">
        <f>'m vs o orig data'!P8</f>
        <v>57427</v>
      </c>
      <c r="Q8" s="6">
        <f>'m vs o orig data'!Q8</f>
        <v>88717</v>
      </c>
      <c r="R8" s="12">
        <f>'m vs o orig data'!U8</f>
        <v>0.0030315702</v>
      </c>
      <c r="S8" s="9"/>
      <c r="T8" s="12">
        <f>'m vs o orig data'!AD8</f>
        <v>0.8786747521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38</v>
      </c>
      <c r="C9" t="str">
        <f>'m vs o orig data'!AH9</f>
        <v> 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3">
        <f t="shared" si="0"/>
        <v>0.6219430655</v>
      </c>
      <c r="I9" s="3">
        <f>'m vs o orig data'!D9</f>
        <v>0.6266556049</v>
      </c>
      <c r="J9" s="3">
        <f>'m vs o orig data'!R9</f>
        <v>0.6191013178</v>
      </c>
      <c r="K9" s="23">
        <f t="shared" si="1"/>
        <v>0.6247558149</v>
      </c>
      <c r="L9" s="6">
        <f>'m vs o orig data'!B9</f>
        <v>627</v>
      </c>
      <c r="M9" s="6">
        <f>'m vs o orig data'!C9</f>
        <v>1032</v>
      </c>
      <c r="N9" s="12">
        <f>'m vs o orig data'!G9</f>
        <v>0.8604704023</v>
      </c>
      <c r="O9" s="9"/>
      <c r="P9" s="6">
        <f>'m vs o orig data'!P9</f>
        <v>6355</v>
      </c>
      <c r="Q9" s="6">
        <f>'m vs o orig data'!Q9</f>
        <v>10392</v>
      </c>
      <c r="R9" s="12">
        <f>'m vs o orig data'!U9</f>
        <v>0.4828763012</v>
      </c>
      <c r="S9" s="9"/>
      <c r="T9" s="12">
        <f>'m vs o orig data'!AD9</f>
        <v>0.7720397817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(o)</v>
      </c>
      <c r="B10" t="s">
        <v>39</v>
      </c>
      <c r="C10" t="str">
        <f>'m vs o orig data'!AH10</f>
        <v> </v>
      </c>
      <c r="D10" t="str">
        <f>'m vs o orig data'!AI10</f>
        <v>o</v>
      </c>
      <c r="E10">
        <f ca="1">IF(CELL("contents",F10)="s","s",IF(CELL("contents",G10)="s","s",IF(CELL("contents",'m vs o orig data'!AJ10)="d","d","")))</f>
      </c>
      <c r="F10" t="str">
        <f>'m vs o orig data'!AK10</f>
        <v> </v>
      </c>
      <c r="G10" t="str">
        <f>'m vs o orig data'!AL10</f>
        <v> </v>
      </c>
      <c r="H10" s="23">
        <f t="shared" si="0"/>
        <v>0.6219430655</v>
      </c>
      <c r="I10" s="3">
        <f>'m vs o orig data'!D10</f>
        <v>0.6098189018</v>
      </c>
      <c r="J10" s="3">
        <f>'m vs o orig data'!R10</f>
        <v>0.5855374151</v>
      </c>
      <c r="K10" s="23">
        <f t="shared" si="1"/>
        <v>0.6247558149</v>
      </c>
      <c r="L10" s="6">
        <f>'m vs o orig data'!B10</f>
        <v>206</v>
      </c>
      <c r="M10" s="6">
        <f>'m vs o orig data'!C10</f>
        <v>351</v>
      </c>
      <c r="N10" s="12">
        <f>'m vs o orig data'!G10</f>
        <v>0.7828828317</v>
      </c>
      <c r="P10" s="6">
        <f>'m vs o orig data'!P10</f>
        <v>2944</v>
      </c>
      <c r="Q10" s="6">
        <f>'m vs o orig data'!Q10</f>
        <v>5136</v>
      </c>
      <c r="R10" s="12">
        <f>'m vs o orig data'!U10</f>
        <v>0.000533712</v>
      </c>
      <c r="T10" s="12">
        <f>'m vs o orig data'!AD10</f>
        <v>0.572906426</v>
      </c>
    </row>
    <row r="11" spans="1:27" ht="12.75">
      <c r="A11" s="2" t="str">
        <f ca="1" t="shared" si="2"/>
        <v>Parkland (o)</v>
      </c>
      <c r="B11" t="s">
        <v>37</v>
      </c>
      <c r="C11" t="str">
        <f>'m vs o orig data'!AH11</f>
        <v> </v>
      </c>
      <c r="D11" t="str">
        <f>'m vs o orig data'!AI11</f>
        <v>o</v>
      </c>
      <c r="E11">
        <f ca="1">IF(CELL("contents",F11)="s","s",IF(CELL("contents",G11)="s","s",IF(CELL("contents",'m vs o orig data'!AJ11)="d","d","")))</f>
      </c>
      <c r="F11" t="str">
        <f>'m vs o orig data'!AK11</f>
        <v> </v>
      </c>
      <c r="G11" t="str">
        <f>'m vs o orig data'!AL11</f>
        <v> </v>
      </c>
      <c r="H11" s="23">
        <f t="shared" si="0"/>
        <v>0.6219430655</v>
      </c>
      <c r="I11" s="3">
        <f>'m vs o orig data'!D11</f>
        <v>0.5600984129</v>
      </c>
      <c r="J11" s="3">
        <f>'m vs o orig data'!R11</f>
        <v>0.5860867882</v>
      </c>
      <c r="K11" s="23">
        <f t="shared" si="1"/>
        <v>0.6247558149</v>
      </c>
      <c r="L11" s="6">
        <f>'m vs o orig data'!B11</f>
        <v>344</v>
      </c>
      <c r="M11" s="6">
        <f>'m vs o orig data'!C11</f>
        <v>631</v>
      </c>
      <c r="N11" s="12">
        <f>'m vs o orig data'!G11</f>
        <v>0.0622880839</v>
      </c>
      <c r="O11" s="9"/>
      <c r="P11" s="6">
        <f>'m vs o orig data'!P11</f>
        <v>4286</v>
      </c>
      <c r="Q11" s="6">
        <f>'m vs o orig data'!Q11</f>
        <v>7249</v>
      </c>
      <c r="R11" s="12">
        <f>'m vs o orig data'!U11</f>
        <v>4.27788E-05</v>
      </c>
      <c r="S11" s="9"/>
      <c r="T11" s="12">
        <f>'m vs o orig data'!AD11</f>
        <v>0.4183659393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40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0.6219430655</v>
      </c>
      <c r="I12" s="3">
        <f>'m vs o orig data'!D12</f>
        <v>0.7048207279</v>
      </c>
      <c r="J12" s="3">
        <f>'m vs o orig data'!R12</f>
        <v>0.4136476299</v>
      </c>
      <c r="K12" s="23">
        <f t="shared" si="1"/>
        <v>0.6247558149</v>
      </c>
      <c r="L12" s="6">
        <f>'m vs o orig data'!B12</f>
        <v>13</v>
      </c>
      <c r="M12" s="6">
        <f>'m vs o orig data'!C12</f>
        <v>20</v>
      </c>
      <c r="N12" s="12">
        <f>'m vs o orig data'!G12</f>
        <v>0.6524926024</v>
      </c>
      <c r="O12" s="9"/>
      <c r="P12" s="6">
        <f>'m vs o orig data'!P12</f>
        <v>19</v>
      </c>
      <c r="Q12" s="6">
        <f>'m vs o orig data'!Q12</f>
        <v>47</v>
      </c>
      <c r="R12" s="12">
        <f>'m vs o orig data'!U12</f>
        <v>0.0723034272</v>
      </c>
      <c r="S12" s="9"/>
      <c r="T12" s="12">
        <f>'m vs o orig data'!AD12</f>
        <v>0.1387111131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41</v>
      </c>
      <c r="C13" t="str">
        <f>'m vs o orig data'!AH13</f>
        <v> </v>
      </c>
      <c r="D13" t="str">
        <f>'m vs o orig data'!AI13</f>
        <v> 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3">
        <f t="shared" si="0"/>
        <v>0.6219430655</v>
      </c>
      <c r="I13" s="3">
        <f>'m vs o orig data'!D13</f>
        <v>0.6197395617</v>
      </c>
      <c r="J13" s="3">
        <f>'m vs o orig data'!R13</f>
        <v>0.6333693663</v>
      </c>
      <c r="K13" s="23">
        <f t="shared" si="1"/>
        <v>0.6247558149</v>
      </c>
      <c r="L13" s="6">
        <f>'m vs o orig data'!B13</f>
        <v>170</v>
      </c>
      <c r="M13" s="6">
        <f>'m vs o orig data'!C13</f>
        <v>288</v>
      </c>
      <c r="N13" s="12">
        <f>'m vs o orig data'!G13</f>
        <v>0.9638483409</v>
      </c>
      <c r="O13" s="9"/>
      <c r="P13" s="6">
        <f>'m vs o orig data'!P13</f>
        <v>1102</v>
      </c>
      <c r="Q13" s="6">
        <f>'m vs o orig data'!Q13</f>
        <v>1767</v>
      </c>
      <c r="R13" s="12">
        <f>'m vs o orig data'!U13</f>
        <v>0.6513203441</v>
      </c>
      <c r="S13" s="9"/>
      <c r="T13" s="12">
        <f>'m vs o orig data'!AD13</f>
        <v>0.7917827244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(m,o)</v>
      </c>
      <c r="B14" t="s">
        <v>42</v>
      </c>
      <c r="C14" t="str">
        <f>'m vs o orig data'!AH14</f>
        <v>m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23">
        <f t="shared" si="0"/>
        <v>0.6219430655</v>
      </c>
      <c r="I14" s="3">
        <f>'m vs o orig data'!D14</f>
        <v>0.403480968</v>
      </c>
      <c r="J14" s="3">
        <f>'m vs o orig data'!R14</f>
        <v>0.378308311</v>
      </c>
      <c r="K14" s="23">
        <f t="shared" si="1"/>
        <v>0.6247558149</v>
      </c>
      <c r="L14" s="6">
        <f>'m vs o orig data'!B14</f>
        <v>69</v>
      </c>
      <c r="M14" s="6">
        <f>'m vs o orig data'!C14</f>
        <v>180</v>
      </c>
      <c r="N14" s="12">
        <f>'m vs o orig data'!G14</f>
        <v>0.0003654111</v>
      </c>
      <c r="O14" s="9"/>
      <c r="P14" s="6">
        <f>'m vs o orig data'!P14</f>
        <v>583</v>
      </c>
      <c r="Q14" s="6">
        <f>'m vs o orig data'!Q14</f>
        <v>1609</v>
      </c>
      <c r="R14" s="12">
        <f>'m vs o orig data'!U14</f>
        <v>1.486729E-33</v>
      </c>
      <c r="S14" s="9"/>
      <c r="T14" s="12">
        <f>'m vs o orig data'!AD14</f>
        <v>0.6128542406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(o)</v>
      </c>
      <c r="B16" t="s">
        <v>150</v>
      </c>
      <c r="C16" t="str">
        <f>'m vs o orig data'!AH15</f>
        <v> </v>
      </c>
      <c r="D16" t="str">
        <f>'m vs o orig data'!AI15</f>
        <v>o</v>
      </c>
      <c r="E16">
        <f ca="1">IF(CELL("contents",F16)="s","s",IF(CELL("contents",G16)="s","s",IF(CELL("contents",'m vs o orig data'!AJ15)="d","d","")))</f>
      </c>
      <c r="F16" t="str">
        <f>'m vs o orig data'!AK15</f>
        <v> </v>
      </c>
      <c r="G16" t="str">
        <f>'m vs o orig data'!AL15</f>
        <v> </v>
      </c>
      <c r="H16" s="23">
        <f>I$19</f>
        <v>0.6219430655</v>
      </c>
      <c r="I16" s="3">
        <f>'m vs o orig data'!D15</f>
        <v>0.6189498987</v>
      </c>
      <c r="J16" s="3">
        <f>'m vs o orig data'!R15</f>
        <v>0.5906400588</v>
      </c>
      <c r="K16" s="23">
        <f>J$19</f>
        <v>0.6247558149</v>
      </c>
      <c r="L16" s="6">
        <f>'m vs o orig data'!B15</f>
        <v>794</v>
      </c>
      <c r="M16" s="6">
        <f>'m vs o orig data'!C15</f>
        <v>1316</v>
      </c>
      <c r="N16" s="12">
        <f>'m vs o orig data'!G15</f>
        <v>0.9635628286</v>
      </c>
      <c r="O16" s="9"/>
      <c r="P16" s="6">
        <f>'m vs o orig data'!P15</f>
        <v>18826</v>
      </c>
      <c r="Q16" s="6">
        <f>'m vs o orig data'!Q15</f>
        <v>31877</v>
      </c>
      <c r="R16" s="12">
        <f>'m vs o orig data'!U15</f>
        <v>1.04524E-05</v>
      </c>
      <c r="S16" s="9"/>
      <c r="T16" s="12">
        <f>'m vs o orig data'!AD15</f>
        <v>0.2157693784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(o)</v>
      </c>
      <c r="B17" t="s">
        <v>47</v>
      </c>
      <c r="C17" t="str">
        <f>'m vs o orig data'!AH16</f>
        <v> </v>
      </c>
      <c r="D17" t="str">
        <f>'m vs o orig data'!AI16</f>
        <v>o</v>
      </c>
      <c r="E17">
        <f ca="1">IF(CELL("contents",F17)="s","s",IF(CELL("contents",G17)="s","s",IF(CELL("contents",'m vs o orig data'!AJ16)="d","d","")))</f>
      </c>
      <c r="F17" t="str">
        <f>'m vs o orig data'!AK16</f>
        <v> </v>
      </c>
      <c r="G17" t="str">
        <f>'m vs o orig data'!AL16</f>
        <v> </v>
      </c>
      <c r="H17" s="23">
        <f>I$19</f>
        <v>0.6219430655</v>
      </c>
      <c r="I17" s="3">
        <f>'m vs o orig data'!D16</f>
        <v>0.6017567383</v>
      </c>
      <c r="J17" s="3">
        <f>'m vs o orig data'!R16</f>
        <v>0.5995692307</v>
      </c>
      <c r="K17" s="23">
        <f>J$19</f>
        <v>0.6247558149</v>
      </c>
      <c r="L17" s="6">
        <f>'m vs o orig data'!B16</f>
        <v>1177</v>
      </c>
      <c r="M17" s="6">
        <f>'m vs o orig data'!C16</f>
        <v>2014</v>
      </c>
      <c r="N17" s="12">
        <f>'m vs o orig data'!G16</f>
        <v>0.3914295489</v>
      </c>
      <c r="P17" s="6">
        <f>'m vs o orig data'!P16</f>
        <v>13585</v>
      </c>
      <c r="Q17" s="6">
        <f>'m vs o orig data'!Q16</f>
        <v>22777</v>
      </c>
      <c r="R17" s="12">
        <f>'m vs o orig data'!U16</f>
        <v>0.0024411796</v>
      </c>
      <c r="T17" s="12">
        <f>'m vs o orig data'!AD16</f>
        <v>0.9101218366</v>
      </c>
    </row>
    <row r="18" spans="1:20" ht="12.75">
      <c r="A18" s="2" t="str">
        <f ca="1" t="shared" si="2"/>
        <v>North (o)</v>
      </c>
      <c r="B18" t="s">
        <v>43</v>
      </c>
      <c r="C18" t="str">
        <f>'m vs o orig data'!AH17</f>
        <v> </v>
      </c>
      <c r="D18" t="str">
        <f>'m vs o orig data'!AI17</f>
        <v>o</v>
      </c>
      <c r="E18">
        <f ca="1">IF(CELL("contents",F18)="s","s",IF(CELL("contents",G18)="s","s",IF(CELL("contents",'m vs o orig data'!AJ17)="d","d","")))</f>
      </c>
      <c r="F18" t="str">
        <f>'m vs o orig data'!AK17</f>
        <v> </v>
      </c>
      <c r="G18" t="str">
        <f>'m vs o orig data'!AL17</f>
        <v> </v>
      </c>
      <c r="H18" s="23">
        <f>I$19</f>
        <v>0.6219430655</v>
      </c>
      <c r="I18" s="3">
        <f>'m vs o orig data'!D17</f>
        <v>0.54211881</v>
      </c>
      <c r="J18" s="3">
        <f>'m vs o orig data'!R17</f>
        <v>0.51135703</v>
      </c>
      <c r="K18" s="23">
        <f>J$19</f>
        <v>0.6247558149</v>
      </c>
      <c r="L18" s="6">
        <f>'m vs o orig data'!B17</f>
        <v>252</v>
      </c>
      <c r="M18" s="6">
        <f>'m vs o orig data'!C17</f>
        <v>488</v>
      </c>
      <c r="N18" s="12">
        <f>'m vs o orig data'!G17</f>
        <v>0.0418319355</v>
      </c>
      <c r="P18" s="6">
        <f>'m vs o orig data'!P17</f>
        <v>1704</v>
      </c>
      <c r="Q18" s="6">
        <f>'m vs o orig data'!Q17</f>
        <v>3423</v>
      </c>
      <c r="R18" s="12">
        <f>'m vs o orig data'!U17</f>
        <v>5.79445E-14</v>
      </c>
      <c r="T18" s="12">
        <f>'m vs o orig data'!AD17</f>
        <v>0.3939354533</v>
      </c>
    </row>
    <row r="19" spans="1:20" ht="12.75">
      <c r="A19" s="2" t="str">
        <f ca="1" t="shared" si="2"/>
        <v>Manitoba</v>
      </c>
      <c r="B19" t="s">
        <v>45</v>
      </c>
      <c r="C19" t="str">
        <f>'m vs o orig data'!AH18</f>
        <v> </v>
      </c>
      <c r="D19" t="str">
        <f>'m vs o orig data'!AI18</f>
        <v> </v>
      </c>
      <c r="E19">
        <f ca="1">IF(CELL("contents",F19)="s","s",IF(CELL("contents",G19)="s","s",IF(CELL("contents",'m vs o orig data'!AJ18)="d","d","")))</f>
      </c>
      <c r="F19" t="str">
        <f>'m vs o orig data'!AK18</f>
        <v> </v>
      </c>
      <c r="G19" t="str">
        <f>'m vs o orig data'!AL18</f>
        <v> </v>
      </c>
      <c r="H19" s="23">
        <f>I$19</f>
        <v>0.6219430655</v>
      </c>
      <c r="I19" s="3">
        <f>'m vs o orig data'!D18</f>
        <v>0.6219430655</v>
      </c>
      <c r="J19" s="3">
        <f>'m vs o orig data'!R18</f>
        <v>0.6247558149</v>
      </c>
      <c r="K19" s="23">
        <f>J$19</f>
        <v>0.6247558149</v>
      </c>
      <c r="L19" s="6">
        <f>'m vs o orig data'!B18</f>
        <v>4011</v>
      </c>
      <c r="M19" s="6">
        <f>'m vs o orig data'!C18</f>
        <v>6656</v>
      </c>
      <c r="N19" s="12" t="str">
        <f>'m vs o orig data'!G18</f>
        <v> </v>
      </c>
      <c r="P19" s="6">
        <f>'m vs o orig data'!P18</f>
        <v>95945</v>
      </c>
      <c r="Q19" s="6">
        <f>'m vs o orig data'!Q18</f>
        <v>153572</v>
      </c>
      <c r="R19" s="12" t="str">
        <f>'m vs o orig data'!U18</f>
        <v> </v>
      </c>
      <c r="T19" s="12">
        <f>'m vs o orig data'!AD18</f>
        <v>0.7797478038</v>
      </c>
    </row>
    <row r="20" spans="1:20" ht="12.75">
      <c r="A20" s="2" t="str">
        <f ca="1" t="shared" si="2"/>
        <v>Fort Garry (o)</v>
      </c>
      <c r="B20" t="s">
        <v>48</v>
      </c>
      <c r="C20" t="str">
        <f>'m vs o orig data'!AH19</f>
        <v> </v>
      </c>
      <c r="D20" t="str">
        <f>'m vs o orig data'!AI19</f>
        <v>o</v>
      </c>
      <c r="E20">
        <f ca="1">IF(CELL("contents",F20)="s","s",IF(CELL("contents",G20)="s","s",IF(CELL("contents",'m vs o orig data'!AJ19)="d","d","")))</f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0.6219430655</v>
      </c>
      <c r="I20" s="3">
        <f>'m vs o orig data'!D19</f>
        <v>0.685960316</v>
      </c>
      <c r="J20" s="3">
        <f>'m vs o orig data'!R19</f>
        <v>0.659063567</v>
      </c>
      <c r="K20" s="23">
        <f aca="true" t="shared" si="4" ref="K20:K31">J$19</f>
        <v>0.6247558149</v>
      </c>
      <c r="L20" s="6">
        <f>'m vs o orig data'!B19</f>
        <v>104</v>
      </c>
      <c r="M20" s="6">
        <f>'m vs o orig data'!C19</f>
        <v>155</v>
      </c>
      <c r="N20" s="12">
        <f>'m vs o orig data'!G19</f>
        <v>0.3239345544</v>
      </c>
      <c r="P20" s="6">
        <f>'m vs o orig data'!P19</f>
        <v>5404</v>
      </c>
      <c r="Q20" s="6">
        <f>'m vs o orig data'!Q19</f>
        <v>8243</v>
      </c>
      <c r="R20" s="12">
        <f>'m vs o orig data'!U19</f>
        <v>0.0001315982</v>
      </c>
      <c r="T20" s="12">
        <f>'m vs o orig data'!AD19</f>
        <v>0.6861792476</v>
      </c>
    </row>
    <row r="21" spans="1:20" ht="12.75">
      <c r="A21" s="2" t="str">
        <f ca="1" t="shared" si="2"/>
        <v>Assiniboine South (o)</v>
      </c>
      <c r="B21" t="s">
        <v>49</v>
      </c>
      <c r="C21" t="str">
        <f>'m vs o orig data'!AH20</f>
        <v> </v>
      </c>
      <c r="D21" t="str">
        <f>'m vs o orig data'!AI20</f>
        <v>o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0.6219430655</v>
      </c>
      <c r="I21" s="3">
        <f>'m vs o orig data'!D20</f>
        <v>0.7572114852</v>
      </c>
      <c r="J21" s="3">
        <f>'m vs o orig data'!R20</f>
        <v>0.6783518863</v>
      </c>
      <c r="K21" s="23">
        <f t="shared" si="4"/>
        <v>0.6247558149</v>
      </c>
      <c r="L21" s="6">
        <f>'m vs o orig data'!B20</f>
        <v>56</v>
      </c>
      <c r="M21" s="6">
        <f>'m vs o orig data'!C20</f>
        <v>78</v>
      </c>
      <c r="N21" s="12">
        <f>'m vs o orig data'!G20</f>
        <v>0.1436101214</v>
      </c>
      <c r="P21" s="6">
        <f>'m vs o orig data'!P20</f>
        <v>3811</v>
      </c>
      <c r="Q21" s="6">
        <f>'m vs o orig data'!Q20</f>
        <v>5605</v>
      </c>
      <c r="R21" s="12">
        <f>'m vs o orig data'!U20</f>
        <v>6.2689134E-07</v>
      </c>
      <c r="T21" s="12">
        <f>'m vs o orig data'!AD20</f>
        <v>0.4139495708</v>
      </c>
    </row>
    <row r="22" spans="1:20" ht="12.75">
      <c r="A22" s="2" t="str">
        <f ca="1" t="shared" si="2"/>
        <v>St. Boniface</v>
      </c>
      <c r="B22" t="s">
        <v>53</v>
      </c>
      <c r="C22" t="str">
        <f>'m vs o orig data'!AH21</f>
        <v> </v>
      </c>
      <c r="D22" t="str">
        <f>'m vs o orig data'!AI21</f>
        <v> </v>
      </c>
      <c r="E22">
        <f ca="1">IF(CELL("contents",F22)="s","s",IF(CELL("contents",G22)="s","s",IF(CELL("contents",'m vs o orig data'!AJ21)="d","d","")))</f>
      </c>
      <c r="F22" t="str">
        <f>'m vs o orig data'!AK21</f>
        <v> </v>
      </c>
      <c r="G22" t="str">
        <f>'m vs o orig data'!AL21</f>
        <v> </v>
      </c>
      <c r="H22" s="23">
        <f t="shared" si="3"/>
        <v>0.6219430655</v>
      </c>
      <c r="I22" s="3">
        <f>'m vs o orig data'!D21</f>
        <v>0.6089517031</v>
      </c>
      <c r="J22" s="3">
        <f>'m vs o orig data'!R21</f>
        <v>0.6362249346</v>
      </c>
      <c r="K22" s="23">
        <f t="shared" si="4"/>
        <v>0.6247558149</v>
      </c>
      <c r="L22" s="6">
        <f>'m vs o orig data'!B21</f>
        <v>275</v>
      </c>
      <c r="M22" s="6">
        <f>'m vs o orig data'!C21</f>
        <v>462</v>
      </c>
      <c r="N22" s="12">
        <f>'m vs o orig data'!G21</f>
        <v>0.7348798688</v>
      </c>
      <c r="P22" s="6">
        <f>'m vs o orig data'!P21</f>
        <v>4104</v>
      </c>
      <c r="Q22" s="6">
        <f>'m vs o orig data'!Q21</f>
        <v>6492</v>
      </c>
      <c r="R22" s="12">
        <f>'m vs o orig data'!U21</f>
        <v>0.253808827</v>
      </c>
      <c r="T22" s="12">
        <f>'m vs o orig data'!AD21</f>
        <v>0.4818344915</v>
      </c>
    </row>
    <row r="23" spans="1:20" ht="12.75">
      <c r="A23" s="2" t="str">
        <f ca="1" t="shared" si="2"/>
        <v>St. Vital (o)</v>
      </c>
      <c r="B23" t="s">
        <v>51</v>
      </c>
      <c r="C23" t="str">
        <f>'m vs o orig data'!AH22</f>
        <v> </v>
      </c>
      <c r="D23" t="str">
        <f>'m vs o orig data'!AI22</f>
        <v>o</v>
      </c>
      <c r="E23">
        <f ca="1">IF(CELL("contents",F23)="s","s",IF(CELL("contents",G23)="s","s",IF(CELL("contents",'m vs o orig data'!AJ22)="d","d","")))</f>
      </c>
      <c r="F23" t="str">
        <f>'m vs o orig data'!AK22</f>
        <v> </v>
      </c>
      <c r="G23" t="str">
        <f>'m vs o orig data'!AL22</f>
        <v> </v>
      </c>
      <c r="H23" s="23">
        <f t="shared" si="3"/>
        <v>0.6219430655</v>
      </c>
      <c r="I23" s="3">
        <f>'m vs o orig data'!D22</f>
        <v>0.6491664087</v>
      </c>
      <c r="J23" s="3">
        <f>'m vs o orig data'!R22</f>
        <v>0.6788552104</v>
      </c>
      <c r="K23" s="23">
        <f t="shared" si="4"/>
        <v>0.6247558149</v>
      </c>
      <c r="L23" s="6">
        <f>'m vs o orig data'!B22</f>
        <v>268</v>
      </c>
      <c r="M23" s="6">
        <f>'m vs o orig data'!C22</f>
        <v>422</v>
      </c>
      <c r="N23" s="12">
        <f>'m vs o orig data'!G22</f>
        <v>0.4971357685</v>
      </c>
      <c r="P23" s="6">
        <f>'m vs o orig data'!P22</f>
        <v>5617</v>
      </c>
      <c r="Q23" s="6">
        <f>'m vs o orig data'!Q22</f>
        <v>8259</v>
      </c>
      <c r="R23" s="12">
        <f>'m vs o orig data'!U22</f>
        <v>1.456949E-09</v>
      </c>
      <c r="T23" s="12">
        <f>'m vs o orig data'!AD22</f>
        <v>0.4744980337</v>
      </c>
    </row>
    <row r="24" spans="1:20" ht="12.75">
      <c r="A24" s="2" t="str">
        <f ca="1" t="shared" si="2"/>
        <v>Transcona (o)</v>
      </c>
      <c r="B24" t="s">
        <v>54</v>
      </c>
      <c r="C24" t="str">
        <f>'m vs o orig data'!AH23</f>
        <v> </v>
      </c>
      <c r="D24" t="str">
        <f>'m vs o orig data'!AI23</f>
        <v>o</v>
      </c>
      <c r="E24">
        <f ca="1">IF(CELL("contents",F24)="s","s",IF(CELL("contents",G24)="s","s",IF(CELL("contents",'m vs o orig data'!AJ23)="d","d","")))</f>
      </c>
      <c r="F24" t="str">
        <f>'m vs o orig data'!AK23</f>
        <v> </v>
      </c>
      <c r="G24" t="str">
        <f>'m vs o orig data'!AL23</f>
        <v> </v>
      </c>
      <c r="H24" s="23">
        <f t="shared" si="3"/>
        <v>0.6219430655</v>
      </c>
      <c r="I24" s="3">
        <f>'m vs o orig data'!D23</f>
        <v>0.7246192648</v>
      </c>
      <c r="J24" s="3">
        <f>'m vs o orig data'!R23</f>
        <v>0.669083794</v>
      </c>
      <c r="K24" s="23">
        <f t="shared" si="4"/>
        <v>0.6247558149</v>
      </c>
      <c r="L24" s="6">
        <f>'m vs o orig data'!B23</f>
        <v>82</v>
      </c>
      <c r="M24" s="6">
        <f>'m vs o orig data'!C23</f>
        <v>118</v>
      </c>
      <c r="N24" s="12">
        <f>'m vs o orig data'!G23</f>
        <v>0.1707777566</v>
      </c>
      <c r="P24" s="6">
        <f>'m vs o orig data'!P23</f>
        <v>2304</v>
      </c>
      <c r="Q24" s="6">
        <f>'m vs o orig data'!Q23</f>
        <v>3499</v>
      </c>
      <c r="R24" s="12">
        <f>'m vs o orig data'!U23</f>
        <v>0.0011506802</v>
      </c>
      <c r="T24" s="12">
        <f>'m vs o orig data'!AD23</f>
        <v>0.4780003989</v>
      </c>
    </row>
    <row r="25" spans="1:23" ht="12.75">
      <c r="A25" s="2" t="str">
        <f ca="1" t="shared" si="2"/>
        <v>River Heights (o)</v>
      </c>
      <c r="B25" t="s">
        <v>50</v>
      </c>
      <c r="C25" t="str">
        <f>'m vs o orig data'!AH24</f>
        <v> </v>
      </c>
      <c r="D25" t="str">
        <f>'m vs o orig data'!AI24</f>
        <v>o</v>
      </c>
      <c r="E25">
        <f ca="1">IF(CELL("contents",F25)="s","s",IF(CELL("contents",G25)="s","s",IF(CELL("contents",'m vs o orig data'!AJ24)="d","d","")))</f>
      </c>
      <c r="F25" t="str">
        <f>'m vs o orig data'!AK24</f>
        <v> </v>
      </c>
      <c r="G25" t="str">
        <f>'m vs o orig data'!AL24</f>
        <v> </v>
      </c>
      <c r="H25" s="23">
        <f t="shared" si="3"/>
        <v>0.6219430655</v>
      </c>
      <c r="I25" s="3">
        <f>'m vs o orig data'!D24</f>
        <v>0.6166692905</v>
      </c>
      <c r="J25" s="3">
        <f>'m vs o orig data'!R24</f>
        <v>0.6498107462</v>
      </c>
      <c r="K25" s="23">
        <f t="shared" si="4"/>
        <v>0.6247558149</v>
      </c>
      <c r="L25" s="6">
        <f>'m vs o orig data'!B24</f>
        <v>86</v>
      </c>
      <c r="M25" s="6">
        <f>'m vs o orig data'!C24</f>
        <v>143</v>
      </c>
      <c r="N25" s="12">
        <f>'m vs o orig data'!G24</f>
        <v>0.9377192996</v>
      </c>
      <c r="P25" s="6">
        <f>'m vs o orig data'!P24</f>
        <v>5777</v>
      </c>
      <c r="Q25" s="6">
        <f>'m vs o orig data'!Q24</f>
        <v>8757</v>
      </c>
      <c r="R25" s="12">
        <f>'m vs o orig data'!U24</f>
        <v>0.0037188528</v>
      </c>
      <c r="T25" s="12">
        <f>'m vs o orig data'!AD24</f>
        <v>0.6299057424</v>
      </c>
      <c r="U25" s="1"/>
      <c r="V25" s="1"/>
      <c r="W25" s="1"/>
    </row>
    <row r="26" spans="1:23" ht="12.75">
      <c r="A26" s="2" t="str">
        <f ca="1" t="shared" si="2"/>
        <v>River East (o)</v>
      </c>
      <c r="B26" t="s">
        <v>52</v>
      </c>
      <c r="C26" t="str">
        <f>'m vs o orig data'!AH25</f>
        <v> </v>
      </c>
      <c r="D26" t="str">
        <f>'m vs o orig data'!AI25</f>
        <v>o</v>
      </c>
      <c r="E26">
        <f ca="1">IF(CELL("contents",F26)="s","s",IF(CELL("contents",G26)="s","s",IF(CELL("contents",'m vs o orig data'!AJ25)="d","d","")))</f>
      </c>
      <c r="F26" t="str">
        <f>'m vs o orig data'!AK25</f>
        <v> </v>
      </c>
      <c r="G26" t="str">
        <f>'m vs o orig data'!AL25</f>
        <v> </v>
      </c>
      <c r="H26" s="23">
        <f t="shared" si="3"/>
        <v>0.6219430655</v>
      </c>
      <c r="I26" s="3">
        <f>'m vs o orig data'!D25</f>
        <v>0.6641127922</v>
      </c>
      <c r="J26" s="3">
        <f>'m vs o orig data'!R25</f>
        <v>0.6549534953</v>
      </c>
      <c r="K26" s="23">
        <f t="shared" si="4"/>
        <v>0.6247558149</v>
      </c>
      <c r="L26" s="6">
        <f>'m vs o orig data'!B25</f>
        <v>217</v>
      </c>
      <c r="M26" s="6">
        <f>'m vs o orig data'!C25</f>
        <v>339</v>
      </c>
      <c r="N26" s="12">
        <f>'m vs o orig data'!G25</f>
        <v>0.346569879</v>
      </c>
      <c r="P26" s="6">
        <f>'m vs o orig data'!P25</f>
        <v>8998</v>
      </c>
      <c r="Q26" s="6">
        <f>'m vs o orig data'!Q25</f>
        <v>13720</v>
      </c>
      <c r="R26" s="12">
        <f>'m vs o orig data'!U25</f>
        <v>1.862E-05</v>
      </c>
      <c r="T26" s="12">
        <f>'m vs o orig data'!AD25</f>
        <v>0.8398096684</v>
      </c>
      <c r="U26" s="1"/>
      <c r="V26" s="1"/>
      <c r="W26" s="1"/>
    </row>
    <row r="27" spans="1:23" ht="12.75">
      <c r="A27" s="2" t="str">
        <f ca="1" t="shared" si="2"/>
        <v>Seven Oaks (d)</v>
      </c>
      <c r="B27" t="s">
        <v>55</v>
      </c>
      <c r="C27" t="str">
        <f>'m vs o orig data'!AH26</f>
        <v> </v>
      </c>
      <c r="D27" t="str">
        <f>'m vs o orig data'!AI26</f>
        <v> 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3">
        <f t="shared" si="3"/>
        <v>0.6219430655</v>
      </c>
      <c r="I27" s="3">
        <f>'m vs o orig data'!D26</f>
        <v>0.7544244387</v>
      </c>
      <c r="J27" s="3">
        <f>'m vs o orig data'!R26</f>
        <v>0.6322601683</v>
      </c>
      <c r="K27" s="23">
        <f t="shared" si="4"/>
        <v>0.6247558149</v>
      </c>
      <c r="L27" s="6">
        <f>'m vs o orig data'!B26</f>
        <v>134</v>
      </c>
      <c r="M27" s="6">
        <f>'m vs o orig data'!C26</f>
        <v>182</v>
      </c>
      <c r="N27" s="12">
        <f>'m vs o orig data'!G26</f>
        <v>0.0278827775</v>
      </c>
      <c r="P27" s="6">
        <f>'m vs o orig data'!P26</f>
        <v>5366</v>
      </c>
      <c r="Q27" s="6">
        <f>'m vs o orig data'!Q26</f>
        <v>8468</v>
      </c>
      <c r="R27" s="12">
        <f>'m vs o orig data'!U26</f>
        <v>0.3946890774</v>
      </c>
      <c r="T27" s="12">
        <f>'m vs o orig data'!AD26</f>
        <v>0.043404154</v>
      </c>
      <c r="U27" s="1"/>
      <c r="V27" s="1"/>
      <c r="W27" s="1"/>
    </row>
    <row r="28" spans="1:23" ht="12.75">
      <c r="A28" s="2" t="str">
        <f ca="1" t="shared" si="2"/>
        <v>St. James - Assiniboia (o)</v>
      </c>
      <c r="B28" t="s">
        <v>56</v>
      </c>
      <c r="C28" t="str">
        <f>'m vs o orig data'!AH27</f>
        <v> </v>
      </c>
      <c r="D28" t="str">
        <f>'m vs o orig data'!AI27</f>
        <v>o</v>
      </c>
      <c r="E28">
        <f ca="1">IF(CELL("contents",F28)="s","s",IF(CELL("contents",G28)="s","s",IF(CELL("contents",'m vs o orig data'!AJ27)="d","d","")))</f>
      </c>
      <c r="F28" t="str">
        <f>'m vs o orig data'!AK27</f>
        <v> </v>
      </c>
      <c r="G28" t="str">
        <f>'m vs o orig data'!AL27</f>
        <v> </v>
      </c>
      <c r="H28" s="23">
        <f t="shared" si="3"/>
        <v>0.6219430655</v>
      </c>
      <c r="I28" s="3">
        <f>'m vs o orig data'!D27</f>
        <v>0.6917341173</v>
      </c>
      <c r="J28" s="3">
        <f>'m vs o orig data'!R27</f>
        <v>0.7037964435</v>
      </c>
      <c r="K28" s="23">
        <f t="shared" si="4"/>
        <v>0.6247558149</v>
      </c>
      <c r="L28" s="6">
        <f>'m vs o orig data'!B27</f>
        <v>162</v>
      </c>
      <c r="M28" s="6">
        <f>'m vs o orig data'!C27</f>
        <v>242</v>
      </c>
      <c r="N28" s="12">
        <f>'m vs o orig data'!G27</f>
        <v>0.1844701421</v>
      </c>
      <c r="O28" s="9"/>
      <c r="P28" s="6">
        <f>'m vs o orig data'!P27</f>
        <v>7651</v>
      </c>
      <c r="Q28" s="6">
        <f>'m vs o orig data'!Q27</f>
        <v>10871</v>
      </c>
      <c r="R28" s="12">
        <f>'m vs o orig data'!U27</f>
        <v>1.150341E-23</v>
      </c>
      <c r="T28" s="12">
        <f>'m vs o orig data'!AD27</f>
        <v>0.8276394989</v>
      </c>
      <c r="U28" s="1"/>
      <c r="V28" s="1"/>
      <c r="W28" s="1"/>
    </row>
    <row r="29" spans="1:23" ht="12.75">
      <c r="A29" s="2" t="str">
        <f ca="1" t="shared" si="2"/>
        <v>Inkster (o)</v>
      </c>
      <c r="B29" t="s">
        <v>57</v>
      </c>
      <c r="C29" t="str">
        <f>'m vs o orig data'!AH28</f>
        <v> </v>
      </c>
      <c r="D29" t="str">
        <f>'m vs o orig data'!AI28</f>
        <v>o</v>
      </c>
      <c r="E29">
        <f ca="1">IF(CELL("contents",F29)="s","s",IF(CELL("contents",G29)="s","s",IF(CELL("contents",'m vs o orig data'!AJ28)="d","d","")))</f>
      </c>
      <c r="F29" t="str">
        <f>'m vs o orig data'!AK28</f>
        <v> </v>
      </c>
      <c r="G29" t="str">
        <f>'m vs o orig data'!AL28</f>
        <v> </v>
      </c>
      <c r="H29" s="23">
        <f t="shared" si="3"/>
        <v>0.6219430655</v>
      </c>
      <c r="I29" s="3">
        <f>'m vs o orig data'!D28</f>
        <v>0.6348140581</v>
      </c>
      <c r="J29" s="3">
        <f>'m vs o orig data'!R28</f>
        <v>0.5512688061</v>
      </c>
      <c r="K29" s="23">
        <f t="shared" si="4"/>
        <v>0.6247558149</v>
      </c>
      <c r="L29" s="6">
        <f>'m vs o orig data'!B28</f>
        <v>92</v>
      </c>
      <c r="M29" s="6">
        <f>'m vs o orig data'!C28</f>
        <v>151</v>
      </c>
      <c r="N29" s="12">
        <f>'m vs o orig data'!G28</f>
        <v>0.845976522</v>
      </c>
      <c r="O29" s="9"/>
      <c r="P29" s="6">
        <f>'m vs o orig data'!P28</f>
        <v>1462</v>
      </c>
      <c r="Q29" s="6">
        <f>'m vs o orig data'!Q28</f>
        <v>2662</v>
      </c>
      <c r="R29" s="12">
        <f>'m vs o orig data'!U28</f>
        <v>2.047143E-06</v>
      </c>
      <c r="T29" s="12">
        <f>'m vs o orig data'!AD28</f>
        <v>0.1892676864</v>
      </c>
      <c r="U29" s="1"/>
      <c r="V29" s="1"/>
      <c r="W29" s="1"/>
    </row>
    <row r="30" spans="1:23" ht="12.75">
      <c r="A30" s="2" t="str">
        <f ca="1" t="shared" si="2"/>
        <v>Downtown (o)</v>
      </c>
      <c r="B30" t="s">
        <v>58</v>
      </c>
      <c r="C30" t="str">
        <f>'m vs o orig data'!AH29</f>
        <v> </v>
      </c>
      <c r="D30" t="str">
        <f>'m vs o orig data'!AI29</f>
        <v>o</v>
      </c>
      <c r="E30">
        <f ca="1">IF(CELL("contents",F30)="s","s",IF(CELL("contents",G30)="s","s",IF(CELL("contents",'m vs o orig data'!AJ29)="d","d","")))</f>
      </c>
      <c r="F30" t="str">
        <f>'m vs o orig data'!AK29</f>
        <v> </v>
      </c>
      <c r="G30" t="str">
        <f>'m vs o orig data'!AL29</f>
        <v> </v>
      </c>
      <c r="H30" s="23">
        <f t="shared" si="3"/>
        <v>0.6219430655</v>
      </c>
      <c r="I30" s="3">
        <f>'m vs o orig data'!D29</f>
        <v>0.54258768</v>
      </c>
      <c r="J30" s="3">
        <f>'m vs o orig data'!R29</f>
        <v>0.5601502758</v>
      </c>
      <c r="K30" s="23">
        <f t="shared" si="4"/>
        <v>0.6247558149</v>
      </c>
      <c r="L30" s="6">
        <f>'m vs o orig data'!B29</f>
        <v>103</v>
      </c>
      <c r="M30" s="6">
        <f>'m vs o orig data'!C29</f>
        <v>196</v>
      </c>
      <c r="N30" s="12">
        <f>'m vs o orig data'!G29</f>
        <v>0.1713596186</v>
      </c>
      <c r="O30" s="9"/>
      <c r="P30" s="6">
        <f>'m vs o orig data'!P29</f>
        <v>4275</v>
      </c>
      <c r="Q30" s="6">
        <f>'m vs o orig data'!Q29</f>
        <v>7559</v>
      </c>
      <c r="R30" s="12">
        <f>'m vs o orig data'!U29</f>
        <v>2.919837E-12</v>
      </c>
      <c r="T30" s="12">
        <f>'m vs o orig data'!AD29</f>
        <v>0.7493851528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(o)</v>
      </c>
      <c r="B31" t="s">
        <v>59</v>
      </c>
      <c r="C31" t="str">
        <f>'m vs o orig data'!AH30</f>
        <v> </v>
      </c>
      <c r="D31" t="str">
        <f>'m vs o orig data'!AI30</f>
        <v>o</v>
      </c>
      <c r="E31">
        <f ca="1">IF(CELL("contents",F31)="s","s",IF(CELL("contents",G31)="s","s",IF(CELL("contents",'m vs o orig data'!AJ30)="d","d","")))</f>
      </c>
      <c r="F31" t="str">
        <f>'m vs o orig data'!AK30</f>
        <v> </v>
      </c>
      <c r="G31" t="str">
        <f>'m vs o orig data'!AL30</f>
        <v> </v>
      </c>
      <c r="H31" s="23">
        <f t="shared" si="3"/>
        <v>0.6219430655</v>
      </c>
      <c r="I31" s="3">
        <f>'m vs o orig data'!D30</f>
        <v>0.6111647556</v>
      </c>
      <c r="J31" s="3">
        <f>'m vs o orig data'!R30</f>
        <v>0.5732095008</v>
      </c>
      <c r="K31" s="23">
        <f t="shared" si="4"/>
        <v>0.6247558149</v>
      </c>
      <c r="L31" s="6">
        <f>'m vs o orig data'!B30</f>
        <v>132</v>
      </c>
      <c r="M31" s="6">
        <f>'m vs o orig data'!C30</f>
        <v>225</v>
      </c>
      <c r="N31" s="12">
        <f>'m vs o orig data'!G30</f>
        <v>0.8433375494</v>
      </c>
      <c r="O31" s="9"/>
      <c r="P31" s="6">
        <f>'m vs o orig data'!P30</f>
        <v>2658</v>
      </c>
      <c r="Q31" s="6">
        <f>'m vs o orig data'!Q30</f>
        <v>4582</v>
      </c>
      <c r="R31" s="12">
        <f>'m vs o orig data'!U30</f>
        <v>1.19428E-05</v>
      </c>
      <c r="T31" s="12">
        <f>'m vs o orig data'!AD30</f>
        <v>0.4721927223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149</v>
      </c>
      <c r="B1" s="5" t="s">
        <v>61</v>
      </c>
      <c r="C1" s="13" t="s">
        <v>29</v>
      </c>
      <c r="D1" s="13" t="s">
        <v>30</v>
      </c>
      <c r="E1" s="91" t="s">
        <v>169</v>
      </c>
      <c r="F1" s="91"/>
      <c r="G1" s="91"/>
      <c r="H1" s="91"/>
      <c r="I1" s="91"/>
    </row>
    <row r="2" spans="1:9" ht="12.75">
      <c r="A2" s="39"/>
      <c r="B2" s="5"/>
      <c r="C2" s="13"/>
      <c r="D2" s="13"/>
      <c r="E2" s="3"/>
      <c r="F2" s="3" t="s">
        <v>151</v>
      </c>
      <c r="G2" s="3"/>
      <c r="H2" s="3"/>
      <c r="I2" s="3"/>
    </row>
    <row r="3" spans="1:9" ht="12.75">
      <c r="A3" s="38" t="s">
        <v>0</v>
      </c>
      <c r="B3" s="5"/>
      <c r="C3" s="13" t="s">
        <v>128</v>
      </c>
      <c r="D3" s="13" t="s">
        <v>63</v>
      </c>
      <c r="E3" s="6" t="s">
        <v>136</v>
      </c>
      <c r="F3" s="3" t="s">
        <v>152</v>
      </c>
      <c r="G3" s="6" t="s">
        <v>105</v>
      </c>
      <c r="H3" s="6" t="s">
        <v>106</v>
      </c>
      <c r="I3" s="6" t="s">
        <v>110</v>
      </c>
    </row>
    <row r="4" spans="1:9" ht="12.75">
      <c r="A4" s="37" t="str">
        <f ca="1">CONCATENATE(B4)&amp;(IF((CELL("contents",D4)="s")," (s)",(IF((CELL("contents",C4)="m")," (m)",""))))</f>
        <v>Southeast Region</v>
      </c>
      <c r="B4" t="s">
        <v>129</v>
      </c>
      <c r="C4" t="str">
        <f>'m region orig data'!P4</f>
        <v> </v>
      </c>
      <c r="D4" t="str">
        <f>'m region orig data'!Q4</f>
        <v> </v>
      </c>
      <c r="E4" s="23">
        <f>F$12</f>
        <v>0.624310579</v>
      </c>
      <c r="F4" s="40">
        <f>'m region orig data'!D4</f>
        <v>0.6110352335</v>
      </c>
      <c r="G4" s="6">
        <f>'m region orig data'!B4</f>
        <v>601</v>
      </c>
      <c r="H4" s="6">
        <f>'m region orig data'!C4</f>
        <v>1022</v>
      </c>
      <c r="I4" s="12">
        <f>'m region orig data'!G4</f>
        <v>0.6231551862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130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0.624310579</v>
      </c>
      <c r="F5" s="40">
        <f>'m region orig data'!D5</f>
        <v>0.6388701632</v>
      </c>
      <c r="G5" s="6">
        <f>'m region orig data'!B5</f>
        <v>584</v>
      </c>
      <c r="H5" s="6">
        <f>'m region orig data'!C5</f>
        <v>945</v>
      </c>
      <c r="I5" s="12">
        <f>'m region orig data'!G5</f>
        <v>0.6027143563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131</v>
      </c>
      <c r="C6" t="str">
        <f>'m region orig data'!P6</f>
        <v> </v>
      </c>
      <c r="D6" t="str">
        <f>'m region orig data'!Q6</f>
        <v> </v>
      </c>
      <c r="E6" s="23">
        <f t="shared" si="0"/>
        <v>0.624310579</v>
      </c>
      <c r="F6" s="40">
        <f>'m region orig data'!D6</f>
        <v>0.5721199842</v>
      </c>
      <c r="G6" s="6">
        <f>'m region orig data'!B6</f>
        <v>268</v>
      </c>
      <c r="H6" s="6">
        <f>'m region orig data'!C6</f>
        <v>482</v>
      </c>
      <c r="I6" s="12">
        <f>'m region orig data'!G6</f>
        <v>0.1664627085</v>
      </c>
    </row>
    <row r="7" spans="1:9" ht="12.75">
      <c r="A7" s="37" t="str">
        <f ca="1" t="shared" si="1"/>
        <v>Winnipeg Region</v>
      </c>
      <c r="B7" t="s">
        <v>132</v>
      </c>
      <c r="C7" t="str">
        <f>'m region orig data'!P7</f>
        <v> </v>
      </c>
      <c r="D7" t="str">
        <f>'m region orig data'!Q7</f>
        <v> </v>
      </c>
      <c r="E7" s="23">
        <f t="shared" si="0"/>
        <v>0.624310579</v>
      </c>
      <c r="F7" s="40">
        <f>'m region orig data'!D7</f>
        <v>0.6521233298</v>
      </c>
      <c r="G7" s="6">
        <f>'m region orig data'!B7</f>
        <v>1711</v>
      </c>
      <c r="H7" s="6">
        <f>'m region orig data'!C7</f>
        <v>2713</v>
      </c>
      <c r="I7" s="12">
        <f>'m region orig data'!G7</f>
        <v>0.1311891297</v>
      </c>
    </row>
    <row r="8" spans="1:9" ht="12.75">
      <c r="A8" s="37" t="str">
        <f ca="1" t="shared" si="1"/>
        <v>Southwest Region</v>
      </c>
      <c r="B8" t="s">
        <v>133</v>
      </c>
      <c r="C8" t="str">
        <f>'m region orig data'!P8</f>
        <v> </v>
      </c>
      <c r="D8" t="str">
        <f>'m region orig data'!Q8</f>
        <v> </v>
      </c>
      <c r="E8" s="23">
        <f t="shared" si="0"/>
        <v>0.624310579</v>
      </c>
      <c r="F8" s="40">
        <f>'m region orig data'!D8</f>
        <v>0.6273349445</v>
      </c>
      <c r="G8" s="6">
        <f>'m region orig data'!B8</f>
        <v>510</v>
      </c>
      <c r="H8" s="6">
        <f>'m region orig data'!C8</f>
        <v>839</v>
      </c>
      <c r="I8" s="12">
        <f>'m region orig data'!G8</f>
        <v>0.9181252788</v>
      </c>
    </row>
    <row r="9" spans="1:9" ht="12.75">
      <c r="A9" s="37" t="str">
        <f ca="1" t="shared" si="1"/>
        <v>The Pas Region</v>
      </c>
      <c r="B9" t="s">
        <v>134</v>
      </c>
      <c r="C9" t="str">
        <f>'m region orig data'!P9</f>
        <v> </v>
      </c>
      <c r="D9" t="str">
        <f>'m region orig data'!Q9</f>
        <v> </v>
      </c>
      <c r="E9" s="23">
        <f t="shared" si="0"/>
        <v>0.624310579</v>
      </c>
      <c r="F9" s="40">
        <f>'m region orig data'!D9</f>
        <v>0.5896671851</v>
      </c>
      <c r="G9" s="6">
        <f>'m region orig data'!B9</f>
        <v>255</v>
      </c>
      <c r="H9" s="6">
        <f>'m region orig data'!C9</f>
        <v>454</v>
      </c>
      <c r="I9" s="12">
        <f>'m region orig data'!G9</f>
        <v>0.376714832</v>
      </c>
    </row>
    <row r="10" spans="1:9" ht="12.75">
      <c r="A10" s="37" t="str">
        <f ca="1" t="shared" si="1"/>
        <v>Thompson Region (m)</v>
      </c>
      <c r="B10" t="s">
        <v>135</v>
      </c>
      <c r="C10" t="str">
        <f>'m region orig data'!P10</f>
        <v>m</v>
      </c>
      <c r="D10" t="str">
        <f>'m region orig data'!Q10</f>
        <v> </v>
      </c>
      <c r="E10" s="23">
        <f t="shared" si="0"/>
        <v>0.624310579</v>
      </c>
      <c r="F10" s="40">
        <f>'m region orig data'!D10</f>
        <v>0.432909038</v>
      </c>
      <c r="G10" s="6">
        <f>'m region orig data'!B10</f>
        <v>82</v>
      </c>
      <c r="H10" s="6">
        <f>'m region orig data'!C10</f>
        <v>201</v>
      </c>
      <c r="I10" s="12">
        <f>'m region orig data'!G10</f>
        <v>0.0010309393</v>
      </c>
    </row>
    <row r="11" spans="1:9" ht="12.75">
      <c r="A11" s="37"/>
      <c r="E11" s="23"/>
      <c r="F11" s="40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0.624310579</v>
      </c>
      <c r="F12" s="40">
        <f>'m region orig data'!D11</f>
        <v>0.624310579</v>
      </c>
      <c r="G12" s="6">
        <f>'m region orig data'!B11</f>
        <v>4011</v>
      </c>
      <c r="H12" s="6">
        <f>'m region orig data'!C11</f>
        <v>6656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43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167</v>
      </c>
    </row>
    <row r="3" spans="1:38" ht="12.75">
      <c r="A3" t="s">
        <v>0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76</v>
      </c>
      <c r="N3" t="s">
        <v>77</v>
      </c>
      <c r="O3" t="s">
        <v>78</v>
      </c>
      <c r="P3" t="s">
        <v>79</v>
      </c>
      <c r="Q3" t="s">
        <v>80</v>
      </c>
      <c r="R3" t="s">
        <v>81</v>
      </c>
      <c r="S3" t="s">
        <v>82</v>
      </c>
      <c r="T3" t="s">
        <v>83</v>
      </c>
      <c r="U3" t="s">
        <v>84</v>
      </c>
      <c r="V3" t="s">
        <v>85</v>
      </c>
      <c r="W3" t="s">
        <v>86</v>
      </c>
      <c r="X3" t="s">
        <v>87</v>
      </c>
      <c r="Y3" t="s">
        <v>88</v>
      </c>
      <c r="Z3" t="s">
        <v>89</v>
      </c>
      <c r="AA3" t="s">
        <v>90</v>
      </c>
      <c r="AB3" t="s">
        <v>91</v>
      </c>
      <c r="AC3" t="s">
        <v>92</v>
      </c>
      <c r="AD3" t="s">
        <v>93</v>
      </c>
      <c r="AE3" t="s">
        <v>94</v>
      </c>
      <c r="AF3" t="s">
        <v>95</v>
      </c>
      <c r="AG3" t="s">
        <v>96</v>
      </c>
      <c r="AH3" t="s">
        <v>97</v>
      </c>
      <c r="AI3" t="s">
        <v>98</v>
      </c>
      <c r="AJ3" t="s">
        <v>99</v>
      </c>
      <c r="AK3" t="s">
        <v>100</v>
      </c>
      <c r="AL3" t="s">
        <v>101</v>
      </c>
    </row>
    <row r="4" spans="1:38" ht="12.75">
      <c r="A4" t="s">
        <v>3</v>
      </c>
      <c r="B4">
        <v>350</v>
      </c>
      <c r="C4">
        <v>580</v>
      </c>
      <c r="D4">
        <v>0.6191875762</v>
      </c>
      <c r="E4">
        <v>0.5551109568</v>
      </c>
      <c r="F4">
        <v>0.6906605785</v>
      </c>
      <c r="G4">
        <v>0.936502265</v>
      </c>
      <c r="H4">
        <v>0.6034482759</v>
      </c>
      <c r="I4">
        <v>0.0203121526</v>
      </c>
      <c r="J4">
        <v>-0.0044</v>
      </c>
      <c r="K4">
        <v>-0.1137</v>
      </c>
      <c r="L4">
        <v>0.1048</v>
      </c>
      <c r="M4">
        <v>0.9955695474</v>
      </c>
      <c r="N4">
        <v>0.8925430438</v>
      </c>
      <c r="O4">
        <v>1.1104884303</v>
      </c>
      <c r="P4">
        <v>3261</v>
      </c>
      <c r="Q4">
        <v>5943</v>
      </c>
      <c r="R4">
        <v>0.5533374471</v>
      </c>
      <c r="S4">
        <v>0.534356841</v>
      </c>
      <c r="T4">
        <v>0.5729922532</v>
      </c>
      <c r="U4" s="4">
        <v>9.326029E-12</v>
      </c>
      <c r="V4">
        <v>0.5487127713</v>
      </c>
      <c r="W4">
        <v>0.0064549992</v>
      </c>
      <c r="X4">
        <v>-0.1214</v>
      </c>
      <c r="Y4">
        <v>-0.1563</v>
      </c>
      <c r="Z4">
        <v>-0.0865</v>
      </c>
      <c r="AA4">
        <v>0.8856859495</v>
      </c>
      <c r="AB4">
        <v>0.8553051102</v>
      </c>
      <c r="AC4">
        <v>0.9171459305</v>
      </c>
      <c r="AD4">
        <v>0.0456136482</v>
      </c>
      <c r="AE4">
        <v>-0.1124</v>
      </c>
      <c r="AF4">
        <v>-0.2227</v>
      </c>
      <c r="AG4">
        <v>-0.0022</v>
      </c>
      <c r="AH4" t="s">
        <v>62</v>
      </c>
      <c r="AI4" t="s">
        <v>103</v>
      </c>
      <c r="AJ4" t="s">
        <v>102</v>
      </c>
      <c r="AK4" t="s">
        <v>62</v>
      </c>
      <c r="AL4" t="s">
        <v>62</v>
      </c>
    </row>
    <row r="5" spans="1:38" ht="12.75">
      <c r="A5" t="s">
        <v>1</v>
      </c>
      <c r="B5">
        <v>292</v>
      </c>
      <c r="C5">
        <v>478</v>
      </c>
      <c r="D5">
        <v>0.6283764184</v>
      </c>
      <c r="E5">
        <v>0.5579888932</v>
      </c>
      <c r="F5">
        <v>0.7076429802</v>
      </c>
      <c r="G5">
        <v>0.8651849545</v>
      </c>
      <c r="H5">
        <v>0.6108786611</v>
      </c>
      <c r="I5">
        <v>0.0223000611</v>
      </c>
      <c r="J5">
        <v>0.0103</v>
      </c>
      <c r="K5">
        <v>-0.1085</v>
      </c>
      <c r="L5">
        <v>0.1291</v>
      </c>
      <c r="M5">
        <v>1.010343958</v>
      </c>
      <c r="N5">
        <v>0.8971703747</v>
      </c>
      <c r="O5">
        <v>1.1377938262</v>
      </c>
      <c r="P5">
        <v>7574</v>
      </c>
      <c r="Q5">
        <v>12958</v>
      </c>
      <c r="R5">
        <v>0.5833984628</v>
      </c>
      <c r="S5">
        <v>0.569909055</v>
      </c>
      <c r="T5">
        <v>0.5972071569</v>
      </c>
      <c r="U5" s="4">
        <v>9.5651553E-09</v>
      </c>
      <c r="V5">
        <v>0.5845037814</v>
      </c>
      <c r="W5">
        <v>0.0043292056</v>
      </c>
      <c r="X5">
        <v>-0.0685</v>
      </c>
      <c r="Y5">
        <v>-0.0919</v>
      </c>
      <c r="Z5">
        <v>-0.0451</v>
      </c>
      <c r="AA5">
        <v>0.9338023736</v>
      </c>
      <c r="AB5">
        <v>0.9122108853</v>
      </c>
      <c r="AC5">
        <v>0.9559049195</v>
      </c>
      <c r="AD5">
        <v>0.2130508567</v>
      </c>
      <c r="AE5">
        <v>-0.0743</v>
      </c>
      <c r="AF5">
        <v>-0.1912</v>
      </c>
      <c r="AG5">
        <v>0.0426</v>
      </c>
      <c r="AH5" t="s">
        <v>62</v>
      </c>
      <c r="AI5" t="s">
        <v>103</v>
      </c>
      <c r="AJ5" t="s">
        <v>62</v>
      </c>
      <c r="AK5" t="s">
        <v>62</v>
      </c>
      <c r="AL5" t="s">
        <v>62</v>
      </c>
    </row>
    <row r="6" spans="1:38" ht="12.75">
      <c r="A6" t="s">
        <v>10</v>
      </c>
      <c r="B6">
        <v>152</v>
      </c>
      <c r="C6">
        <v>258</v>
      </c>
      <c r="D6">
        <v>0.6082872212</v>
      </c>
      <c r="E6">
        <v>0.5173336062</v>
      </c>
      <c r="F6">
        <v>0.7152316011</v>
      </c>
      <c r="G6">
        <v>0.7881821267</v>
      </c>
      <c r="H6">
        <v>0.5891472868</v>
      </c>
      <c r="I6">
        <v>0.030629871</v>
      </c>
      <c r="J6">
        <v>-0.0222</v>
      </c>
      <c r="K6">
        <v>-0.1842</v>
      </c>
      <c r="L6">
        <v>0.1398</v>
      </c>
      <c r="M6">
        <v>0.9780432565</v>
      </c>
      <c r="N6">
        <v>0.8318021936</v>
      </c>
      <c r="O6">
        <v>1.1499952982</v>
      </c>
      <c r="P6">
        <v>7991</v>
      </c>
      <c r="Q6">
        <v>12976</v>
      </c>
      <c r="R6">
        <v>0.6116556993</v>
      </c>
      <c r="S6">
        <v>0.5978535232</v>
      </c>
      <c r="T6">
        <v>0.6257765154</v>
      </c>
      <c r="U6">
        <v>0.0687923161</v>
      </c>
      <c r="V6">
        <v>0.6158292232</v>
      </c>
      <c r="W6">
        <v>0.0042699412</v>
      </c>
      <c r="X6">
        <v>-0.0212</v>
      </c>
      <c r="Y6">
        <v>-0.044</v>
      </c>
      <c r="Z6">
        <v>0.0016</v>
      </c>
      <c r="AA6">
        <v>0.9790316228</v>
      </c>
      <c r="AB6">
        <v>0.9569395098</v>
      </c>
      <c r="AC6">
        <v>1.0016337591</v>
      </c>
      <c r="AD6">
        <v>0.9462306565</v>
      </c>
      <c r="AE6">
        <v>0.0055</v>
      </c>
      <c r="AF6">
        <v>-0.155</v>
      </c>
      <c r="AG6">
        <v>0.166</v>
      </c>
      <c r="AH6" t="s">
        <v>62</v>
      </c>
      <c r="AI6" t="s">
        <v>62</v>
      </c>
      <c r="AJ6" t="s">
        <v>62</v>
      </c>
      <c r="AK6" t="s">
        <v>62</v>
      </c>
      <c r="AL6" t="s">
        <v>62</v>
      </c>
    </row>
    <row r="7" spans="1:38" ht="12.75">
      <c r="A7" t="s">
        <v>9</v>
      </c>
      <c r="B7">
        <v>77</v>
      </c>
      <c r="C7">
        <v>125</v>
      </c>
      <c r="D7">
        <v>0.6358699699</v>
      </c>
      <c r="E7">
        <v>0.5075023547</v>
      </c>
      <c r="F7">
        <v>0.7967068819</v>
      </c>
      <c r="G7">
        <v>0.8473606232</v>
      </c>
      <c r="H7">
        <v>0.616</v>
      </c>
      <c r="I7">
        <v>0.0435011724</v>
      </c>
      <c r="J7">
        <v>0.0221</v>
      </c>
      <c r="K7">
        <v>-0.2033</v>
      </c>
      <c r="L7">
        <v>0.2476</v>
      </c>
      <c r="M7">
        <v>1.0223925711</v>
      </c>
      <c r="N7">
        <v>0.8159948761</v>
      </c>
      <c r="O7">
        <v>1.2809964868</v>
      </c>
      <c r="P7">
        <v>4403</v>
      </c>
      <c r="Q7">
        <v>6778</v>
      </c>
      <c r="R7">
        <v>0.6469775416</v>
      </c>
      <c r="S7">
        <v>0.6277254694</v>
      </c>
      <c r="T7">
        <v>0.6668200667</v>
      </c>
      <c r="U7">
        <v>0.0233516569</v>
      </c>
      <c r="V7">
        <v>0.6496016524</v>
      </c>
      <c r="W7">
        <v>0.0057950048</v>
      </c>
      <c r="X7">
        <v>0.035</v>
      </c>
      <c r="Y7">
        <v>0.0047</v>
      </c>
      <c r="Z7">
        <v>0.0652</v>
      </c>
      <c r="AA7">
        <v>1.0355686594</v>
      </c>
      <c r="AB7">
        <v>1.0047533043</v>
      </c>
      <c r="AC7">
        <v>1.0673291082</v>
      </c>
      <c r="AD7">
        <v>0.8802571146</v>
      </c>
      <c r="AE7">
        <v>0.0173</v>
      </c>
      <c r="AF7">
        <v>-0.208</v>
      </c>
      <c r="AG7">
        <v>0.2426</v>
      </c>
      <c r="AH7" t="s">
        <v>62</v>
      </c>
      <c r="AI7" t="s">
        <v>62</v>
      </c>
      <c r="AJ7" t="s">
        <v>62</v>
      </c>
      <c r="AK7" t="s">
        <v>62</v>
      </c>
      <c r="AL7" t="s">
        <v>62</v>
      </c>
    </row>
    <row r="8" spans="1:38" ht="12.75">
      <c r="A8" t="s">
        <v>11</v>
      </c>
      <c r="B8">
        <v>1711</v>
      </c>
      <c r="C8">
        <v>2713</v>
      </c>
      <c r="D8">
        <v>0.6484478355</v>
      </c>
      <c r="E8">
        <v>0.6101902047</v>
      </c>
      <c r="F8">
        <v>0.6891041385</v>
      </c>
      <c r="G8">
        <v>0.1495760626</v>
      </c>
      <c r="H8">
        <v>0.6306671581</v>
      </c>
      <c r="I8">
        <v>0.0092658267</v>
      </c>
      <c r="J8">
        <v>0.0447</v>
      </c>
      <c r="K8">
        <v>-0.0161</v>
      </c>
      <c r="L8">
        <v>0.1055</v>
      </c>
      <c r="M8">
        <v>1.0457247103</v>
      </c>
      <c r="N8">
        <v>0.9840282288</v>
      </c>
      <c r="O8">
        <v>1.1112894302</v>
      </c>
      <c r="P8">
        <v>57427</v>
      </c>
      <c r="Q8">
        <v>88717</v>
      </c>
      <c r="R8">
        <v>0.6457952724</v>
      </c>
      <c r="S8">
        <v>0.6318073099</v>
      </c>
      <c r="T8">
        <v>0.6600929229</v>
      </c>
      <c r="U8">
        <v>0.0030315702</v>
      </c>
      <c r="V8">
        <v>0.647305477</v>
      </c>
      <c r="W8">
        <v>0.0016041707</v>
      </c>
      <c r="X8">
        <v>0.0331</v>
      </c>
      <c r="Y8">
        <v>0.0112</v>
      </c>
      <c r="Z8">
        <v>0.055</v>
      </c>
      <c r="AA8">
        <v>1.0336762893</v>
      </c>
      <c r="AB8">
        <v>1.0112868017</v>
      </c>
      <c r="AC8">
        <v>1.0565614712</v>
      </c>
      <c r="AD8">
        <v>0.8786747521</v>
      </c>
      <c r="AE8">
        <v>-0.0041</v>
      </c>
      <c r="AF8">
        <v>-0.0567</v>
      </c>
      <c r="AG8">
        <v>0.0485</v>
      </c>
      <c r="AH8" t="s">
        <v>62</v>
      </c>
      <c r="AI8" t="s">
        <v>103</v>
      </c>
      <c r="AJ8" t="s">
        <v>62</v>
      </c>
      <c r="AK8" t="s">
        <v>62</v>
      </c>
      <c r="AL8" t="s">
        <v>62</v>
      </c>
    </row>
    <row r="9" spans="1:38" ht="12.75">
      <c r="A9" t="s">
        <v>4</v>
      </c>
      <c r="B9">
        <v>627</v>
      </c>
      <c r="C9">
        <v>1032</v>
      </c>
      <c r="D9">
        <v>0.6266556049</v>
      </c>
      <c r="E9">
        <v>0.5760691597</v>
      </c>
      <c r="F9">
        <v>0.6816842049</v>
      </c>
      <c r="G9">
        <v>0.8604704023</v>
      </c>
      <c r="H9">
        <v>0.6075581395</v>
      </c>
      <c r="I9">
        <v>0.0151999352</v>
      </c>
      <c r="J9">
        <v>0.0075</v>
      </c>
      <c r="K9">
        <v>-0.0766</v>
      </c>
      <c r="L9">
        <v>0.0917</v>
      </c>
      <c r="M9">
        <v>1.0075771234</v>
      </c>
      <c r="N9">
        <v>0.9262409884</v>
      </c>
      <c r="O9">
        <v>1.0960556403</v>
      </c>
      <c r="P9">
        <v>6355</v>
      </c>
      <c r="Q9">
        <v>10392</v>
      </c>
      <c r="R9">
        <v>0.6191013178</v>
      </c>
      <c r="S9">
        <v>0.6035766688</v>
      </c>
      <c r="T9">
        <v>0.6350252777</v>
      </c>
      <c r="U9">
        <v>0.4828763012</v>
      </c>
      <c r="V9">
        <v>0.6115280985</v>
      </c>
      <c r="W9">
        <v>0.0047812169</v>
      </c>
      <c r="X9">
        <v>-0.0091</v>
      </c>
      <c r="Y9">
        <v>-0.0345</v>
      </c>
      <c r="Z9">
        <v>0.0163</v>
      </c>
      <c r="AA9">
        <v>0.9909492686</v>
      </c>
      <c r="AB9">
        <v>0.9661001218</v>
      </c>
      <c r="AC9">
        <v>1.0164375626</v>
      </c>
      <c r="AD9">
        <v>0.7720397817</v>
      </c>
      <c r="AE9">
        <v>-0.0121</v>
      </c>
      <c r="AF9">
        <v>-0.0942</v>
      </c>
      <c r="AG9">
        <v>0.0699</v>
      </c>
      <c r="AH9" t="s">
        <v>62</v>
      </c>
      <c r="AI9" t="s">
        <v>62</v>
      </c>
      <c r="AJ9" t="s">
        <v>62</v>
      </c>
      <c r="AK9" t="s">
        <v>62</v>
      </c>
      <c r="AL9" t="s">
        <v>62</v>
      </c>
    </row>
    <row r="10" spans="1:38" ht="12.75">
      <c r="A10" t="s">
        <v>2</v>
      </c>
      <c r="B10">
        <v>206</v>
      </c>
      <c r="C10">
        <v>351</v>
      </c>
      <c r="D10">
        <v>0.6098189018</v>
      </c>
      <c r="E10">
        <v>0.5301397478</v>
      </c>
      <c r="F10">
        <v>0.7014737047</v>
      </c>
      <c r="G10">
        <v>0.7828828317</v>
      </c>
      <c r="H10">
        <v>0.5868945869</v>
      </c>
      <c r="I10">
        <v>0.0262819108</v>
      </c>
      <c r="J10">
        <v>-0.0197</v>
      </c>
      <c r="K10">
        <v>-0.1597</v>
      </c>
      <c r="L10">
        <v>0.1203</v>
      </c>
      <c r="M10">
        <v>0.980505991</v>
      </c>
      <c r="N10">
        <v>0.8523927305</v>
      </c>
      <c r="O10">
        <v>1.127874469</v>
      </c>
      <c r="P10">
        <v>2944</v>
      </c>
      <c r="Q10">
        <v>5136</v>
      </c>
      <c r="R10">
        <v>0.5855374151</v>
      </c>
      <c r="S10">
        <v>0.5644434255</v>
      </c>
      <c r="T10">
        <v>0.6074197146</v>
      </c>
      <c r="U10">
        <v>0.000533712</v>
      </c>
      <c r="V10">
        <v>0.5732087227</v>
      </c>
      <c r="W10">
        <v>0.0069016297</v>
      </c>
      <c r="X10">
        <v>-0.0648</v>
      </c>
      <c r="Y10">
        <v>-0.1015</v>
      </c>
      <c r="Z10">
        <v>-0.0281</v>
      </c>
      <c r="AA10">
        <v>0.9372260348</v>
      </c>
      <c r="AB10">
        <v>0.9034624602</v>
      </c>
      <c r="AC10">
        <v>0.9722513984</v>
      </c>
      <c r="AD10">
        <v>0.572906426</v>
      </c>
      <c r="AE10">
        <v>-0.0406</v>
      </c>
      <c r="AF10">
        <v>-0.1819</v>
      </c>
      <c r="AG10">
        <v>0.1006</v>
      </c>
      <c r="AH10" t="s">
        <v>62</v>
      </c>
      <c r="AI10" t="s">
        <v>103</v>
      </c>
      <c r="AJ10" t="s">
        <v>62</v>
      </c>
      <c r="AK10" t="s">
        <v>62</v>
      </c>
      <c r="AL10" t="s">
        <v>62</v>
      </c>
    </row>
    <row r="11" spans="1:38" ht="12.75">
      <c r="A11" t="s">
        <v>6</v>
      </c>
      <c r="B11">
        <v>344</v>
      </c>
      <c r="C11">
        <v>631</v>
      </c>
      <c r="D11">
        <v>0.5600984129</v>
      </c>
      <c r="E11">
        <v>0.5016980755</v>
      </c>
      <c r="F11">
        <v>0.6252968616</v>
      </c>
      <c r="G11">
        <v>0.0622880839</v>
      </c>
      <c r="H11">
        <v>0.5451664025</v>
      </c>
      <c r="I11">
        <v>0.0198233081</v>
      </c>
      <c r="J11">
        <v>-0.1047</v>
      </c>
      <c r="K11">
        <v>-0.2149</v>
      </c>
      <c r="L11">
        <v>0.0054</v>
      </c>
      <c r="M11">
        <v>0.900562196</v>
      </c>
      <c r="N11">
        <v>0.8066623833</v>
      </c>
      <c r="O11">
        <v>1.0053924488</v>
      </c>
      <c r="P11">
        <v>4286</v>
      </c>
      <c r="Q11">
        <v>7249</v>
      </c>
      <c r="R11">
        <v>0.5860867882</v>
      </c>
      <c r="S11">
        <v>0.5684221007</v>
      </c>
      <c r="T11">
        <v>0.604300436</v>
      </c>
      <c r="U11">
        <v>4.27788E-05</v>
      </c>
      <c r="V11">
        <v>0.5912539661</v>
      </c>
      <c r="W11">
        <v>0.0057739731</v>
      </c>
      <c r="X11">
        <v>-0.0639</v>
      </c>
      <c r="Y11">
        <v>-0.0945</v>
      </c>
      <c r="Z11">
        <v>-0.0333</v>
      </c>
      <c r="AA11">
        <v>0.9381053753</v>
      </c>
      <c r="AB11">
        <v>0.9098308285</v>
      </c>
      <c r="AC11">
        <v>0.9672586019</v>
      </c>
      <c r="AD11">
        <v>0.4183659393</v>
      </c>
      <c r="AE11">
        <v>0.0454</v>
      </c>
      <c r="AF11">
        <v>-0.0645</v>
      </c>
      <c r="AG11">
        <v>0.1552</v>
      </c>
      <c r="AH11" t="s">
        <v>62</v>
      </c>
      <c r="AI11" t="s">
        <v>103</v>
      </c>
      <c r="AJ11" t="s">
        <v>62</v>
      </c>
      <c r="AK11" t="s">
        <v>62</v>
      </c>
      <c r="AL11" t="s">
        <v>62</v>
      </c>
    </row>
    <row r="12" spans="1:38" ht="12.75">
      <c r="A12" t="s">
        <v>8</v>
      </c>
      <c r="B12">
        <v>13</v>
      </c>
      <c r="C12">
        <v>20</v>
      </c>
      <c r="D12">
        <v>0.7048207279</v>
      </c>
      <c r="E12">
        <v>0.4088961231</v>
      </c>
      <c r="F12">
        <v>1.2149106593</v>
      </c>
      <c r="G12">
        <v>0.6524926024</v>
      </c>
      <c r="H12">
        <v>0.65</v>
      </c>
      <c r="I12">
        <v>0.106653645</v>
      </c>
      <c r="J12">
        <v>0.1251</v>
      </c>
      <c r="K12">
        <v>-0.4194</v>
      </c>
      <c r="L12">
        <v>0.6696</v>
      </c>
      <c r="M12">
        <v>1.1332560278</v>
      </c>
      <c r="N12">
        <v>0.6574494448</v>
      </c>
      <c r="O12">
        <v>1.9534113758</v>
      </c>
      <c r="P12">
        <v>19</v>
      </c>
      <c r="Q12">
        <v>47</v>
      </c>
      <c r="R12">
        <v>0.4136476299</v>
      </c>
      <c r="S12">
        <v>0.2638351558</v>
      </c>
      <c r="T12">
        <v>0.6485275293</v>
      </c>
      <c r="U12">
        <v>0.0723034272</v>
      </c>
      <c r="V12">
        <v>0.4042553191</v>
      </c>
      <c r="W12">
        <v>0.0715828572</v>
      </c>
      <c r="X12">
        <v>-0.4123</v>
      </c>
      <c r="Y12">
        <v>-0.862</v>
      </c>
      <c r="Z12">
        <v>0.0373</v>
      </c>
      <c r="AA12">
        <v>0.6620948858</v>
      </c>
      <c r="AB12">
        <v>0.4223012407</v>
      </c>
      <c r="AC12">
        <v>1.038049609</v>
      </c>
      <c r="AD12">
        <v>0.1387111131</v>
      </c>
      <c r="AE12">
        <v>-0.5329</v>
      </c>
      <c r="AF12">
        <v>-1.2384</v>
      </c>
      <c r="AG12">
        <v>0.1725</v>
      </c>
      <c r="AH12" t="s">
        <v>62</v>
      </c>
      <c r="AI12" t="s">
        <v>62</v>
      </c>
      <c r="AJ12" t="s">
        <v>62</v>
      </c>
      <c r="AK12" t="s">
        <v>62</v>
      </c>
      <c r="AL12" t="s">
        <v>62</v>
      </c>
    </row>
    <row r="13" spans="1:38" ht="12.75">
      <c r="A13" t="s">
        <v>5</v>
      </c>
      <c r="B13">
        <v>170</v>
      </c>
      <c r="C13">
        <v>288</v>
      </c>
      <c r="D13">
        <v>0.6197395617</v>
      </c>
      <c r="E13">
        <v>0.5315630211</v>
      </c>
      <c r="F13">
        <v>0.7225429705</v>
      </c>
      <c r="G13">
        <v>0.9638483409</v>
      </c>
      <c r="H13">
        <v>0.5902777778</v>
      </c>
      <c r="I13">
        <v>0.0289785555</v>
      </c>
      <c r="J13">
        <v>-0.0035</v>
      </c>
      <c r="K13">
        <v>-0.157</v>
      </c>
      <c r="L13">
        <v>0.1499</v>
      </c>
      <c r="M13">
        <v>0.996457065</v>
      </c>
      <c r="N13">
        <v>0.8546811607</v>
      </c>
      <c r="O13">
        <v>1.1617509875</v>
      </c>
      <c r="P13">
        <v>1102</v>
      </c>
      <c r="Q13">
        <v>1767</v>
      </c>
      <c r="R13">
        <v>0.6333693663</v>
      </c>
      <c r="S13">
        <v>0.5968520359</v>
      </c>
      <c r="T13">
        <v>0.6721209447</v>
      </c>
      <c r="U13">
        <v>0.6513203441</v>
      </c>
      <c r="V13">
        <v>0.623655914</v>
      </c>
      <c r="W13">
        <v>0.0115251556</v>
      </c>
      <c r="X13">
        <v>0.0137</v>
      </c>
      <c r="Y13">
        <v>-0.0457</v>
      </c>
      <c r="Z13">
        <v>0.0731</v>
      </c>
      <c r="AA13">
        <v>1.0137870689</v>
      </c>
      <c r="AB13">
        <v>0.9553365038</v>
      </c>
      <c r="AC13">
        <v>1.0758138279</v>
      </c>
      <c r="AD13">
        <v>0.7917827244</v>
      </c>
      <c r="AE13">
        <v>0.0218</v>
      </c>
      <c r="AF13">
        <v>-0.1398</v>
      </c>
      <c r="AG13">
        <v>0.1833</v>
      </c>
      <c r="AH13" t="s">
        <v>62</v>
      </c>
      <c r="AI13" t="s">
        <v>62</v>
      </c>
      <c r="AJ13" t="s">
        <v>62</v>
      </c>
      <c r="AK13" t="s">
        <v>62</v>
      </c>
      <c r="AL13" t="s">
        <v>62</v>
      </c>
    </row>
    <row r="14" spans="1:38" ht="12.75">
      <c r="A14" t="s">
        <v>7</v>
      </c>
      <c r="B14">
        <v>69</v>
      </c>
      <c r="C14">
        <v>180</v>
      </c>
      <c r="D14">
        <v>0.403480968</v>
      </c>
      <c r="E14">
        <v>0.3180327855</v>
      </c>
      <c r="F14">
        <v>0.5118871354</v>
      </c>
      <c r="G14">
        <v>0.0003654111</v>
      </c>
      <c r="H14">
        <v>0.3833333333</v>
      </c>
      <c r="I14">
        <v>0.0362390895</v>
      </c>
      <c r="J14">
        <v>-0.4327</v>
      </c>
      <c r="K14">
        <v>-0.6707</v>
      </c>
      <c r="L14">
        <v>-0.1947</v>
      </c>
      <c r="M14">
        <v>0.6487426106</v>
      </c>
      <c r="N14">
        <v>0.5113535355</v>
      </c>
      <c r="O14">
        <v>0.8230450081</v>
      </c>
      <c r="P14">
        <v>583</v>
      </c>
      <c r="Q14">
        <v>1609</v>
      </c>
      <c r="R14">
        <v>0.378308311</v>
      </c>
      <c r="S14">
        <v>0.3487176523</v>
      </c>
      <c r="T14">
        <v>0.4104099038</v>
      </c>
      <c r="U14" s="4">
        <v>1.486729E-33</v>
      </c>
      <c r="V14">
        <v>0.3623368552</v>
      </c>
      <c r="W14">
        <v>0.0119832299</v>
      </c>
      <c r="X14">
        <v>-0.5017</v>
      </c>
      <c r="Y14">
        <v>-0.5831</v>
      </c>
      <c r="Z14">
        <v>-0.4202</v>
      </c>
      <c r="AA14">
        <v>0.6055298758</v>
      </c>
      <c r="AB14">
        <v>0.5581663172</v>
      </c>
      <c r="AC14">
        <v>0.6569124993</v>
      </c>
      <c r="AD14">
        <v>0.6128542406</v>
      </c>
      <c r="AE14">
        <v>-0.0644</v>
      </c>
      <c r="AF14">
        <v>-0.3139</v>
      </c>
      <c r="AG14">
        <v>0.1851</v>
      </c>
      <c r="AH14" t="s">
        <v>128</v>
      </c>
      <c r="AI14" t="s">
        <v>103</v>
      </c>
      <c r="AJ14" t="s">
        <v>62</v>
      </c>
      <c r="AK14" t="s">
        <v>62</v>
      </c>
      <c r="AL14" t="s">
        <v>62</v>
      </c>
    </row>
    <row r="15" spans="1:38" ht="12.75">
      <c r="A15" t="s">
        <v>14</v>
      </c>
      <c r="B15">
        <v>794</v>
      </c>
      <c r="C15">
        <v>1316</v>
      </c>
      <c r="D15">
        <v>0.6189498987</v>
      </c>
      <c r="E15">
        <v>0.5717935608</v>
      </c>
      <c r="F15">
        <v>0.6699952628</v>
      </c>
      <c r="G15">
        <v>0.9635628286</v>
      </c>
      <c r="H15">
        <v>0.603343465</v>
      </c>
      <c r="I15">
        <v>0.0134853328</v>
      </c>
      <c r="J15">
        <v>-0.0018</v>
      </c>
      <c r="K15">
        <v>-0.0811</v>
      </c>
      <c r="L15">
        <v>0.0774</v>
      </c>
      <c r="M15">
        <v>0.998154621</v>
      </c>
      <c r="N15">
        <v>0.9221075668</v>
      </c>
      <c r="O15">
        <v>1.0804733454</v>
      </c>
      <c r="P15">
        <v>18826</v>
      </c>
      <c r="Q15">
        <v>31877</v>
      </c>
      <c r="R15">
        <v>0.5906400588</v>
      </c>
      <c r="S15">
        <v>0.5760740889</v>
      </c>
      <c r="T15">
        <v>0.6055743277</v>
      </c>
      <c r="U15">
        <v>1.04524E-05</v>
      </c>
      <c r="V15">
        <v>0.5905825517</v>
      </c>
      <c r="W15">
        <v>0.002754132</v>
      </c>
      <c r="X15">
        <v>-0.0562</v>
      </c>
      <c r="Y15">
        <v>-0.0811</v>
      </c>
      <c r="Z15">
        <v>-0.0312</v>
      </c>
      <c r="AA15">
        <v>0.9453934557</v>
      </c>
      <c r="AB15">
        <v>0.9220787949</v>
      </c>
      <c r="AC15">
        <v>0.9692976252</v>
      </c>
      <c r="AD15">
        <v>0.2157693784</v>
      </c>
      <c r="AE15">
        <v>-0.0468</v>
      </c>
      <c r="AF15">
        <v>-0.1209</v>
      </c>
      <c r="AG15">
        <v>0.0273</v>
      </c>
      <c r="AH15" t="s">
        <v>62</v>
      </c>
      <c r="AI15" t="s">
        <v>103</v>
      </c>
      <c r="AJ15" t="s">
        <v>62</v>
      </c>
      <c r="AK15" t="s">
        <v>62</v>
      </c>
      <c r="AL15" t="s">
        <v>62</v>
      </c>
    </row>
    <row r="16" spans="1:38" ht="12.75">
      <c r="A16" t="s">
        <v>12</v>
      </c>
      <c r="B16">
        <v>1177</v>
      </c>
      <c r="C16">
        <v>2014</v>
      </c>
      <c r="D16">
        <v>0.6017567383</v>
      </c>
      <c r="E16">
        <v>0.561832542</v>
      </c>
      <c r="F16">
        <v>0.6445179748</v>
      </c>
      <c r="G16">
        <v>0.3914295489</v>
      </c>
      <c r="H16">
        <v>0.584409136</v>
      </c>
      <c r="I16">
        <v>0.0109815024</v>
      </c>
      <c r="J16">
        <v>-0.03</v>
      </c>
      <c r="K16">
        <v>-0.0987</v>
      </c>
      <c r="L16">
        <v>0.0386</v>
      </c>
      <c r="M16">
        <v>0.9704279302</v>
      </c>
      <c r="N16">
        <v>0.9060438482</v>
      </c>
      <c r="O16">
        <v>1.0393871882</v>
      </c>
      <c r="P16">
        <v>13585</v>
      </c>
      <c r="Q16">
        <v>22777</v>
      </c>
      <c r="R16">
        <v>0.5995692307</v>
      </c>
      <c r="S16">
        <v>0.5838234095</v>
      </c>
      <c r="T16">
        <v>0.6157397194</v>
      </c>
      <c r="U16">
        <v>0.0024411796</v>
      </c>
      <c r="V16">
        <v>0.5964350002</v>
      </c>
      <c r="W16">
        <v>0.0032507985</v>
      </c>
      <c r="X16">
        <v>-0.0411</v>
      </c>
      <c r="Y16">
        <v>-0.0678</v>
      </c>
      <c r="Z16">
        <v>-0.0145</v>
      </c>
      <c r="AA16">
        <v>0.9596857147</v>
      </c>
      <c r="AB16">
        <v>0.934482554</v>
      </c>
      <c r="AC16">
        <v>0.985568609</v>
      </c>
      <c r="AD16">
        <v>0.9101218366</v>
      </c>
      <c r="AE16">
        <v>-0.0036</v>
      </c>
      <c r="AF16">
        <v>-0.0669</v>
      </c>
      <c r="AG16">
        <v>0.0596</v>
      </c>
      <c r="AH16" t="s">
        <v>62</v>
      </c>
      <c r="AI16" t="s">
        <v>103</v>
      </c>
      <c r="AJ16" t="s">
        <v>62</v>
      </c>
      <c r="AK16" t="s">
        <v>62</v>
      </c>
      <c r="AL16" t="s">
        <v>62</v>
      </c>
    </row>
    <row r="17" spans="1:38" ht="12.75">
      <c r="A17" t="s">
        <v>13</v>
      </c>
      <c r="B17">
        <v>252</v>
      </c>
      <c r="C17">
        <v>488</v>
      </c>
      <c r="D17">
        <v>0.54211881</v>
      </c>
      <c r="E17">
        <v>0.4763086715</v>
      </c>
      <c r="F17">
        <v>0.6170217377</v>
      </c>
      <c r="G17">
        <v>0.0418319355</v>
      </c>
      <c r="H17">
        <v>0.5163934426</v>
      </c>
      <c r="I17">
        <v>0.0226217677</v>
      </c>
      <c r="J17">
        <v>-0.1344</v>
      </c>
      <c r="K17">
        <v>-0.2638</v>
      </c>
      <c r="L17">
        <v>-0.005</v>
      </c>
      <c r="M17">
        <v>0.8742523369</v>
      </c>
      <c r="N17">
        <v>0.7681230782</v>
      </c>
      <c r="O17">
        <v>0.9950451564</v>
      </c>
      <c r="P17">
        <v>1704</v>
      </c>
      <c r="Q17">
        <v>3423</v>
      </c>
      <c r="R17">
        <v>0.51135703</v>
      </c>
      <c r="S17">
        <v>0.4853226373</v>
      </c>
      <c r="T17">
        <v>0.5387879979</v>
      </c>
      <c r="U17" s="4">
        <v>5.79445E-14</v>
      </c>
      <c r="V17">
        <v>0.4978089395</v>
      </c>
      <c r="W17">
        <v>0.0085459901</v>
      </c>
      <c r="X17">
        <v>-0.2003</v>
      </c>
      <c r="Y17">
        <v>-0.2525</v>
      </c>
      <c r="Z17">
        <v>-0.148</v>
      </c>
      <c r="AA17">
        <v>0.8184910293</v>
      </c>
      <c r="AB17">
        <v>0.7768197202</v>
      </c>
      <c r="AC17">
        <v>0.8623977322</v>
      </c>
      <c r="AD17">
        <v>0.3939354533</v>
      </c>
      <c r="AE17">
        <v>-0.0584</v>
      </c>
      <c r="AF17">
        <v>-0.1927</v>
      </c>
      <c r="AG17">
        <v>0.0759</v>
      </c>
      <c r="AH17" t="s">
        <v>62</v>
      </c>
      <c r="AI17" t="s">
        <v>103</v>
      </c>
      <c r="AJ17" t="s">
        <v>62</v>
      </c>
      <c r="AK17" t="s">
        <v>62</v>
      </c>
      <c r="AL17" t="s">
        <v>62</v>
      </c>
    </row>
    <row r="18" spans="1:38" ht="12.75">
      <c r="A18" t="s">
        <v>15</v>
      </c>
      <c r="B18">
        <v>4011</v>
      </c>
      <c r="C18">
        <v>6656</v>
      </c>
      <c r="D18">
        <v>0.6219430655</v>
      </c>
      <c r="E18" t="s">
        <v>62</v>
      </c>
      <c r="F18" t="s">
        <v>62</v>
      </c>
      <c r="G18" t="s">
        <v>62</v>
      </c>
      <c r="H18">
        <v>0.6026141827</v>
      </c>
      <c r="I18">
        <v>0.0059981759</v>
      </c>
      <c r="J18" t="s">
        <v>62</v>
      </c>
      <c r="K18" t="s">
        <v>62</v>
      </c>
      <c r="L18" t="s">
        <v>62</v>
      </c>
      <c r="M18" t="s">
        <v>62</v>
      </c>
      <c r="N18" t="s">
        <v>62</v>
      </c>
      <c r="O18" t="s">
        <v>62</v>
      </c>
      <c r="P18">
        <v>95945</v>
      </c>
      <c r="Q18">
        <v>153572</v>
      </c>
      <c r="R18">
        <v>0.6247558149</v>
      </c>
      <c r="S18" t="s">
        <v>62</v>
      </c>
      <c r="T18" t="s">
        <v>62</v>
      </c>
      <c r="U18" t="s">
        <v>62</v>
      </c>
      <c r="V18">
        <v>0.6247558149</v>
      </c>
      <c r="W18">
        <v>0.001235538</v>
      </c>
      <c r="X18" t="s">
        <v>62</v>
      </c>
      <c r="Y18" t="s">
        <v>62</v>
      </c>
      <c r="Z18" t="s">
        <v>62</v>
      </c>
      <c r="AA18" t="s">
        <v>62</v>
      </c>
      <c r="AB18" t="s">
        <v>62</v>
      </c>
      <c r="AC18" t="s">
        <v>62</v>
      </c>
      <c r="AD18">
        <v>0.7797478038</v>
      </c>
      <c r="AE18">
        <v>0.0045</v>
      </c>
      <c r="AF18">
        <v>-0.0271</v>
      </c>
      <c r="AG18">
        <v>0.0361</v>
      </c>
      <c r="AH18" t="s">
        <v>62</v>
      </c>
      <c r="AI18" t="s">
        <v>62</v>
      </c>
      <c r="AJ18" t="s">
        <v>62</v>
      </c>
      <c r="AK18" t="s">
        <v>62</v>
      </c>
      <c r="AL18" t="s">
        <v>62</v>
      </c>
    </row>
    <row r="19" spans="1:38" ht="12.75">
      <c r="A19" t="s">
        <v>18</v>
      </c>
      <c r="B19">
        <v>104</v>
      </c>
      <c r="C19">
        <v>155</v>
      </c>
      <c r="D19">
        <v>0.685960316</v>
      </c>
      <c r="E19">
        <v>0.5646201244</v>
      </c>
      <c r="F19">
        <v>0.8333772297</v>
      </c>
      <c r="G19">
        <v>0.3239345544</v>
      </c>
      <c r="H19">
        <v>0.6709677419</v>
      </c>
      <c r="I19">
        <v>0.0377402011</v>
      </c>
      <c r="J19">
        <v>0.098</v>
      </c>
      <c r="K19">
        <v>-0.0967</v>
      </c>
      <c r="L19">
        <v>0.2926</v>
      </c>
      <c r="M19">
        <v>1.1029310463</v>
      </c>
      <c r="N19">
        <v>0.9078324942</v>
      </c>
      <c r="O19">
        <v>1.3399574268</v>
      </c>
      <c r="P19">
        <v>5404</v>
      </c>
      <c r="Q19">
        <v>8243</v>
      </c>
      <c r="R19">
        <v>0.659063567</v>
      </c>
      <c r="S19">
        <v>0.6412477888</v>
      </c>
      <c r="T19">
        <v>0.6773743207</v>
      </c>
      <c r="U19">
        <v>0.0001315982</v>
      </c>
      <c r="V19">
        <v>0.6555865583</v>
      </c>
      <c r="W19">
        <v>0.0052337433</v>
      </c>
      <c r="X19">
        <v>0.0535</v>
      </c>
      <c r="Y19">
        <v>0.0261</v>
      </c>
      <c r="Z19">
        <v>0.0809</v>
      </c>
      <c r="AA19">
        <v>1.0549138581</v>
      </c>
      <c r="AB19">
        <v>1.0263974717</v>
      </c>
      <c r="AC19">
        <v>1.0842225148</v>
      </c>
      <c r="AD19">
        <v>0.6861792476</v>
      </c>
      <c r="AE19">
        <v>-0.04</v>
      </c>
      <c r="AF19">
        <v>-0.234</v>
      </c>
      <c r="AG19">
        <v>0.154</v>
      </c>
      <c r="AH19" t="s">
        <v>62</v>
      </c>
      <c r="AI19" t="s">
        <v>103</v>
      </c>
      <c r="AJ19" t="s">
        <v>62</v>
      </c>
      <c r="AK19" t="s">
        <v>62</v>
      </c>
      <c r="AL19" t="s">
        <v>62</v>
      </c>
    </row>
    <row r="20" spans="1:38" ht="12.75">
      <c r="A20" t="s">
        <v>17</v>
      </c>
      <c r="B20">
        <v>56</v>
      </c>
      <c r="C20">
        <v>78</v>
      </c>
      <c r="D20">
        <v>0.7572114852</v>
      </c>
      <c r="E20">
        <v>0.5816715368</v>
      </c>
      <c r="F20">
        <v>0.9857268183</v>
      </c>
      <c r="G20">
        <v>0.1436101214</v>
      </c>
      <c r="H20">
        <v>0.7179487179</v>
      </c>
      <c r="I20">
        <v>0.0509522598</v>
      </c>
      <c r="J20">
        <v>0.1968</v>
      </c>
      <c r="K20">
        <v>-0.0669</v>
      </c>
      <c r="L20">
        <v>0.4605</v>
      </c>
      <c r="M20">
        <v>1.2174932517</v>
      </c>
      <c r="N20">
        <v>0.93524885</v>
      </c>
      <c r="O20">
        <v>1.5849148789</v>
      </c>
      <c r="P20">
        <v>3811</v>
      </c>
      <c r="Q20">
        <v>5605</v>
      </c>
      <c r="R20">
        <v>0.6783518863</v>
      </c>
      <c r="S20">
        <v>0.6567420638</v>
      </c>
      <c r="T20">
        <v>0.7006727709</v>
      </c>
      <c r="U20" s="4">
        <v>6.2689134E-07</v>
      </c>
      <c r="V20">
        <v>0.6799286351</v>
      </c>
      <c r="W20">
        <v>0.0062311365</v>
      </c>
      <c r="X20">
        <v>0.0823</v>
      </c>
      <c r="Y20">
        <v>0.0499</v>
      </c>
      <c r="Z20">
        <v>0.1147</v>
      </c>
      <c r="AA20">
        <v>1.085787231</v>
      </c>
      <c r="AB20">
        <v>1.0511980011</v>
      </c>
      <c r="AC20">
        <v>1.1215146049</v>
      </c>
      <c r="AD20">
        <v>0.4139495708</v>
      </c>
      <c r="AE20">
        <v>-0.11</v>
      </c>
      <c r="AF20">
        <v>-0.3738</v>
      </c>
      <c r="AG20">
        <v>0.1539</v>
      </c>
      <c r="AH20" t="s">
        <v>62</v>
      </c>
      <c r="AI20" t="s">
        <v>103</v>
      </c>
      <c r="AJ20" t="s">
        <v>62</v>
      </c>
      <c r="AK20" t="s">
        <v>62</v>
      </c>
      <c r="AL20" t="s">
        <v>62</v>
      </c>
    </row>
    <row r="21" spans="1:38" ht="12.75">
      <c r="A21" t="s">
        <v>20</v>
      </c>
      <c r="B21">
        <v>275</v>
      </c>
      <c r="C21">
        <v>462</v>
      </c>
      <c r="D21">
        <v>0.6089517031</v>
      </c>
      <c r="E21">
        <v>0.5389174458</v>
      </c>
      <c r="F21">
        <v>0.6880871635</v>
      </c>
      <c r="G21">
        <v>0.7348798688</v>
      </c>
      <c r="H21">
        <v>0.5952380952</v>
      </c>
      <c r="I21">
        <v>0.0228362183</v>
      </c>
      <c r="J21">
        <v>-0.0211</v>
      </c>
      <c r="K21">
        <v>-0.1433</v>
      </c>
      <c r="L21">
        <v>0.1011</v>
      </c>
      <c r="M21">
        <v>0.9791116532</v>
      </c>
      <c r="N21">
        <v>0.866506077</v>
      </c>
      <c r="O21">
        <v>1.1063507283</v>
      </c>
      <c r="P21">
        <v>4104</v>
      </c>
      <c r="Q21">
        <v>6492</v>
      </c>
      <c r="R21">
        <v>0.6362249346</v>
      </c>
      <c r="S21">
        <v>0.6166538942</v>
      </c>
      <c r="T21">
        <v>0.6564171106</v>
      </c>
      <c r="U21">
        <v>0.253808827</v>
      </c>
      <c r="V21">
        <v>0.6321626617</v>
      </c>
      <c r="W21">
        <v>0.0059848473</v>
      </c>
      <c r="X21">
        <v>0.0182</v>
      </c>
      <c r="Y21">
        <v>-0.0131</v>
      </c>
      <c r="Z21">
        <v>0.0494</v>
      </c>
      <c r="AA21">
        <v>1.018357764</v>
      </c>
      <c r="AB21">
        <v>0.9870318603</v>
      </c>
      <c r="AC21">
        <v>1.0506778728</v>
      </c>
      <c r="AD21">
        <v>0.4818344915</v>
      </c>
      <c r="AE21">
        <v>0.0438</v>
      </c>
      <c r="AF21">
        <v>-0.0783</v>
      </c>
      <c r="AG21">
        <v>0.1659</v>
      </c>
      <c r="AH21" t="s">
        <v>62</v>
      </c>
      <c r="AI21" t="s">
        <v>62</v>
      </c>
      <c r="AJ21" t="s">
        <v>62</v>
      </c>
      <c r="AK21" t="s">
        <v>62</v>
      </c>
      <c r="AL21" t="s">
        <v>62</v>
      </c>
    </row>
    <row r="22" spans="1:38" ht="12.75">
      <c r="A22" t="s">
        <v>19</v>
      </c>
      <c r="B22">
        <v>268</v>
      </c>
      <c r="C22">
        <v>422</v>
      </c>
      <c r="D22">
        <v>0.6491664087</v>
      </c>
      <c r="E22">
        <v>0.5736552223</v>
      </c>
      <c r="F22">
        <v>0.7346172576</v>
      </c>
      <c r="G22">
        <v>0.4971357685</v>
      </c>
      <c r="H22">
        <v>0.63507109</v>
      </c>
      <c r="I22">
        <v>0.0234346829</v>
      </c>
      <c r="J22">
        <v>0.0428</v>
      </c>
      <c r="K22">
        <v>-0.0808</v>
      </c>
      <c r="L22">
        <v>0.1665</v>
      </c>
      <c r="M22">
        <v>1.0437714394</v>
      </c>
      <c r="N22">
        <v>0.9223597048</v>
      </c>
      <c r="O22">
        <v>1.1811648016</v>
      </c>
      <c r="P22">
        <v>5617</v>
      </c>
      <c r="Q22">
        <v>8259</v>
      </c>
      <c r="R22">
        <v>0.6788552104</v>
      </c>
      <c r="S22">
        <v>0.6608320301</v>
      </c>
      <c r="T22">
        <v>0.6973699454</v>
      </c>
      <c r="U22" s="4">
        <v>1.456949E-09</v>
      </c>
      <c r="V22">
        <v>0.6801065504</v>
      </c>
      <c r="W22">
        <v>0.0051324818</v>
      </c>
      <c r="X22">
        <v>0.083</v>
      </c>
      <c r="Y22">
        <v>0.0561</v>
      </c>
      <c r="Z22">
        <v>0.11</v>
      </c>
      <c r="AA22">
        <v>1.0865928644</v>
      </c>
      <c r="AB22">
        <v>1.057744505</v>
      </c>
      <c r="AC22">
        <v>1.1162280186</v>
      </c>
      <c r="AD22">
        <v>0.4744980337</v>
      </c>
      <c r="AE22">
        <v>0.0447</v>
      </c>
      <c r="AF22">
        <v>-0.0778</v>
      </c>
      <c r="AG22">
        <v>0.1673</v>
      </c>
      <c r="AH22" t="s">
        <v>62</v>
      </c>
      <c r="AI22" t="s">
        <v>103</v>
      </c>
      <c r="AJ22" t="s">
        <v>62</v>
      </c>
      <c r="AK22" t="s">
        <v>62</v>
      </c>
      <c r="AL22" t="s">
        <v>62</v>
      </c>
    </row>
    <row r="23" spans="1:38" ht="12.75">
      <c r="A23" t="s">
        <v>21</v>
      </c>
      <c r="B23">
        <v>82</v>
      </c>
      <c r="C23">
        <v>118</v>
      </c>
      <c r="D23">
        <v>0.7246192648</v>
      </c>
      <c r="E23">
        <v>0.5823098492</v>
      </c>
      <c r="F23">
        <v>0.9017073635</v>
      </c>
      <c r="G23">
        <v>0.1707777566</v>
      </c>
      <c r="H23">
        <v>0.6949152542</v>
      </c>
      <c r="I23">
        <v>0.0423872426</v>
      </c>
      <c r="J23">
        <v>0.1528</v>
      </c>
      <c r="K23">
        <v>-0.0658</v>
      </c>
      <c r="L23">
        <v>0.3714</v>
      </c>
      <c r="M23">
        <v>1.1650893867</v>
      </c>
      <c r="N23">
        <v>0.9362751697</v>
      </c>
      <c r="O23">
        <v>1.4498230038</v>
      </c>
      <c r="P23">
        <v>2304</v>
      </c>
      <c r="Q23">
        <v>3499</v>
      </c>
      <c r="R23">
        <v>0.669083794</v>
      </c>
      <c r="S23">
        <v>0.6419950951</v>
      </c>
      <c r="T23">
        <v>0.6973154885</v>
      </c>
      <c r="U23">
        <v>0.0011506802</v>
      </c>
      <c r="V23">
        <v>0.6584738497</v>
      </c>
      <c r="W23">
        <v>0.0080169519</v>
      </c>
      <c r="X23">
        <v>0.0685</v>
      </c>
      <c r="Y23">
        <v>0.0272</v>
      </c>
      <c r="Z23">
        <v>0.1099</v>
      </c>
      <c r="AA23">
        <v>1.0709524875</v>
      </c>
      <c r="AB23">
        <v>1.0275936292</v>
      </c>
      <c r="AC23">
        <v>1.1161408536</v>
      </c>
      <c r="AD23">
        <v>0.4780003989</v>
      </c>
      <c r="AE23">
        <v>-0.0797</v>
      </c>
      <c r="AF23">
        <v>-0.3</v>
      </c>
      <c r="AG23">
        <v>0.1405</v>
      </c>
      <c r="AH23" t="s">
        <v>62</v>
      </c>
      <c r="AI23" t="s">
        <v>103</v>
      </c>
      <c r="AJ23" t="s">
        <v>62</v>
      </c>
      <c r="AK23" t="s">
        <v>62</v>
      </c>
      <c r="AL23" t="s">
        <v>62</v>
      </c>
    </row>
    <row r="24" spans="1:38" ht="12.75">
      <c r="A24" t="s">
        <v>27</v>
      </c>
      <c r="B24">
        <v>86</v>
      </c>
      <c r="C24">
        <v>143</v>
      </c>
      <c r="D24">
        <v>0.6166692905</v>
      </c>
      <c r="E24">
        <v>0.4980635738</v>
      </c>
      <c r="F24">
        <v>0.7635190242</v>
      </c>
      <c r="G24">
        <v>0.9377192996</v>
      </c>
      <c r="H24">
        <v>0.6013986014</v>
      </c>
      <c r="I24">
        <v>0.0409432768</v>
      </c>
      <c r="J24">
        <v>-0.0085</v>
      </c>
      <c r="K24">
        <v>-0.2221</v>
      </c>
      <c r="L24">
        <v>0.2051</v>
      </c>
      <c r="M24">
        <v>0.9915204859</v>
      </c>
      <c r="N24">
        <v>0.8008185981</v>
      </c>
      <c r="O24">
        <v>1.227634918</v>
      </c>
      <c r="P24">
        <v>5777</v>
      </c>
      <c r="Q24">
        <v>8757</v>
      </c>
      <c r="R24">
        <v>0.6498107462</v>
      </c>
      <c r="S24">
        <v>0.6327759468</v>
      </c>
      <c r="T24">
        <v>0.6673041351</v>
      </c>
      <c r="U24">
        <v>0.0037188528</v>
      </c>
      <c r="V24">
        <v>0.6597008108</v>
      </c>
      <c r="W24">
        <v>0.0050632141</v>
      </c>
      <c r="X24">
        <v>0.0393</v>
      </c>
      <c r="Y24">
        <v>0.0128</v>
      </c>
      <c r="Z24">
        <v>0.0659</v>
      </c>
      <c r="AA24">
        <v>1.0401035585</v>
      </c>
      <c r="AB24">
        <v>1.0128372265</v>
      </c>
      <c r="AC24">
        <v>1.0681039204</v>
      </c>
      <c r="AD24">
        <v>0.6299057424</v>
      </c>
      <c r="AE24">
        <v>0.0523</v>
      </c>
      <c r="AF24">
        <v>-0.1606</v>
      </c>
      <c r="AG24">
        <v>0.2653</v>
      </c>
      <c r="AH24" t="s">
        <v>62</v>
      </c>
      <c r="AI24" t="s">
        <v>103</v>
      </c>
      <c r="AJ24" t="s">
        <v>62</v>
      </c>
      <c r="AK24" t="s">
        <v>62</v>
      </c>
      <c r="AL24" t="s">
        <v>62</v>
      </c>
    </row>
    <row r="25" spans="1:38" ht="12.75">
      <c r="A25" t="s">
        <v>22</v>
      </c>
      <c r="B25">
        <v>217</v>
      </c>
      <c r="C25">
        <v>339</v>
      </c>
      <c r="D25">
        <v>0.6641127922</v>
      </c>
      <c r="E25">
        <v>0.579315916</v>
      </c>
      <c r="F25">
        <v>0.7613217394</v>
      </c>
      <c r="G25">
        <v>0.346569879</v>
      </c>
      <c r="H25">
        <v>0.6401179941</v>
      </c>
      <c r="I25">
        <v>0.0260681514</v>
      </c>
      <c r="J25">
        <v>0.0656</v>
      </c>
      <c r="K25">
        <v>-0.071</v>
      </c>
      <c r="L25">
        <v>0.2022</v>
      </c>
      <c r="M25">
        <v>1.0678031947</v>
      </c>
      <c r="N25">
        <v>0.9314613317</v>
      </c>
      <c r="O25">
        <v>1.2241019823</v>
      </c>
      <c r="P25">
        <v>8998</v>
      </c>
      <c r="Q25">
        <v>13720</v>
      </c>
      <c r="R25">
        <v>0.6549534953</v>
      </c>
      <c r="S25">
        <v>0.6409505551</v>
      </c>
      <c r="T25">
        <v>0.6692623597</v>
      </c>
      <c r="U25">
        <v>1.862E-05</v>
      </c>
      <c r="V25">
        <v>0.6558309038</v>
      </c>
      <c r="W25">
        <v>0.0040560642</v>
      </c>
      <c r="X25">
        <v>0.0472</v>
      </c>
      <c r="Y25">
        <v>0.0256</v>
      </c>
      <c r="Z25">
        <v>0.0688</v>
      </c>
      <c r="AA25">
        <v>1.0483351731</v>
      </c>
      <c r="AB25">
        <v>1.0259217119</v>
      </c>
      <c r="AC25">
        <v>1.0712383043</v>
      </c>
      <c r="AD25">
        <v>0.8398096684</v>
      </c>
      <c r="AE25">
        <v>-0.0139</v>
      </c>
      <c r="AF25">
        <v>-0.1485</v>
      </c>
      <c r="AG25">
        <v>0.1208</v>
      </c>
      <c r="AH25" t="s">
        <v>62</v>
      </c>
      <c r="AI25" t="s">
        <v>103</v>
      </c>
      <c r="AJ25" t="s">
        <v>62</v>
      </c>
      <c r="AK25" t="s">
        <v>62</v>
      </c>
      <c r="AL25" t="s">
        <v>62</v>
      </c>
    </row>
    <row r="26" spans="1:38" ht="12.75">
      <c r="A26" t="s">
        <v>23</v>
      </c>
      <c r="B26">
        <v>134</v>
      </c>
      <c r="C26">
        <v>182</v>
      </c>
      <c r="D26">
        <v>0.7544244387</v>
      </c>
      <c r="E26">
        <v>0.6351329254</v>
      </c>
      <c r="F26">
        <v>0.8961214431</v>
      </c>
      <c r="G26">
        <v>0.0278827775</v>
      </c>
      <c r="H26">
        <v>0.7362637363</v>
      </c>
      <c r="I26">
        <v>0.0326637419</v>
      </c>
      <c r="J26">
        <v>0.1931</v>
      </c>
      <c r="K26">
        <v>0.021</v>
      </c>
      <c r="L26">
        <v>0.3652</v>
      </c>
      <c r="M26">
        <v>1.2130120593</v>
      </c>
      <c r="N26">
        <v>1.0212075037</v>
      </c>
      <c r="O26">
        <v>1.4408416024</v>
      </c>
      <c r="P26">
        <v>5366</v>
      </c>
      <c r="Q26">
        <v>8468</v>
      </c>
      <c r="R26">
        <v>0.6322601683</v>
      </c>
      <c r="S26">
        <v>0.6151130369</v>
      </c>
      <c r="T26">
        <v>0.6498852998</v>
      </c>
      <c r="U26">
        <v>0.3946890774</v>
      </c>
      <c r="V26">
        <v>0.6336797355</v>
      </c>
      <c r="W26">
        <v>0.0052357024</v>
      </c>
      <c r="X26">
        <v>0.0119</v>
      </c>
      <c r="Y26">
        <v>-0.0156</v>
      </c>
      <c r="Z26">
        <v>0.0394</v>
      </c>
      <c r="AA26">
        <v>1.0120116584</v>
      </c>
      <c r="AB26">
        <v>0.9845655251</v>
      </c>
      <c r="AC26">
        <v>1.0402228909</v>
      </c>
      <c r="AD26">
        <v>0.043404154</v>
      </c>
      <c r="AE26">
        <v>-0.1767</v>
      </c>
      <c r="AF26">
        <v>-0.3481</v>
      </c>
      <c r="AG26">
        <v>-0.0052</v>
      </c>
      <c r="AH26" t="s">
        <v>62</v>
      </c>
      <c r="AI26" t="s">
        <v>62</v>
      </c>
      <c r="AJ26" t="s">
        <v>102</v>
      </c>
      <c r="AK26" t="s">
        <v>62</v>
      </c>
      <c r="AL26" t="s">
        <v>62</v>
      </c>
    </row>
    <row r="27" spans="1:38" ht="12.75">
      <c r="A27" t="s">
        <v>16</v>
      </c>
      <c r="B27">
        <v>162</v>
      </c>
      <c r="C27">
        <v>242</v>
      </c>
      <c r="D27">
        <v>0.6917341173</v>
      </c>
      <c r="E27">
        <v>0.5911874363</v>
      </c>
      <c r="F27">
        <v>0.8093813564</v>
      </c>
      <c r="G27">
        <v>0.1844701421</v>
      </c>
      <c r="H27">
        <v>0.6694214876</v>
      </c>
      <c r="I27">
        <v>0.0302398374</v>
      </c>
      <c r="J27">
        <v>0.1064</v>
      </c>
      <c r="K27">
        <v>-0.0507</v>
      </c>
      <c r="L27">
        <v>0.2634</v>
      </c>
      <c r="M27">
        <v>1.1122145349</v>
      </c>
      <c r="N27">
        <v>0.9505491243</v>
      </c>
      <c r="O27">
        <v>1.3013753208</v>
      </c>
      <c r="P27">
        <v>7651</v>
      </c>
      <c r="Q27">
        <v>10871</v>
      </c>
      <c r="R27">
        <v>0.7037964435</v>
      </c>
      <c r="S27">
        <v>0.6875985874</v>
      </c>
      <c r="T27">
        <v>0.7203758748</v>
      </c>
      <c r="U27" s="4">
        <v>1.150341E-23</v>
      </c>
      <c r="V27">
        <v>0.7037990985</v>
      </c>
      <c r="W27">
        <v>0.0043790791</v>
      </c>
      <c r="X27">
        <v>0.1191</v>
      </c>
      <c r="Y27">
        <v>0.0958</v>
      </c>
      <c r="Z27">
        <v>0.1424</v>
      </c>
      <c r="AA27">
        <v>1.1265144345</v>
      </c>
      <c r="AB27">
        <v>1.1005877353</v>
      </c>
      <c r="AC27">
        <v>1.1530518926</v>
      </c>
      <c r="AD27">
        <v>0.8276394989</v>
      </c>
      <c r="AE27">
        <v>0.0173</v>
      </c>
      <c r="AF27">
        <v>-0.1383</v>
      </c>
      <c r="AG27">
        <v>0.1729</v>
      </c>
      <c r="AH27" t="s">
        <v>62</v>
      </c>
      <c r="AI27" t="s">
        <v>103</v>
      </c>
      <c r="AJ27" t="s">
        <v>62</v>
      </c>
      <c r="AK27" t="s">
        <v>62</v>
      </c>
      <c r="AL27" t="s">
        <v>62</v>
      </c>
    </row>
    <row r="28" spans="1:38" ht="12.75">
      <c r="A28" t="s">
        <v>24</v>
      </c>
      <c r="B28">
        <v>92</v>
      </c>
      <c r="C28">
        <v>151</v>
      </c>
      <c r="D28">
        <v>0.6348140581</v>
      </c>
      <c r="E28">
        <v>0.5162853785</v>
      </c>
      <c r="F28">
        <v>0.7805545249</v>
      </c>
      <c r="G28">
        <v>0.845976522</v>
      </c>
      <c r="H28">
        <v>0.6092715232</v>
      </c>
      <c r="I28">
        <v>0.0397058501</v>
      </c>
      <c r="J28">
        <v>0.0205</v>
      </c>
      <c r="K28">
        <v>-0.1862</v>
      </c>
      <c r="L28">
        <v>0.2272</v>
      </c>
      <c r="M28">
        <v>1.0206948084</v>
      </c>
      <c r="N28">
        <v>0.8301167859</v>
      </c>
      <c r="O28">
        <v>1.2550256899</v>
      </c>
      <c r="P28">
        <v>1462</v>
      </c>
      <c r="Q28">
        <v>2662</v>
      </c>
      <c r="R28">
        <v>0.5512688061</v>
      </c>
      <c r="S28">
        <v>0.5235190801</v>
      </c>
      <c r="T28">
        <v>0.5804894379</v>
      </c>
      <c r="U28" s="4">
        <v>2.047143E-06</v>
      </c>
      <c r="V28">
        <v>0.5492111195</v>
      </c>
      <c r="W28">
        <v>0.0096438897</v>
      </c>
      <c r="X28">
        <v>-0.1251</v>
      </c>
      <c r="Y28">
        <v>-0.1768</v>
      </c>
      <c r="Z28">
        <v>-0.0735</v>
      </c>
      <c r="AA28">
        <v>0.8823748303</v>
      </c>
      <c r="AB28">
        <v>0.8379579152</v>
      </c>
      <c r="AC28">
        <v>0.9291461146</v>
      </c>
      <c r="AD28">
        <v>0.1892676864</v>
      </c>
      <c r="AE28">
        <v>-0.1411</v>
      </c>
      <c r="AF28">
        <v>-0.3518</v>
      </c>
      <c r="AG28">
        <v>0.0696</v>
      </c>
      <c r="AH28" t="s">
        <v>62</v>
      </c>
      <c r="AI28" t="s">
        <v>103</v>
      </c>
      <c r="AJ28" t="s">
        <v>62</v>
      </c>
      <c r="AK28" t="s">
        <v>62</v>
      </c>
      <c r="AL28" t="s">
        <v>62</v>
      </c>
    </row>
    <row r="29" spans="1:38" ht="12.75">
      <c r="A29" t="s">
        <v>26</v>
      </c>
      <c r="B29">
        <v>103</v>
      </c>
      <c r="C29">
        <v>196</v>
      </c>
      <c r="D29">
        <v>0.54258768</v>
      </c>
      <c r="E29">
        <v>0.4461981044</v>
      </c>
      <c r="F29">
        <v>0.6597997339</v>
      </c>
      <c r="G29">
        <v>0.1713596186</v>
      </c>
      <c r="H29">
        <v>0.5255102041</v>
      </c>
      <c r="I29">
        <v>0.0356677718</v>
      </c>
      <c r="J29">
        <v>-0.1365</v>
      </c>
      <c r="K29">
        <v>-0.3321</v>
      </c>
      <c r="L29">
        <v>0.0591</v>
      </c>
      <c r="M29">
        <v>0.8724073153</v>
      </c>
      <c r="N29">
        <v>0.7174259657</v>
      </c>
      <c r="O29">
        <v>1.0608683824</v>
      </c>
      <c r="P29">
        <v>4275</v>
      </c>
      <c r="Q29">
        <v>7559</v>
      </c>
      <c r="R29">
        <v>0.5601502758</v>
      </c>
      <c r="S29">
        <v>0.5432454165</v>
      </c>
      <c r="T29">
        <v>0.5775811851</v>
      </c>
      <c r="U29" s="4">
        <v>2.919837E-12</v>
      </c>
      <c r="V29">
        <v>0.5655509988</v>
      </c>
      <c r="W29">
        <v>0.0057012898</v>
      </c>
      <c r="X29">
        <v>-0.1092</v>
      </c>
      <c r="Y29">
        <v>-0.1398</v>
      </c>
      <c r="Z29">
        <v>-0.0785</v>
      </c>
      <c r="AA29">
        <v>0.8965907358</v>
      </c>
      <c r="AB29">
        <v>0.8695323894</v>
      </c>
      <c r="AC29">
        <v>0.9244910913</v>
      </c>
      <c r="AD29">
        <v>0.7493851528</v>
      </c>
      <c r="AE29">
        <v>0.0319</v>
      </c>
      <c r="AF29">
        <v>-0.1636</v>
      </c>
      <c r="AG29">
        <v>0.2273</v>
      </c>
      <c r="AH29" t="s">
        <v>62</v>
      </c>
      <c r="AI29" t="s">
        <v>103</v>
      </c>
      <c r="AJ29" t="s">
        <v>62</v>
      </c>
      <c r="AK29" t="s">
        <v>62</v>
      </c>
      <c r="AL29" t="s">
        <v>62</v>
      </c>
    </row>
    <row r="30" spans="1:38" ht="12.75">
      <c r="A30" t="s">
        <v>25</v>
      </c>
      <c r="B30">
        <v>132</v>
      </c>
      <c r="C30">
        <v>225</v>
      </c>
      <c r="D30">
        <v>0.6111647556</v>
      </c>
      <c r="E30">
        <v>0.513879321</v>
      </c>
      <c r="F30">
        <v>0.7268678524</v>
      </c>
      <c r="G30">
        <v>0.8433375494</v>
      </c>
      <c r="H30">
        <v>0.5866666667</v>
      </c>
      <c r="I30">
        <v>0.0328287739</v>
      </c>
      <c r="J30">
        <v>-0.0175</v>
      </c>
      <c r="K30">
        <v>-0.1909</v>
      </c>
      <c r="L30">
        <v>0.1559</v>
      </c>
      <c r="M30">
        <v>0.9826699411</v>
      </c>
      <c r="N30">
        <v>0.8262481721</v>
      </c>
      <c r="O30">
        <v>1.1687048103</v>
      </c>
      <c r="P30">
        <v>2658</v>
      </c>
      <c r="Q30">
        <v>4582</v>
      </c>
      <c r="R30">
        <v>0.5732095008</v>
      </c>
      <c r="S30">
        <v>0.5515358602</v>
      </c>
      <c r="T30">
        <v>0.5957348481</v>
      </c>
      <c r="U30">
        <v>1.19428E-05</v>
      </c>
      <c r="V30">
        <v>0.5800960279</v>
      </c>
      <c r="W30">
        <v>0.0072911729</v>
      </c>
      <c r="X30">
        <v>-0.0861</v>
      </c>
      <c r="Y30">
        <v>-0.1247</v>
      </c>
      <c r="Z30">
        <v>-0.0476</v>
      </c>
      <c r="AA30">
        <v>0.9174936627</v>
      </c>
      <c r="AB30">
        <v>0.8828022838</v>
      </c>
      <c r="AC30">
        <v>0.9535483046</v>
      </c>
      <c r="AD30">
        <v>0.4721927223</v>
      </c>
      <c r="AE30">
        <v>-0.0641</v>
      </c>
      <c r="AF30">
        <v>-0.2389</v>
      </c>
      <c r="AG30">
        <v>0.1107</v>
      </c>
      <c r="AH30" t="s">
        <v>62</v>
      </c>
      <c r="AI30" t="s">
        <v>103</v>
      </c>
      <c r="AJ30" t="s">
        <v>62</v>
      </c>
      <c r="AK30" t="s">
        <v>62</v>
      </c>
      <c r="AL30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168</v>
      </c>
    </row>
    <row r="3" spans="1:17" ht="12.75">
      <c r="A3" t="s">
        <v>104</v>
      </c>
      <c r="B3" t="s">
        <v>105</v>
      </c>
      <c r="C3" t="s">
        <v>106</v>
      </c>
      <c r="D3" t="s">
        <v>107</v>
      </c>
      <c r="E3" t="s">
        <v>108</v>
      </c>
      <c r="F3" t="s">
        <v>109</v>
      </c>
      <c r="G3" t="s">
        <v>110</v>
      </c>
      <c r="H3" t="s">
        <v>111</v>
      </c>
      <c r="I3" t="s">
        <v>112</v>
      </c>
      <c r="J3" t="s">
        <v>113</v>
      </c>
      <c r="K3" t="s">
        <v>114</v>
      </c>
      <c r="L3" t="s">
        <v>115</v>
      </c>
      <c r="M3" t="s">
        <v>116</v>
      </c>
      <c r="N3" t="s">
        <v>117</v>
      </c>
      <c r="O3" t="s">
        <v>118</v>
      </c>
      <c r="P3" t="s">
        <v>119</v>
      </c>
      <c r="Q3" t="s">
        <v>120</v>
      </c>
    </row>
    <row r="4" spans="1:17" ht="12.75">
      <c r="A4" t="s">
        <v>121</v>
      </c>
      <c r="B4">
        <v>601</v>
      </c>
      <c r="C4">
        <v>1022</v>
      </c>
      <c r="D4">
        <v>0.6110352335</v>
      </c>
      <c r="E4">
        <v>0.5608339607</v>
      </c>
      <c r="F4">
        <v>0.6657301139</v>
      </c>
      <c r="G4">
        <v>0.6231551862</v>
      </c>
      <c r="H4">
        <v>0.5880626223</v>
      </c>
      <c r="I4">
        <v>0.0153957886</v>
      </c>
      <c r="J4">
        <v>-0.0215</v>
      </c>
      <c r="K4">
        <v>-0.1072</v>
      </c>
      <c r="L4">
        <v>0.0642</v>
      </c>
      <c r="M4">
        <v>0.9787359915</v>
      </c>
      <c r="N4">
        <v>0.8983252561</v>
      </c>
      <c r="O4">
        <v>1.0663444388</v>
      </c>
      <c r="P4" t="s">
        <v>62</v>
      </c>
      <c r="Q4" t="s">
        <v>62</v>
      </c>
    </row>
    <row r="5" spans="1:17" ht="12.75">
      <c r="A5" t="s">
        <v>122</v>
      </c>
      <c r="B5">
        <v>584</v>
      </c>
      <c r="C5">
        <v>945</v>
      </c>
      <c r="D5">
        <v>0.6388701632</v>
      </c>
      <c r="E5">
        <v>0.5857501704</v>
      </c>
      <c r="F5">
        <v>0.6968074548</v>
      </c>
      <c r="G5">
        <v>0.6027143563</v>
      </c>
      <c r="H5">
        <v>0.617989418</v>
      </c>
      <c r="I5">
        <v>0.0158056482</v>
      </c>
      <c r="J5">
        <v>0.0231</v>
      </c>
      <c r="K5">
        <v>-0.0638</v>
      </c>
      <c r="L5">
        <v>0.1099</v>
      </c>
      <c r="M5">
        <v>1.0233210596</v>
      </c>
      <c r="N5">
        <v>0.9382352152</v>
      </c>
      <c r="O5">
        <v>1.1161230937</v>
      </c>
      <c r="P5" t="s">
        <v>62</v>
      </c>
      <c r="Q5" t="s">
        <v>62</v>
      </c>
    </row>
    <row r="6" spans="1:17" ht="12.75">
      <c r="A6" t="s">
        <v>123</v>
      </c>
      <c r="B6">
        <v>268</v>
      </c>
      <c r="C6">
        <v>482</v>
      </c>
      <c r="D6">
        <v>0.5721199842</v>
      </c>
      <c r="E6">
        <v>0.5055711218</v>
      </c>
      <c r="F6">
        <v>0.6474287439</v>
      </c>
      <c r="G6">
        <v>0.1664627085</v>
      </c>
      <c r="H6">
        <v>0.5560165975</v>
      </c>
      <c r="I6">
        <v>0.022630999</v>
      </c>
      <c r="J6">
        <v>-0.0873</v>
      </c>
      <c r="K6">
        <v>-0.211</v>
      </c>
      <c r="L6">
        <v>0.0364</v>
      </c>
      <c r="M6">
        <v>0.9164028346</v>
      </c>
      <c r="N6">
        <v>0.8098070718</v>
      </c>
      <c r="O6">
        <v>1.0370299107</v>
      </c>
      <c r="P6" t="s">
        <v>62</v>
      </c>
      <c r="Q6" t="s">
        <v>62</v>
      </c>
    </row>
    <row r="7" spans="1:17" ht="12.75">
      <c r="A7" t="s">
        <v>124</v>
      </c>
      <c r="B7">
        <v>1711</v>
      </c>
      <c r="C7">
        <v>2713</v>
      </c>
      <c r="D7">
        <v>0.6521233298</v>
      </c>
      <c r="E7">
        <v>0.6162412264</v>
      </c>
      <c r="F7">
        <v>0.6900947535</v>
      </c>
      <c r="G7">
        <v>0.1311891297</v>
      </c>
      <c r="H7">
        <v>0.6306671581</v>
      </c>
      <c r="I7">
        <v>0.0092658267</v>
      </c>
      <c r="J7">
        <v>0.0436</v>
      </c>
      <c r="K7">
        <v>-0.013</v>
      </c>
      <c r="L7">
        <v>0.1002</v>
      </c>
      <c r="M7">
        <v>1.0445495428</v>
      </c>
      <c r="N7">
        <v>0.9870747785</v>
      </c>
      <c r="O7">
        <v>1.1053709112</v>
      </c>
      <c r="P7" t="s">
        <v>62</v>
      </c>
      <c r="Q7" t="s">
        <v>62</v>
      </c>
    </row>
    <row r="8" spans="1:17" ht="12.75">
      <c r="A8" t="s">
        <v>125</v>
      </c>
      <c r="B8">
        <v>510</v>
      </c>
      <c r="C8">
        <v>839</v>
      </c>
      <c r="D8">
        <v>0.6273349445</v>
      </c>
      <c r="E8">
        <v>0.5721141714</v>
      </c>
      <c r="F8">
        <v>0.6878856568</v>
      </c>
      <c r="G8">
        <v>0.9181252788</v>
      </c>
      <c r="H8">
        <v>0.6078665077</v>
      </c>
      <c r="I8">
        <v>0.0168554401</v>
      </c>
      <c r="J8">
        <v>0.0048</v>
      </c>
      <c r="K8">
        <v>-0.0873</v>
      </c>
      <c r="L8">
        <v>0.097</v>
      </c>
      <c r="M8">
        <v>1.0048443285</v>
      </c>
      <c r="N8">
        <v>0.9163935239</v>
      </c>
      <c r="O8">
        <v>1.1018324532</v>
      </c>
      <c r="P8" t="s">
        <v>62</v>
      </c>
      <c r="Q8" t="s">
        <v>62</v>
      </c>
    </row>
    <row r="9" spans="1:17" ht="12.75">
      <c r="A9" t="s">
        <v>126</v>
      </c>
      <c r="B9">
        <v>255</v>
      </c>
      <c r="C9">
        <v>454</v>
      </c>
      <c r="D9">
        <v>0.5896671851</v>
      </c>
      <c r="E9">
        <v>0.5195571104</v>
      </c>
      <c r="F9">
        <v>0.6692380535</v>
      </c>
      <c r="G9">
        <v>0.376714832</v>
      </c>
      <c r="H9">
        <v>0.5616740088</v>
      </c>
      <c r="I9">
        <v>0.0232869628</v>
      </c>
      <c r="J9">
        <v>-0.0571</v>
      </c>
      <c r="K9">
        <v>-0.1837</v>
      </c>
      <c r="L9">
        <v>0.0695</v>
      </c>
      <c r="M9">
        <v>0.9445093596</v>
      </c>
      <c r="N9">
        <v>0.8322093648</v>
      </c>
      <c r="O9">
        <v>1.0719633401</v>
      </c>
      <c r="P9" t="s">
        <v>62</v>
      </c>
      <c r="Q9" t="s">
        <v>62</v>
      </c>
    </row>
    <row r="10" spans="1:17" ht="12.75">
      <c r="A10" t="s">
        <v>127</v>
      </c>
      <c r="B10">
        <v>82</v>
      </c>
      <c r="C10">
        <v>201</v>
      </c>
      <c r="D10">
        <v>0.432909038</v>
      </c>
      <c r="E10">
        <v>0.3478885052</v>
      </c>
      <c r="F10">
        <v>0.5387077537</v>
      </c>
      <c r="G10">
        <v>0.0010309393</v>
      </c>
      <c r="H10">
        <v>0.407960199</v>
      </c>
      <c r="I10">
        <v>0.0346646102</v>
      </c>
      <c r="J10">
        <v>-0.3661</v>
      </c>
      <c r="K10">
        <v>-0.5848</v>
      </c>
      <c r="L10">
        <v>-0.1475</v>
      </c>
      <c r="M10">
        <v>0.6934193534</v>
      </c>
      <c r="N10">
        <v>0.5572362809</v>
      </c>
      <c r="O10">
        <v>0.8628842308</v>
      </c>
      <c r="P10" t="s">
        <v>128</v>
      </c>
      <c r="Q10" t="s">
        <v>62</v>
      </c>
    </row>
    <row r="11" spans="1:17" ht="12.75">
      <c r="A11" t="s">
        <v>15</v>
      </c>
      <c r="B11">
        <v>4011</v>
      </c>
      <c r="C11">
        <v>6656</v>
      </c>
      <c r="D11">
        <v>0.624310579</v>
      </c>
      <c r="E11" t="s">
        <v>62</v>
      </c>
      <c r="F11" t="s">
        <v>62</v>
      </c>
      <c r="G11" t="s">
        <v>62</v>
      </c>
      <c r="H11">
        <v>0.6026141827</v>
      </c>
      <c r="I11">
        <v>0.0059981759</v>
      </c>
      <c r="J11" t="s">
        <v>62</v>
      </c>
      <c r="K11" t="s">
        <v>62</v>
      </c>
      <c r="L11" t="s">
        <v>62</v>
      </c>
      <c r="M11" t="s">
        <v>62</v>
      </c>
      <c r="N11" t="s">
        <v>62</v>
      </c>
      <c r="O11" t="s">
        <v>62</v>
      </c>
      <c r="P11" t="s">
        <v>62</v>
      </c>
      <c r="Q11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2008-04-18T19:09:43Z</cp:lastPrinted>
  <dcterms:created xsi:type="dcterms:W3CDTF">2006-01-23T20:42:54Z</dcterms:created>
  <dcterms:modified xsi:type="dcterms:W3CDTF">2010-05-05T21:06:59Z</dcterms:modified>
  <cp:category/>
  <cp:version/>
  <cp:contentType/>
  <cp:contentStatus/>
</cp:coreProperties>
</file>