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<sst xmlns="http://schemas.openxmlformats.org/spreadsheetml/2006/main" count="428" uniqueCount="174">
  <si>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</si>
  <si>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</si>
  <si>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</si>
  <si>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</si>
  <si>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</si>
  <si>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</si>
  <si>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</si>
  <si>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</si>
  <si>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</si>
  <si>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</si>
  <si>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</si>
  <si>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</si>
  <si>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</si>
  <si>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</si>
  <si>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</si>
  <si>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</si>
  <si>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</si>
  <si>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</si>
  <si>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</si>
  <si>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</si>
  <si>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</si>
  <si>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</si>
  <si>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</si>
  <si>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</si>
  <si>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</si>
  <si>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</si>
  <si>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</si>
  <si>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</si>
  <si>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</si>
  <si>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</si>
  <si>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</si>
  <si>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</si>
  <si>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</si>
  <si>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</si>
  <si>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</si>
  <si>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</si>
  <si>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</si>
  <si>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</si>
  <si>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</si>
  <si>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</si>
  <si>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</si>
  <si>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</si>
  <si>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</si>
  <si>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</si>
  <si>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</si>
  <si>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</si>
  <si>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</si>
  <si>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</si>
  <si>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</si>
  <si>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</si>
  <si>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</si>
  <si>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</si>
  <si>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</si>
  <si>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</si>
  <si>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</si>
  <si>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</si>
  <si>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</si>
  <si>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</si>
  <si>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</si>
  <si>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</si>
  <si>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</si>
  <si>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</si>
  <si>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</si>
  <si>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</si>
  <si>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</si>
  <si>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</si>
  <si>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</si>
  <si>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</si>
  <si>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</si>
  <si>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</si>
  <si>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</si>
  <si>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</si>
  <si>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</si>
  <si>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</si>
  <si>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</si>
  <si>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</si>
  <si>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</si>
  <si>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</si>
  <si>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</si>
  <si>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</si>
  <si>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</si>
  <si>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</si>
  <si>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</si>
  <si>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</si>
  <si>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</si>
  <si>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</si>
  <si>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</si>
  <si>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</si>
  <si>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</si>
  <si>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</si>
  <si>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</si>
  <si>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</si>
  <si>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</si>
  <si>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</si>
  <si>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</si>
  <si>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</si>
  <si>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</si>
  <si>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</si>
  <si>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</si>
  <si>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</si>
  <si>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</si>
  <si>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</si>
  <si>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</si>
  <si>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</si>
  <si>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</si>
  <si>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</si>
  <si>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</si>
  <si>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</si>
  <si>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</si>
  <si>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</si>
  <si>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</si>
  <si>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</si>
  <si>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</si>
  <si>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</si>
  <si>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</si>
  <si>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</si>
  <si>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</si>
  <si>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</si>
  <si>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</si>
  <si>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</si>
  <si>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</si>
  <si>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</si>
  <si>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</si>
  <si>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</si>
  <si>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</si>
  <si>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</si>
  <si>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</si>
  <si>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</si>
  <si>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</si>
  <si>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</si>
  <si>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</si>
  <si>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</si>
  <si>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</si>
  <si>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</si>
  <si>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</si>
  <si>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</si>
  <si>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</si>
  <si>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</si>
  <si>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</si>
  <si>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</si>
  <si>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</si>
  <si>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</si>
  <si>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</si>
  <si>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</si>
  <si>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</si>
  <si>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</si>
  <si>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</si>
  <si>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</si>
  <si>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</si>
  <si>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</si>
  <si>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</si>
  <si>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</si>
  <si>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</si>
  <si>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</si>
  <si>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</si>
  <si>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</si>
  <si>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</si>
  <si>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</si>
  <si>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</si>
  <si>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</si>
  <si>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</si>
  <si>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</si>
  <si>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</si>
  <si>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</si>
  <si>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</si>
  <si>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</si>
  <si>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</si>
  <si>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Proportion of Women who had a Pap Test by Metis Region, 2004/05-2006/07, Metis women age 18-69</t>
  </si>
  <si>
    <t>Crude and Adjusted Proportion of Women who had a Pap Test by RHA, 2004/05-2006/07, women age 18-69</t>
  </si>
  <si>
    <t>Cervical Cancer Screening</t>
  </si>
  <si>
    <t>Cervical Cancer Screening, 2004/05-2006/07</t>
  </si>
  <si>
    <t>C. C. Screen, 2004/05-2006/07</t>
  </si>
  <si>
    <t>Source: MCHP/MMF, 2010</t>
  </si>
  <si>
    <t>Appendix Table 2.30: Cervical Cancer Screening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</si>
</sst>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22" xfId="0" applyNumberFormat="1" applyFont="1" applyFill="1" applyBorder="1" applyAlignment="1" quotePrefix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165" fontId="10" fillId="33" borderId="23" xfId="0" applyNumberFormat="1" applyFont="1" applyFill="1" applyBorder="1" applyAlignment="1" quotePrefix="1">
      <alignment horizontal="center"/>
    </xf>
    <xf numFmtId="165" fontId="10" fillId="0" borderId="24" xfId="0" applyNumberFormat="1" applyFont="1" applyFill="1" applyBorder="1" applyAlignment="1" quotePrefix="1">
      <alignment horizontal="center"/>
    </xf>
    <xf numFmtId="165" fontId="10" fillId="0" borderId="11" xfId="0" applyNumberFormat="1" applyFont="1" applyFill="1" applyBorder="1" applyAlignment="1" quotePrefix="1">
      <alignment horizontal="center"/>
    </xf>
    <xf numFmtId="165" fontId="10" fillId="33" borderId="11" xfId="0" applyNumberFormat="1" applyFont="1" applyFill="1" applyBorder="1" applyAlignment="1" quotePrefix="1">
      <alignment horizontal="center"/>
    </xf>
    <xf numFmtId="165" fontId="10" fillId="0" borderId="25" xfId="0" applyNumberFormat="1" applyFont="1" applyFill="1" applyBorder="1" applyAlignment="1" quotePrefix="1">
      <alignment horizontal="center"/>
    </xf>
    <xf numFmtId="165" fontId="10" fillId="0" borderId="23" xfId="0" applyNumberFormat="1" applyFont="1" applyBorder="1" applyAlignment="1">
      <alignment horizontal="center"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725"/>
          <c:w val="0.929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0.6902097367</c:v>
                </c:pt>
                <c:pt idx="1">
                  <c:v>0.6902097367</c:v>
                </c:pt>
                <c:pt idx="2">
                  <c:v>0.6902097367</c:v>
                </c:pt>
                <c:pt idx="3">
                  <c:v>0.6902097367</c:v>
                </c:pt>
                <c:pt idx="4">
                  <c:v>0.6902097367</c:v>
                </c:pt>
                <c:pt idx="5">
                  <c:v>0.6902097367</c:v>
                </c:pt>
                <c:pt idx="6">
                  <c:v>0.6902097367</c:v>
                </c:pt>
                <c:pt idx="7">
                  <c:v>0.6902097367</c:v>
                </c:pt>
                <c:pt idx="8">
                  <c:v>0.6902097367</c:v>
                </c:pt>
                <c:pt idx="9">
                  <c:v>0.6902097367</c:v>
                </c:pt>
                <c:pt idx="10">
                  <c:v>0.6902097367</c:v>
                </c:pt>
                <c:pt idx="12">
                  <c:v>0.6902097367</c:v>
                </c:pt>
                <c:pt idx="13">
                  <c:v>0.6902097367</c:v>
                </c:pt>
                <c:pt idx="14">
                  <c:v>0.6902097367</c:v>
                </c:pt>
                <c:pt idx="15">
                  <c:v>0.6902097367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0.755336671</c:v>
                </c:pt>
                <c:pt idx="1">
                  <c:v>0.6847810063</c:v>
                </c:pt>
                <c:pt idx="2">
                  <c:v>0.6030954849</c:v>
                </c:pt>
                <c:pt idx="3">
                  <c:v>0.748516169</c:v>
                </c:pt>
                <c:pt idx="4">
                  <c:v>0.75030369</c:v>
                </c:pt>
                <c:pt idx="5">
                  <c:v>0.7168403855</c:v>
                </c:pt>
                <c:pt idx="6">
                  <c:v>0.6566236938</c:v>
                </c:pt>
                <c:pt idx="7">
                  <c:v>0.5892764713</c:v>
                </c:pt>
                <c:pt idx="8">
                  <c:v>0.1784840064</c:v>
                </c:pt>
                <c:pt idx="9">
                  <c:v>0.4991362402</c:v>
                </c:pt>
                <c:pt idx="10">
                  <c:v>0.501722784</c:v>
                </c:pt>
                <c:pt idx="12">
                  <c:v>0.6993280743</c:v>
                </c:pt>
                <c:pt idx="13">
                  <c:v>0.6652720744</c:v>
                </c:pt>
                <c:pt idx="14">
                  <c:v>0.4889145312</c:v>
                </c:pt>
                <c:pt idx="15">
                  <c:v>0.6902097367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0.6703511315</c:v>
                </c:pt>
                <c:pt idx="1">
                  <c:v>0.622071781</c:v>
                </c:pt>
                <c:pt idx="2">
                  <c:v>0.6446508989</c:v>
                </c:pt>
                <c:pt idx="3">
                  <c:v>0.7598179106</c:v>
                </c:pt>
                <c:pt idx="4">
                  <c:v>0.7091360827</c:v>
                </c:pt>
                <c:pt idx="5">
                  <c:v>0.6739041426</c:v>
                </c:pt>
                <c:pt idx="6">
                  <c:v>0.6512987106</c:v>
                </c:pt>
                <c:pt idx="7">
                  <c:v>0.6471853273</c:v>
                </c:pt>
                <c:pt idx="8">
                  <c:v>0.313723827</c:v>
                </c:pt>
                <c:pt idx="9">
                  <c:v>0.5093148082</c:v>
                </c:pt>
                <c:pt idx="10">
                  <c:v>0.3459706736</c:v>
                </c:pt>
                <c:pt idx="12">
                  <c:v>0.63894535</c:v>
                </c:pt>
                <c:pt idx="13">
                  <c:v>0.6615054233</c:v>
                </c:pt>
                <c:pt idx="14">
                  <c:v>0.4000757541</c:v>
                </c:pt>
                <c:pt idx="15">
                  <c:v>0.6776356589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0.6776356589</c:v>
                </c:pt>
                <c:pt idx="1">
                  <c:v>0.6776356589</c:v>
                </c:pt>
                <c:pt idx="2">
                  <c:v>0.6776356589</c:v>
                </c:pt>
                <c:pt idx="3">
                  <c:v>0.6776356589</c:v>
                </c:pt>
                <c:pt idx="4">
                  <c:v>0.6776356589</c:v>
                </c:pt>
                <c:pt idx="5">
                  <c:v>0.6776356589</c:v>
                </c:pt>
                <c:pt idx="6">
                  <c:v>0.6776356589</c:v>
                </c:pt>
                <c:pt idx="7">
                  <c:v>0.6776356589</c:v>
                </c:pt>
                <c:pt idx="8">
                  <c:v>0.6776356589</c:v>
                </c:pt>
                <c:pt idx="9">
                  <c:v>0.6776356589</c:v>
                </c:pt>
                <c:pt idx="10">
                  <c:v>0.6776356589</c:v>
                </c:pt>
                <c:pt idx="12">
                  <c:v>0.6776356589</c:v>
                </c:pt>
                <c:pt idx="13">
                  <c:v>0.6776356589</c:v>
                </c:pt>
                <c:pt idx="14">
                  <c:v>0.6776356589</c:v>
                </c:pt>
                <c:pt idx="15">
                  <c:v>0.6776356589</c:v>
                </c:pt>
              </c:numCache>
            </c:numRef>
          </c:val>
        </c:ser>
        <c:gapWidth val="0"/>
        <c:axId val="29025295"/>
        <c:axId val="59901064"/>
      </c:barChart>
      <c:catAx>
        <c:axId val="290252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02529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35"/>
          <c:y val="0.43675"/>
          <c:w val="0.273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2575"/>
          <c:w val="0.9197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(m)</c:v>
                </c:pt>
                <c:pt idx="1">
                  <c:v>Assiniboine South</c:v>
                </c:pt>
                <c:pt idx="2">
                  <c:v>St. Boniface (m)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0.6902097367</c:v>
                </c:pt>
                <c:pt idx="1">
                  <c:v>0.6902097367</c:v>
                </c:pt>
                <c:pt idx="2">
                  <c:v>0.6902097367</c:v>
                </c:pt>
                <c:pt idx="3">
                  <c:v>0.6902097367</c:v>
                </c:pt>
                <c:pt idx="4">
                  <c:v>0.6902097367</c:v>
                </c:pt>
                <c:pt idx="5">
                  <c:v>0.6902097367</c:v>
                </c:pt>
                <c:pt idx="6">
                  <c:v>0.6902097367</c:v>
                </c:pt>
                <c:pt idx="7">
                  <c:v>0.6902097367</c:v>
                </c:pt>
                <c:pt idx="8">
                  <c:v>0.6902097367</c:v>
                </c:pt>
                <c:pt idx="9">
                  <c:v>0.6902097367</c:v>
                </c:pt>
                <c:pt idx="10">
                  <c:v>0.6902097367</c:v>
                </c:pt>
                <c:pt idx="11">
                  <c:v>0.6902097367</c:v>
                </c:pt>
                <c:pt idx="13">
                  <c:v>0.6902097367</c:v>
                </c:pt>
                <c:pt idx="14">
                  <c:v>0.6902097367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(m)</c:v>
                </c:pt>
                <c:pt idx="1">
                  <c:v>Assiniboine South</c:v>
                </c:pt>
                <c:pt idx="2">
                  <c:v>St. Boniface (m)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0.8374336069</c:v>
                </c:pt>
                <c:pt idx="1">
                  <c:v>0.7581957316</c:v>
                </c:pt>
                <c:pt idx="2">
                  <c:v>0.8202011387</c:v>
                </c:pt>
                <c:pt idx="3">
                  <c:v>0.7867351367</c:v>
                </c:pt>
                <c:pt idx="4">
                  <c:v>0.8124198334</c:v>
                </c:pt>
                <c:pt idx="5">
                  <c:v>0.7868775191</c:v>
                </c:pt>
                <c:pt idx="6">
                  <c:v>0.721094068</c:v>
                </c:pt>
                <c:pt idx="7">
                  <c:v>0.7766109829</c:v>
                </c:pt>
                <c:pt idx="8">
                  <c:v>0.7630598498</c:v>
                </c:pt>
                <c:pt idx="9">
                  <c:v>0.7171888919</c:v>
                </c:pt>
                <c:pt idx="10">
                  <c:v>0.6972571753</c:v>
                </c:pt>
                <c:pt idx="11">
                  <c:v>0.6640490321</c:v>
                </c:pt>
                <c:pt idx="13">
                  <c:v>0.75030369</c:v>
                </c:pt>
                <c:pt idx="14">
                  <c:v>0.6902097367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(m)</c:v>
                </c:pt>
                <c:pt idx="1">
                  <c:v>Assiniboine South</c:v>
                </c:pt>
                <c:pt idx="2">
                  <c:v>St. Boniface (m)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0.7427389685</c:v>
                </c:pt>
                <c:pt idx="1">
                  <c:v>0.7598353622</c:v>
                </c:pt>
                <c:pt idx="2">
                  <c:v>0.7399170599</c:v>
                </c:pt>
                <c:pt idx="3">
                  <c:v>0.7540616918</c:v>
                </c:pt>
                <c:pt idx="4">
                  <c:v>0.7653809942</c:v>
                </c:pt>
                <c:pt idx="5">
                  <c:v>0.7464852739</c:v>
                </c:pt>
                <c:pt idx="6">
                  <c:v>0.7109732178</c:v>
                </c:pt>
                <c:pt idx="7">
                  <c:v>0.671668141</c:v>
                </c:pt>
                <c:pt idx="8">
                  <c:v>0.7522115958</c:v>
                </c:pt>
                <c:pt idx="9">
                  <c:v>0.6104593015</c:v>
                </c:pt>
                <c:pt idx="10">
                  <c:v>0.6028733074</c:v>
                </c:pt>
                <c:pt idx="11">
                  <c:v>0.6209211305</c:v>
                </c:pt>
                <c:pt idx="13">
                  <c:v>0.7091360827</c:v>
                </c:pt>
                <c:pt idx="14">
                  <c:v>0.6776356589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(m)</c:v>
                </c:pt>
                <c:pt idx="1">
                  <c:v>Assiniboine South</c:v>
                </c:pt>
                <c:pt idx="2">
                  <c:v>St. Boniface (m)</c:v>
                </c:pt>
                <c:pt idx="3">
                  <c:v>St. Vital</c:v>
                </c:pt>
                <c:pt idx="4">
                  <c:v>Transcona (o)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(o,d)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0.6776356589</c:v>
                </c:pt>
                <c:pt idx="1">
                  <c:v>0.6776356589</c:v>
                </c:pt>
                <c:pt idx="2">
                  <c:v>0.6776356589</c:v>
                </c:pt>
                <c:pt idx="3">
                  <c:v>0.6776356589</c:v>
                </c:pt>
                <c:pt idx="4">
                  <c:v>0.6776356589</c:v>
                </c:pt>
                <c:pt idx="5">
                  <c:v>0.6776356589</c:v>
                </c:pt>
                <c:pt idx="6">
                  <c:v>0.6776356589</c:v>
                </c:pt>
                <c:pt idx="7">
                  <c:v>0.6776356589</c:v>
                </c:pt>
                <c:pt idx="8">
                  <c:v>0.6776356589</c:v>
                </c:pt>
                <c:pt idx="9">
                  <c:v>0.6776356589</c:v>
                </c:pt>
                <c:pt idx="10">
                  <c:v>0.6776356589</c:v>
                </c:pt>
                <c:pt idx="11">
                  <c:v>0.6776356589</c:v>
                </c:pt>
                <c:pt idx="13">
                  <c:v>0.6776356589</c:v>
                </c:pt>
                <c:pt idx="14">
                  <c:v>0.6776356589</c:v>
                </c:pt>
              </c:numCache>
            </c:numRef>
          </c:val>
        </c:ser>
        <c:gapWidth val="0"/>
        <c:axId val="2238665"/>
        <c:axId val="20147986"/>
      </c:barChart>
      <c:catAx>
        <c:axId val="22386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866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5"/>
          <c:y val="0.64475"/>
          <c:w val="0.279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8725"/>
          <c:w val="0.976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0.6890073414</c:v>
                </c:pt>
                <c:pt idx="1">
                  <c:v>0.6890073414</c:v>
                </c:pt>
                <c:pt idx="2">
                  <c:v>0.6890073414</c:v>
                </c:pt>
                <c:pt idx="3">
                  <c:v>0.6890073414</c:v>
                </c:pt>
                <c:pt idx="4">
                  <c:v>0.6890073414</c:v>
                </c:pt>
                <c:pt idx="5">
                  <c:v>0.6890073414</c:v>
                </c:pt>
                <c:pt idx="6">
                  <c:v>0.6890073414</c:v>
                </c:pt>
                <c:pt idx="8">
                  <c:v>0.6890073414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0.7189997118</c:v>
                </c:pt>
                <c:pt idx="1">
                  <c:v>0.7123004107</c:v>
                </c:pt>
                <c:pt idx="2">
                  <c:v>0.6261910254</c:v>
                </c:pt>
                <c:pt idx="3">
                  <c:v>0.7495185027</c:v>
                </c:pt>
                <c:pt idx="4">
                  <c:v>0.6763866511</c:v>
                </c:pt>
                <c:pt idx="5">
                  <c:v>0.4990004908</c:v>
                </c:pt>
                <c:pt idx="6">
                  <c:v>0.4816321476</c:v>
                </c:pt>
                <c:pt idx="8">
                  <c:v>0.6890073414</c:v>
                </c:pt>
              </c:numCache>
            </c:numRef>
          </c:val>
        </c:ser>
        <c:axId val="47114147"/>
        <c:axId val="21374140"/>
      </c:barChart>
      <c:catAx>
        <c:axId val="47114147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11414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645"/>
          <c:y val="0.5632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3325"/>
          <c:w val="0.935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0.6902097367</c:v>
                </c:pt>
                <c:pt idx="1">
                  <c:v>0.6902097367</c:v>
                </c:pt>
                <c:pt idx="2">
                  <c:v>0.6902097367</c:v>
                </c:pt>
                <c:pt idx="3">
                  <c:v>0.6902097367</c:v>
                </c:pt>
                <c:pt idx="4">
                  <c:v>0.6902097367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0.6993280743</c:v>
                </c:pt>
                <c:pt idx="1">
                  <c:v>0.6652720744</c:v>
                </c:pt>
                <c:pt idx="2">
                  <c:v>0.4889145312</c:v>
                </c:pt>
                <c:pt idx="3">
                  <c:v>0.75030369</c:v>
                </c:pt>
                <c:pt idx="4">
                  <c:v>0.6902097367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0.63894535</c:v>
                </c:pt>
                <c:pt idx="1">
                  <c:v>0.6615054233</c:v>
                </c:pt>
                <c:pt idx="2">
                  <c:v>0.4000757541</c:v>
                </c:pt>
                <c:pt idx="3">
                  <c:v>0.7091360827</c:v>
                </c:pt>
                <c:pt idx="4">
                  <c:v>0.6776356589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0.6776356589</c:v>
                </c:pt>
                <c:pt idx="1">
                  <c:v>0.6776356589</c:v>
                </c:pt>
                <c:pt idx="2">
                  <c:v>0.6776356589</c:v>
                </c:pt>
                <c:pt idx="3">
                  <c:v>0.6776356589</c:v>
                </c:pt>
                <c:pt idx="4">
                  <c:v>0.6776356589</c:v>
                </c:pt>
              </c:numCache>
            </c:numRef>
          </c:val>
        </c:ser>
        <c:axId val="58149533"/>
        <c:axId val="53583750"/>
      </c:barChart>
      <c:catAx>
        <c:axId val="581495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814953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5"/>
          <c:y val="0.229"/>
          <c:w val="0.278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0.878</cdr:y>
    </cdr:from>
    <cdr:to>
      <cdr:x>0.987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7.4.1: Cervical Cancer Screening Rate 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years</a:t>
          </a:r>
        </a:p>
      </cdr:txBody>
    </cdr:sp>
  </cdr:relSizeAnchor>
  <cdr:relSizeAnchor xmlns:cdr="http://schemas.openxmlformats.org/drawingml/2006/chartDrawing">
    <cdr:from>
      <cdr:x>0.6885</cdr:x>
      <cdr:y>0.97</cdr:y>
    </cdr:from>
    <cdr:to>
      <cdr:x>0.98675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3933825" y="4400550"/>
          <a:ext cx="1704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7.4.3: Cervical Cancer Screening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years</a:t>
          </a:r>
        </a:p>
      </cdr:txBody>
    </cdr:sp>
  </cdr:relSizeAnchor>
  <cdr:relSizeAnchor xmlns:cdr="http://schemas.openxmlformats.org/drawingml/2006/chartDrawing">
    <cdr:from>
      <cdr:x>0.09675</cdr:x>
      <cdr:y>0.8935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552450" y="4867275"/>
          <a:ext cx="5153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0.9385</cdr:x>
      <cdr:y>0.66</cdr:y>
    </cdr:from>
    <cdr:to>
      <cdr:x>0.998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62575" y="36004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0.67625</cdr:x>
      <cdr:y>0.975</cdr:y>
    </cdr:from>
    <cdr:to>
      <cdr:x>0.97425</cdr:x>
      <cdr:y>1</cdr:y>
    </cdr:to>
    <cdr:sp>
      <cdr:nvSpPr>
        <cdr:cNvPr id="4" name="Text Box 11"/>
        <cdr:cNvSpPr txBox="1">
          <a:spLocks noChangeArrowheads="1"/>
        </cdr:cNvSpPr>
      </cdr:nvSpPr>
      <cdr:spPr>
        <a:xfrm>
          <a:off x="3857625" y="5314950"/>
          <a:ext cx="1704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7.4.2: Cervical Cancer Screening Rate 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Metis women aged 18-69 years</a:t>
          </a:r>
        </a:p>
      </cdr:txBody>
    </cdr:sp>
  </cdr:relSizeAnchor>
  <cdr:relSizeAnchor xmlns:cdr="http://schemas.openxmlformats.org/drawingml/2006/chartDrawing">
    <cdr:from>
      <cdr:x>0.69825</cdr:x>
      <cdr:y>0.97</cdr:y>
    </cdr:from>
    <cdr:to>
      <cdr:x>0.99625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3981450" y="4400550"/>
          <a:ext cx="1704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</cdr:x>
      <cdr:y>0.97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952875" y="4400550"/>
          <a:ext cx="17049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Cervical Cancer Screening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women aged 18-69 years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0.99218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173</v>
      </c>
      <c r="B1" s="14"/>
      <c r="C1" s="14"/>
      <c r="D1" s="14"/>
      <c r="E1" s="14"/>
    </row>
    <row r="2" spans="1:15" ht="13.5" customHeight="1" thickBot="1">
      <c r="A2" s="73" t="s">
        <v>161</v>
      </c>
      <c r="B2" s="84" t="s">
        <v>170</v>
      </c>
      <c r="C2" s="84"/>
      <c r="D2" s="84"/>
      <c r="E2" s="77"/>
      <c r="G2" s="81" t="s">
        <v>162</v>
      </c>
      <c r="H2" s="84" t="s">
        <v>170</v>
      </c>
      <c r="I2" s="84"/>
      <c r="J2" s="84"/>
      <c r="K2" s="77"/>
      <c r="M2" s="73" t="s">
        <v>160</v>
      </c>
      <c r="N2" s="76" t="s">
        <v>171</v>
      </c>
      <c r="O2" s="77"/>
    </row>
    <row r="3" spans="1:15" ht="12.75">
      <c r="A3" s="74"/>
      <c r="B3" s="15" t="s">
        <v>31</v>
      </c>
      <c r="C3" s="16" t="s">
        <v>64</v>
      </c>
      <c r="D3" s="17" t="s">
        <v>31</v>
      </c>
      <c r="E3" s="22" t="s">
        <v>64</v>
      </c>
      <c r="G3" s="82"/>
      <c r="H3" s="15" t="s">
        <v>31</v>
      </c>
      <c r="I3" s="16" t="s">
        <v>64</v>
      </c>
      <c r="J3" s="17" t="s">
        <v>31</v>
      </c>
      <c r="K3" s="22" t="s">
        <v>64</v>
      </c>
      <c r="M3" s="74"/>
      <c r="N3" s="15" t="s">
        <v>31</v>
      </c>
      <c r="O3" s="22" t="s">
        <v>64</v>
      </c>
    </row>
    <row r="4" spans="1:15" ht="12.75">
      <c r="A4" s="74"/>
      <c r="B4" s="15" t="s">
        <v>32</v>
      </c>
      <c r="C4" s="16" t="s">
        <v>163</v>
      </c>
      <c r="D4" s="17" t="s">
        <v>32</v>
      </c>
      <c r="E4" s="35" t="s">
        <v>163</v>
      </c>
      <c r="G4" s="82"/>
      <c r="H4" s="15" t="s">
        <v>32</v>
      </c>
      <c r="I4" s="16" t="s">
        <v>163</v>
      </c>
      <c r="J4" s="17" t="s">
        <v>32</v>
      </c>
      <c r="K4" s="35" t="s">
        <v>163</v>
      </c>
      <c r="M4" s="74"/>
      <c r="N4" s="15" t="s">
        <v>32</v>
      </c>
      <c r="O4" s="35" t="s">
        <v>163</v>
      </c>
    </row>
    <row r="5" spans="1:15" ht="12.75">
      <c r="A5" s="74"/>
      <c r="B5" s="18" t="s">
        <v>33</v>
      </c>
      <c r="C5" s="19" t="s">
        <v>164</v>
      </c>
      <c r="D5" s="20" t="s">
        <v>33</v>
      </c>
      <c r="E5" s="36" t="s">
        <v>164</v>
      </c>
      <c r="G5" s="82"/>
      <c r="H5" s="18" t="s">
        <v>33</v>
      </c>
      <c r="I5" s="19" t="s">
        <v>164</v>
      </c>
      <c r="J5" s="20" t="s">
        <v>33</v>
      </c>
      <c r="K5" s="36" t="s">
        <v>164</v>
      </c>
      <c r="M5" s="74"/>
      <c r="N5" s="18" t="s">
        <v>33</v>
      </c>
      <c r="O5" s="36" t="s">
        <v>164</v>
      </c>
    </row>
    <row r="6" spans="1:15" ht="13.5" thickBot="1">
      <c r="A6" s="75"/>
      <c r="B6" s="87" t="s">
        <v>152</v>
      </c>
      <c r="C6" s="85"/>
      <c r="D6" s="86" t="s">
        <v>153</v>
      </c>
      <c r="E6" s="79"/>
      <c r="G6" s="83"/>
      <c r="H6" s="78" t="s">
        <v>152</v>
      </c>
      <c r="I6" s="85"/>
      <c r="J6" s="86" t="s">
        <v>153</v>
      </c>
      <c r="K6" s="79"/>
      <c r="M6" s="75"/>
      <c r="N6" s="78" t="s">
        <v>154</v>
      </c>
      <c r="O6" s="79"/>
    </row>
    <row r="7" spans="1:15" ht="12.75">
      <c r="A7" s="27" t="s">
        <v>34</v>
      </c>
      <c r="B7" s="40">
        <f>'m vs o orig data'!B4/3</f>
        <v>404.3333333333333</v>
      </c>
      <c r="C7" s="59">
        <f>'m vs o orig data'!H4*100</f>
        <v>75.38844002</v>
      </c>
      <c r="D7" s="44">
        <f>'m vs o orig data'!P4/3</f>
        <v>3528.3333333333335</v>
      </c>
      <c r="E7" s="54">
        <f>'m vs o orig data'!V4*100</f>
        <v>66.78233438</v>
      </c>
      <c r="G7" s="28" t="s">
        <v>48</v>
      </c>
      <c r="H7" s="41">
        <f>'m vs o orig data'!B19/3</f>
        <v>151</v>
      </c>
      <c r="I7" s="59">
        <f>'m vs o orig data'!H19*100</f>
        <v>83.42541436</v>
      </c>
      <c r="J7" s="44">
        <f>'m vs o orig data'!P19/3</f>
        <v>5302</v>
      </c>
      <c r="K7" s="54">
        <f>'m vs o orig data'!V19*100</f>
        <v>74.44189638</v>
      </c>
      <c r="M7" s="29" t="s">
        <v>155</v>
      </c>
      <c r="N7" s="40">
        <f>'m region orig data'!B4/3</f>
        <v>656</v>
      </c>
      <c r="O7" s="56">
        <f>'m region orig data'!H4*100</f>
        <v>71.53762268</v>
      </c>
    </row>
    <row r="8" spans="1:15" ht="12.75">
      <c r="A8" s="29" t="s">
        <v>35</v>
      </c>
      <c r="B8" s="41">
        <f>'m vs o orig data'!B5/3</f>
        <v>288.3333333333333</v>
      </c>
      <c r="C8" s="59">
        <f>'m vs o orig data'!H5*100</f>
        <v>68.21766562</v>
      </c>
      <c r="D8" s="44">
        <f>'m vs o orig data'!P5/3</f>
        <v>5665.666666666667</v>
      </c>
      <c r="E8" s="54">
        <f>'m vs o orig data'!V5*100</f>
        <v>62.139436260000004</v>
      </c>
      <c r="G8" s="30" t="s">
        <v>49</v>
      </c>
      <c r="H8" s="41">
        <f>'m vs o orig data'!B20/3</f>
        <v>68</v>
      </c>
      <c r="I8" s="59">
        <f>'m vs o orig data'!H20*100</f>
        <v>75.55555556</v>
      </c>
      <c r="J8" s="44">
        <f>'m vs o orig data'!P20/3</f>
        <v>2920</v>
      </c>
      <c r="K8" s="54">
        <f>'m vs o orig data'!V20*100</f>
        <v>75.58892053000001</v>
      </c>
      <c r="M8" s="29" t="s">
        <v>38</v>
      </c>
      <c r="N8" s="41">
        <f>'m region orig data'!B5/3</f>
        <v>558.3333333333334</v>
      </c>
      <c r="O8" s="56">
        <f>'m region orig data'!H5*100</f>
        <v>70.91447925</v>
      </c>
    </row>
    <row r="9" spans="1:15" ht="12.75">
      <c r="A9" s="29" t="s">
        <v>36</v>
      </c>
      <c r="B9" s="41">
        <f>'m vs o orig data'!B6/3</f>
        <v>114.66666666666667</v>
      </c>
      <c r="C9" s="59">
        <f>'m vs o orig data'!H6*100</f>
        <v>59.31034482999999</v>
      </c>
      <c r="D9" s="44">
        <f>'m vs o orig data'!P6/3</f>
        <v>3835.6666666666665</v>
      </c>
      <c r="E9" s="54">
        <f>'m vs o orig data'!V6*100</f>
        <v>63.038238189999994</v>
      </c>
      <c r="G9" s="30" t="s">
        <v>53</v>
      </c>
      <c r="H9" s="41">
        <f>'m vs o orig data'!B21/3</f>
        <v>306.3333333333333</v>
      </c>
      <c r="I9" s="59">
        <f>'m vs o orig data'!H21*100</f>
        <v>80.82673702999999</v>
      </c>
      <c r="J9" s="44">
        <f>'m vs o orig data'!P21/3</f>
        <v>3825</v>
      </c>
      <c r="K9" s="54">
        <f>'m vs o orig data'!V21*100</f>
        <v>73.89876352</v>
      </c>
      <c r="M9" s="29" t="s">
        <v>156</v>
      </c>
      <c r="N9" s="41">
        <f>'m region orig data'!B6/3</f>
        <v>237.33333333333334</v>
      </c>
      <c r="O9" s="56">
        <f>'m region orig data'!H6*100</f>
        <v>61.85925282</v>
      </c>
    </row>
    <row r="10" spans="1:15" ht="12.75">
      <c r="A10" s="29" t="s">
        <v>28</v>
      </c>
      <c r="B10" s="41">
        <f>'m vs o orig data'!B7/3</f>
        <v>170.33333333333334</v>
      </c>
      <c r="C10" s="59">
        <f>'m vs o orig data'!H7*100</f>
        <v>74.59854015</v>
      </c>
      <c r="D10" s="44">
        <f>'m vs o orig data'!P7/3</f>
        <v>3691.6666666666665</v>
      </c>
      <c r="E10" s="54">
        <f>'m vs o orig data'!V7*100</f>
        <v>74.95262588</v>
      </c>
      <c r="G10" s="30" t="s">
        <v>51</v>
      </c>
      <c r="H10" s="41">
        <f>'m vs o orig data'!B22/3</f>
        <v>280</v>
      </c>
      <c r="I10" s="59">
        <f>'m vs o orig data'!H22*100</f>
        <v>77.77777778000001</v>
      </c>
      <c r="J10" s="44">
        <f>'m vs o orig data'!P22/3</f>
        <v>4849.333333333333</v>
      </c>
      <c r="K10" s="54">
        <f>'m vs o orig data'!V22*100</f>
        <v>76.08388683</v>
      </c>
      <c r="M10" s="29" t="s">
        <v>44</v>
      </c>
      <c r="N10" s="41">
        <f>'m region orig data'!B7/3</f>
        <v>2408</v>
      </c>
      <c r="O10" s="56">
        <f>'m region orig data'!H7*100</f>
        <v>75.1326053</v>
      </c>
    </row>
    <row r="11" spans="1:15" ht="12.75">
      <c r="A11" s="29" t="s">
        <v>44</v>
      </c>
      <c r="B11" s="41">
        <f>'m vs o orig data'!B8/3</f>
        <v>2408</v>
      </c>
      <c r="C11" s="59">
        <f>'m vs o orig data'!H8*100</f>
        <v>75.1326053</v>
      </c>
      <c r="D11" s="44">
        <f>'m vs o orig data'!P8/3</f>
        <v>48091.666666666664</v>
      </c>
      <c r="E11" s="54">
        <f>'m vs o orig data'!V8*100</f>
        <v>71.32475442</v>
      </c>
      <c r="G11" s="30" t="s">
        <v>54</v>
      </c>
      <c r="H11" s="41">
        <f>'m vs o orig data'!B23/3</f>
        <v>173</v>
      </c>
      <c r="I11" s="59">
        <f>'m vs o orig data'!H23*100</f>
        <v>79.7235023</v>
      </c>
      <c r="J11" s="44">
        <f>'m vs o orig data'!P23/3</f>
        <v>2511.6666666666665</v>
      </c>
      <c r="K11" s="54">
        <f>'m vs o orig data'!V23*100</f>
        <v>76.4198783</v>
      </c>
      <c r="M11" s="29" t="s">
        <v>157</v>
      </c>
      <c r="N11" s="41">
        <f>'m region orig data'!B8/3</f>
        <v>564</v>
      </c>
      <c r="O11" s="56">
        <f>'m region orig data'!H8*100</f>
        <v>68.00643087</v>
      </c>
    </row>
    <row r="12" spans="1:15" ht="12.75">
      <c r="A12" s="29" t="s">
        <v>38</v>
      </c>
      <c r="B12" s="41">
        <f>'m vs o orig data'!B9/3</f>
        <v>602.6666666666666</v>
      </c>
      <c r="C12" s="59">
        <f>'m vs o orig data'!H9*100</f>
        <v>71.12509835</v>
      </c>
      <c r="D12" s="44">
        <f>'m vs o orig data'!P9/3</f>
        <v>4378.333333333333</v>
      </c>
      <c r="E12" s="54">
        <f>'m vs o orig data'!V9*100</f>
        <v>66.38532296000001</v>
      </c>
      <c r="G12" s="30" t="s">
        <v>50</v>
      </c>
      <c r="H12" s="41">
        <f>'m vs o orig data'!B24/3</f>
        <v>148.66666666666666</v>
      </c>
      <c r="I12" s="59">
        <f>'m vs o orig data'!H24*100</f>
        <v>77.97202797</v>
      </c>
      <c r="J12" s="44">
        <f>'m vs o orig data'!P24/3</f>
        <v>4679.666666666667</v>
      </c>
      <c r="K12" s="54">
        <f>'m vs o orig data'!V24*100</f>
        <v>75.49473005</v>
      </c>
      <c r="M12" s="29" t="s">
        <v>158</v>
      </c>
      <c r="N12" s="41">
        <f>'m region orig data'!B9/3</f>
        <v>268</v>
      </c>
      <c r="O12" s="56">
        <f>'m region orig data'!H9*100</f>
        <v>49.9378882</v>
      </c>
    </row>
    <row r="13" spans="1:15" ht="12.75">
      <c r="A13" s="29" t="s">
        <v>39</v>
      </c>
      <c r="B13" s="41">
        <f>'m vs o orig data'!B10/3</f>
        <v>206</v>
      </c>
      <c r="C13" s="59">
        <f>'m vs o orig data'!H10*100</f>
        <v>64.57680251</v>
      </c>
      <c r="D13" s="44">
        <f>'m vs o orig data'!P10/3</f>
        <v>2240.6666666666665</v>
      </c>
      <c r="E13" s="54">
        <f>'m vs o orig data'!V10*100</f>
        <v>63.92164321</v>
      </c>
      <c r="G13" s="30" t="s">
        <v>52</v>
      </c>
      <c r="H13" s="41">
        <f>'m vs o orig data'!B25/3</f>
        <v>330.3333333333333</v>
      </c>
      <c r="I13" s="59">
        <f>'m vs o orig data'!H25*100</f>
        <v>72.28300511</v>
      </c>
      <c r="J13" s="44">
        <f>'m vs o orig data'!P25/3</f>
        <v>6717.333333333333</v>
      </c>
      <c r="K13" s="54">
        <f>'m vs o orig data'!V25*100</f>
        <v>71.63372672</v>
      </c>
      <c r="M13" s="29" t="s">
        <v>159</v>
      </c>
      <c r="N13" s="41">
        <f>'m region orig data'!B10/3</f>
        <v>194.66666666666666</v>
      </c>
      <c r="O13" s="56">
        <f>'m region orig data'!H10*100</f>
        <v>48.78863826</v>
      </c>
    </row>
    <row r="14" spans="1:15" ht="12.75">
      <c r="A14" s="29" t="s">
        <v>37</v>
      </c>
      <c r="B14" s="41">
        <f>'m vs o orig data'!B11/3</f>
        <v>311.6666666666667</v>
      </c>
      <c r="C14" s="59">
        <f>'m vs o orig data'!H11*100</f>
        <v>58.21917808</v>
      </c>
      <c r="D14" s="44">
        <f>'m vs o orig data'!P11/3</f>
        <v>2034</v>
      </c>
      <c r="E14" s="54">
        <f>'m vs o orig data'!V11*100</f>
        <v>63.246268660000005</v>
      </c>
      <c r="G14" s="30" t="s">
        <v>55</v>
      </c>
      <c r="H14" s="41">
        <f>'m vs o orig data'!B26/3</f>
        <v>178</v>
      </c>
      <c r="I14" s="59">
        <f>'m vs o orig data'!H26*100</f>
        <v>78.18448022999999</v>
      </c>
      <c r="J14" s="44">
        <f>'m vs o orig data'!P26/3</f>
        <v>4244.666666666667</v>
      </c>
      <c r="K14" s="54">
        <f>'m vs o orig data'!V26*100</f>
        <v>67.38635762</v>
      </c>
      <c r="M14" s="31"/>
      <c r="N14" s="42"/>
      <c r="O14" s="58"/>
    </row>
    <row r="15" spans="1:15" ht="13.5" thickBot="1">
      <c r="A15" s="29" t="s">
        <v>40</v>
      </c>
      <c r="B15" s="41">
        <f>'m vs o orig data'!B12/3</f>
        <v>4</v>
      </c>
      <c r="C15" s="59">
        <f>'m vs o orig data'!H12*100</f>
        <v>17.64705882</v>
      </c>
      <c r="D15" s="44">
        <f>'m vs o orig data'!P12/3</f>
        <v>23.666666666666668</v>
      </c>
      <c r="E15" s="54">
        <f>'m vs o orig data'!V12*100</f>
        <v>31.55555556</v>
      </c>
      <c r="G15" s="30" t="s">
        <v>56</v>
      </c>
      <c r="H15" s="41">
        <f>'m vs o orig data'!B27/3</f>
        <v>182.33333333333334</v>
      </c>
      <c r="I15" s="59">
        <f>'m vs o orig data'!H27*100</f>
        <v>75.13736264</v>
      </c>
      <c r="J15" s="44">
        <f>'m vs o orig data'!P27/3</f>
        <v>4349.333333333333</v>
      </c>
      <c r="K15" s="54">
        <f>'m vs o orig data'!V27*100</f>
        <v>74.64103884</v>
      </c>
      <c r="M15" s="33" t="s">
        <v>45</v>
      </c>
      <c r="N15" s="43">
        <f>'m region orig data'!B11/3</f>
        <v>4886.333333333333</v>
      </c>
      <c r="O15" s="57">
        <f>'m region orig data'!H11*100</f>
        <v>69.23113252</v>
      </c>
    </row>
    <row r="16" spans="1:15" ht="12.75">
      <c r="A16" s="29" t="s">
        <v>41</v>
      </c>
      <c r="B16" s="41">
        <f>'m vs o orig data'!B13/3</f>
        <v>185.66666666666666</v>
      </c>
      <c r="C16" s="59">
        <f>'m vs o orig data'!H13*100</f>
        <v>49.910394270000005</v>
      </c>
      <c r="D16" s="44">
        <f>'m vs o orig data'!P13/3</f>
        <v>957.3333333333334</v>
      </c>
      <c r="E16" s="54">
        <f>'m vs o orig data'!V13*100</f>
        <v>51.276557759999996</v>
      </c>
      <c r="G16" s="30" t="s">
        <v>57</v>
      </c>
      <c r="H16" s="41">
        <f>'m vs o orig data'!B28/3</f>
        <v>132.33333333333334</v>
      </c>
      <c r="I16" s="59">
        <f>'m vs o orig data'!H28*100</f>
        <v>71.53153153000001</v>
      </c>
      <c r="J16" s="44">
        <f>'m vs o orig data'!P28/3</f>
        <v>1955.6666666666667</v>
      </c>
      <c r="K16" s="54">
        <f>'m vs o orig data'!V28*100</f>
        <v>62.322073509999996</v>
      </c>
      <c r="M16" s="21" t="s">
        <v>46</v>
      </c>
      <c r="O16" s="34"/>
    </row>
    <row r="17" spans="1:15" ht="12.75">
      <c r="A17" s="29" t="s">
        <v>42</v>
      </c>
      <c r="B17" s="41">
        <f>'m vs o orig data'!B14/3</f>
        <v>190.66666666666666</v>
      </c>
      <c r="C17" s="59">
        <f>'m vs o orig data'!H14*100</f>
        <v>50.70921986</v>
      </c>
      <c r="D17" s="44">
        <f>'m vs o orig data'!P14/3</f>
        <v>1312.6666666666667</v>
      </c>
      <c r="E17" s="54">
        <f>'m vs o orig data'!V14*100</f>
        <v>35.43916487</v>
      </c>
      <c r="G17" s="30" t="s">
        <v>58</v>
      </c>
      <c r="H17" s="41">
        <f>'m vs o orig data'!B29/3</f>
        <v>215</v>
      </c>
      <c r="I17" s="59">
        <f>'m vs o orig data'!H29*100</f>
        <v>69.35483871</v>
      </c>
      <c r="J17" s="44">
        <f>'m vs o orig data'!P29/3</f>
        <v>4476</v>
      </c>
      <c r="K17" s="54">
        <f>'m vs o orig data'!V29*100</f>
        <v>62.467435800000004</v>
      </c>
      <c r="M17" s="72" t="s">
        <v>172</v>
      </c>
      <c r="N17" s="25"/>
      <c r="O17" s="25"/>
    </row>
    <row r="18" spans="1:11" ht="12.75">
      <c r="A18" s="31"/>
      <c r="B18" s="42"/>
      <c r="C18" s="52"/>
      <c r="D18" s="45"/>
      <c r="E18" s="60"/>
      <c r="G18" s="30" t="s">
        <v>59</v>
      </c>
      <c r="H18" s="47">
        <f>'m vs o orig data'!B30/3</f>
        <v>243</v>
      </c>
      <c r="I18" s="59">
        <f>'m vs o orig data'!H30*100</f>
        <v>66.57534247</v>
      </c>
      <c r="J18" s="44">
        <f>'m vs o orig data'!P30/3</f>
        <v>2261</v>
      </c>
      <c r="K18" s="54">
        <f>'m vs o orig data'!V30*100</f>
        <v>62.81718837</v>
      </c>
    </row>
    <row r="19" spans="1:11" ht="12.75">
      <c r="A19" s="29" t="s">
        <v>150</v>
      </c>
      <c r="B19" s="41">
        <f>'m vs o orig data'!B15/3</f>
        <v>807.3333333333334</v>
      </c>
      <c r="C19" s="59">
        <f>'m vs o orig data'!H15*100</f>
        <v>70.06074631</v>
      </c>
      <c r="D19" s="44">
        <f>'m vs o orig data'!P15/3</f>
        <v>13029.666666666666</v>
      </c>
      <c r="E19" s="54">
        <f>'m vs o orig data'!V15*100</f>
        <v>63.60382056</v>
      </c>
      <c r="G19" s="32"/>
      <c r="H19" s="42"/>
      <c r="I19" s="52"/>
      <c r="J19" s="45"/>
      <c r="K19" s="60"/>
    </row>
    <row r="20" spans="1:11" ht="13.5" thickBot="1">
      <c r="A20" s="29" t="s">
        <v>47</v>
      </c>
      <c r="B20" s="41">
        <f>'m vs o orig data'!B16/3</f>
        <v>1120.3333333333333</v>
      </c>
      <c r="C20" s="59">
        <f>'m vs o orig data'!H16*100</f>
        <v>65.83741429999999</v>
      </c>
      <c r="D20" s="44">
        <f>'m vs o orig data'!P16/3</f>
        <v>8653</v>
      </c>
      <c r="E20" s="54">
        <f>'m vs o orig data'!V16*100</f>
        <v>64.9787234</v>
      </c>
      <c r="G20" s="33" t="s">
        <v>44</v>
      </c>
      <c r="H20" s="43">
        <f>'m vs o orig data'!B8/3</f>
        <v>2408</v>
      </c>
      <c r="I20" s="62">
        <f>'m vs o orig data'!H8*100</f>
        <v>75.1326053</v>
      </c>
      <c r="J20" s="46">
        <f>'m vs o orig data'!P8/3</f>
        <v>48091.666666666664</v>
      </c>
      <c r="K20" s="61">
        <f>'m vs o orig data'!V8*100</f>
        <v>71.32475442</v>
      </c>
    </row>
    <row r="21" spans="1:9" ht="12.75">
      <c r="A21" s="29" t="s">
        <v>43</v>
      </c>
      <c r="B21" s="41">
        <f>'m vs o orig data'!B17/3</f>
        <v>380.3333333333333</v>
      </c>
      <c r="C21" s="59">
        <f>'m vs o orig data'!H17*100</f>
        <v>49.35121107</v>
      </c>
      <c r="D21" s="44">
        <f>'m vs o orig data'!P17/3</f>
        <v>2293.6666666666665</v>
      </c>
      <c r="E21" s="54">
        <f>'m vs o orig data'!V17*100</f>
        <v>40.62463101</v>
      </c>
      <c r="G21" s="21" t="s">
        <v>46</v>
      </c>
      <c r="I21" s="34"/>
    </row>
    <row r="22" spans="1:11" ht="12.75">
      <c r="A22" s="31"/>
      <c r="B22" s="42"/>
      <c r="C22" s="52"/>
      <c r="D22" s="45"/>
      <c r="E22" s="60"/>
      <c r="G22" s="80" t="s">
        <v>172</v>
      </c>
      <c r="H22" s="80"/>
      <c r="I22" s="80"/>
      <c r="J22" s="80"/>
      <c r="K22" s="80"/>
    </row>
    <row r="23" spans="1:5" ht="13.5" thickBot="1">
      <c r="A23" s="33" t="s">
        <v>45</v>
      </c>
      <c r="B23" s="43">
        <f>'m vs o orig data'!B18/3</f>
        <v>4886.333333333333</v>
      </c>
      <c r="C23" s="53">
        <f>'m vs o orig data'!H18*100</f>
        <v>69.23113252</v>
      </c>
      <c r="D23" s="46">
        <f>'m vs o orig data'!P18/3</f>
        <v>75759.66666666667</v>
      </c>
      <c r="E23" s="61">
        <f>'m vs o orig data'!V18*100</f>
        <v>67.76356589</v>
      </c>
    </row>
    <row r="24" spans="1:9" ht="12.75">
      <c r="A24" s="21" t="s">
        <v>46</v>
      </c>
      <c r="C24" s="34"/>
      <c r="G24" s="64"/>
      <c r="H24" s="63"/>
      <c r="I24" s="63"/>
    </row>
    <row r="25" spans="1:9" ht="12.75">
      <c r="A25" s="72" t="s">
        <v>172</v>
      </c>
      <c r="B25" s="25"/>
      <c r="C25" s="25"/>
      <c r="D25" s="25"/>
      <c r="E25" s="25"/>
      <c r="G25" s="64"/>
      <c r="H25" s="63"/>
      <c r="I25" s="65"/>
    </row>
    <row r="26" spans="7:9" ht="12.75">
      <c r="G26" s="64"/>
      <c r="H26" s="63"/>
      <c r="I26" s="65"/>
    </row>
    <row r="27" spans="7:9" ht="12.75">
      <c r="G27" s="64"/>
      <c r="H27" s="63"/>
      <c r="I27" s="66"/>
    </row>
    <row r="28" spans="7:9" ht="12.75">
      <c r="G28" s="64"/>
      <c r="H28" s="63"/>
      <c r="I28" s="63"/>
    </row>
    <row r="29" spans="7:9" ht="12.75">
      <c r="G29" s="67"/>
      <c r="H29" s="68"/>
      <c r="I29" s="69"/>
    </row>
    <row r="30" spans="7:9" ht="12.75">
      <c r="G30" s="67"/>
      <c r="H30" s="68"/>
      <c r="I30" s="69"/>
    </row>
    <row r="31" spans="7:9" ht="12.75">
      <c r="G31" s="67"/>
      <c r="H31" s="68"/>
      <c r="I31" s="69"/>
    </row>
    <row r="33" spans="7:9" ht="12.75">
      <c r="G33" s="67"/>
      <c r="H33" s="68"/>
      <c r="I33" s="69"/>
    </row>
    <row r="34" spans="7:9" ht="12.75">
      <c r="G34" s="67"/>
      <c r="H34" s="68"/>
      <c r="I34" s="69"/>
    </row>
    <row r="35" spans="7:9" ht="12.75">
      <c r="G35" s="67"/>
      <c r="H35" s="68"/>
      <c r="I35" s="69"/>
    </row>
    <row r="36" spans="7:9" ht="12.75">
      <c r="G36" s="70"/>
      <c r="H36" s="68"/>
      <c r="I36" s="69"/>
    </row>
    <row r="37" spans="7:9" ht="12.75">
      <c r="G37" s="67"/>
      <c r="H37" s="68"/>
      <c r="I37" s="69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3" sqref="K3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165</v>
      </c>
      <c r="B1" s="5" t="s">
        <v>60</v>
      </c>
      <c r="C1" s="88" t="s">
        <v>29</v>
      </c>
      <c r="D1" s="88"/>
      <c r="E1" s="88"/>
      <c r="F1" s="89" t="s">
        <v>139</v>
      </c>
      <c r="G1" s="89"/>
      <c r="H1" s="90" t="s">
        <v>169</v>
      </c>
      <c r="I1" s="90"/>
      <c r="J1" s="90"/>
      <c r="K1" s="90"/>
      <c r="L1" s="90"/>
      <c r="M1" s="90"/>
      <c r="N1" s="90"/>
      <c r="O1" s="7"/>
      <c r="S1" s="7"/>
    </row>
    <row r="2" spans="1:19" ht="12.75">
      <c r="A2" s="39" t="s">
        <v>166</v>
      </c>
      <c r="B2" s="71"/>
      <c r="C2" s="13"/>
      <c r="D2" s="13"/>
      <c r="E2" s="13"/>
      <c r="F2" s="49"/>
      <c r="G2" s="49"/>
      <c r="H2" s="5"/>
      <c r="I2" s="5" t="s">
        <v>151</v>
      </c>
      <c r="J2" s="5" t="s">
        <v>151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128</v>
      </c>
      <c r="D3" s="13" t="s">
        <v>103</v>
      </c>
      <c r="E3" s="13" t="s">
        <v>102</v>
      </c>
      <c r="F3" s="49" t="s">
        <v>137</v>
      </c>
      <c r="G3" s="49" t="s">
        <v>138</v>
      </c>
      <c r="H3" s="6" t="s">
        <v>140</v>
      </c>
      <c r="I3" s="3" t="s">
        <v>152</v>
      </c>
      <c r="J3" s="55" t="s">
        <v>153</v>
      </c>
      <c r="K3" s="6" t="s">
        <v>141</v>
      </c>
      <c r="L3" s="50" t="s">
        <v>142</v>
      </c>
      <c r="M3" s="6" t="s">
        <v>143</v>
      </c>
      <c r="N3" s="6" t="s">
        <v>144</v>
      </c>
      <c r="P3" s="6" t="s">
        <v>145</v>
      </c>
      <c r="Q3" s="6" t="s">
        <v>146</v>
      </c>
      <c r="R3" s="6" t="s">
        <v>147</v>
      </c>
      <c r="T3" s="6" t="s">
        <v>148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(d)</v>
      </c>
      <c r="B4" t="s">
        <v>34</v>
      </c>
      <c r="C4" t="str">
        <f>'m vs o orig data'!AH4</f>
        <v> </v>
      </c>
      <c r="D4" t="str">
        <f>'m vs o orig data'!AI4</f>
        <v> 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0.6902097367</v>
      </c>
      <c r="I4" s="3">
        <f>'m vs o orig data'!D4</f>
        <v>0.755336671</v>
      </c>
      <c r="J4" s="3">
        <f>'m vs o orig data'!R4</f>
        <v>0.6703511315</v>
      </c>
      <c r="K4" s="23">
        <f aca="true" t="shared" si="1" ref="K4:K14">J$19</f>
        <v>0.6776356589</v>
      </c>
      <c r="L4" s="6">
        <f>'m vs o orig data'!B4</f>
        <v>1213</v>
      </c>
      <c r="M4" s="6">
        <f>'m vs o orig data'!C4</f>
        <v>1609</v>
      </c>
      <c r="N4" s="12">
        <f>'m vs o orig data'!G4</f>
        <v>0.0945992966</v>
      </c>
      <c r="O4" s="8"/>
      <c r="P4" s="6">
        <f>'m vs o orig data'!P4</f>
        <v>10585</v>
      </c>
      <c r="Q4" s="6">
        <f>'m vs o orig data'!Q4</f>
        <v>15850</v>
      </c>
      <c r="R4" s="12">
        <f>'m vs o orig data'!U4</f>
        <v>0.8119263327</v>
      </c>
      <c r="S4" s="8"/>
      <c r="T4" s="12">
        <f>'m vs o orig data'!AD4</f>
        <v>0.0278123043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35</v>
      </c>
      <c r="C5" t="str">
        <f>'m vs o orig data'!AH5</f>
        <v> </v>
      </c>
      <c r="D5" t="str">
        <f>'m vs o orig data'!AI5</f>
        <v> 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23">
        <f t="shared" si="0"/>
        <v>0.6902097367</v>
      </c>
      <c r="I5" s="3">
        <f>'m vs o orig data'!D5</f>
        <v>0.6847810063</v>
      </c>
      <c r="J5" s="3">
        <f>'m vs o orig data'!R5</f>
        <v>0.622071781</v>
      </c>
      <c r="K5" s="23">
        <f t="shared" si="1"/>
        <v>0.6776356589</v>
      </c>
      <c r="L5" s="6">
        <f>'m vs o orig data'!B5</f>
        <v>865</v>
      </c>
      <c r="M5" s="6">
        <f>'m vs o orig data'!C5</f>
        <v>1268</v>
      </c>
      <c r="N5" s="12">
        <f>'m vs o orig data'!G5</f>
        <v>0.8898837244</v>
      </c>
      <c r="O5" s="9"/>
      <c r="P5" s="6">
        <f>'m vs o orig data'!P5</f>
        <v>16997</v>
      </c>
      <c r="Q5" s="6">
        <f>'m vs o orig data'!Q5</f>
        <v>27353</v>
      </c>
      <c r="R5" s="12">
        <f>'m vs o orig data'!U5</f>
        <v>0.0567909659</v>
      </c>
      <c r="S5" s="9"/>
      <c r="T5" s="12">
        <f>'m vs o orig data'!AD5</f>
        <v>0.0915822332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data'!AH6</f>
        <v> </v>
      </c>
      <c r="D6" t="str">
        <f>'m vs o orig data'!AI6</f>
        <v> 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0.6902097367</v>
      </c>
      <c r="I6" s="3">
        <f>'m vs o orig data'!D6</f>
        <v>0.6030954849</v>
      </c>
      <c r="J6" s="3">
        <f>'m vs o orig data'!R6</f>
        <v>0.6446508989</v>
      </c>
      <c r="K6" s="23">
        <f t="shared" si="1"/>
        <v>0.6776356589</v>
      </c>
      <c r="L6" s="6">
        <f>'m vs o orig data'!B6</f>
        <v>344</v>
      </c>
      <c r="M6" s="6">
        <f>'m vs o orig data'!C6</f>
        <v>580</v>
      </c>
      <c r="N6" s="12">
        <f>'m vs o orig data'!G6</f>
        <v>0.0566431947</v>
      </c>
      <c r="O6" s="9"/>
      <c r="P6" s="6">
        <f>'m vs o orig data'!P6</f>
        <v>11507</v>
      </c>
      <c r="Q6" s="6">
        <f>'m vs o orig data'!Q6</f>
        <v>18254</v>
      </c>
      <c r="R6" s="12">
        <f>'m vs o orig data'!U6</f>
        <v>0.2696964888</v>
      </c>
      <c r="S6" s="9"/>
      <c r="T6" s="12">
        <f>'m vs o orig data'!AD6</f>
        <v>0.3472184127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28</v>
      </c>
      <c r="C7" t="str">
        <f>'m vs o orig data'!AH7</f>
        <v> </v>
      </c>
      <c r="D7" t="str">
        <f>'m vs o orig data'!AI7</f>
        <v> </v>
      </c>
      <c r="E7">
        <f ca="1">IF(CELL("contents",F7)="s","s",IF(CELL("contents",G7)="s","s",IF(CELL("contents",'m vs o orig data'!AJ7)="d","d","")))</f>
      </c>
      <c r="F7" t="str">
        <f>'m vs o orig data'!AK7</f>
        <v> </v>
      </c>
      <c r="G7" t="str">
        <f>'m vs o orig data'!AL7</f>
        <v> </v>
      </c>
      <c r="H7" s="23">
        <f t="shared" si="0"/>
        <v>0.6902097367</v>
      </c>
      <c r="I7" s="3">
        <f>'m vs o orig data'!D7</f>
        <v>0.748516169</v>
      </c>
      <c r="J7" s="3">
        <f>'m vs o orig data'!R7</f>
        <v>0.7598179106</v>
      </c>
      <c r="K7" s="23">
        <f t="shared" si="1"/>
        <v>0.6776356589</v>
      </c>
      <c r="L7" s="6">
        <f>'m vs o orig data'!B7</f>
        <v>511</v>
      </c>
      <c r="M7" s="6">
        <f>'m vs o orig data'!C7</f>
        <v>685</v>
      </c>
      <c r="N7" s="12">
        <f>'m vs o orig data'!G7</f>
        <v>0.2113531493</v>
      </c>
      <c r="O7" s="9"/>
      <c r="P7" s="6">
        <f>'m vs o orig data'!P7</f>
        <v>11075</v>
      </c>
      <c r="Q7" s="6">
        <f>'m vs o orig data'!Q7</f>
        <v>14776</v>
      </c>
      <c r="R7" s="12">
        <f>'m vs o orig data'!U7</f>
        <v>0.0116261799</v>
      </c>
      <c r="S7" s="9"/>
      <c r="T7" s="12">
        <f>'m vs o orig data'!AD7</f>
        <v>0.8179738985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44</v>
      </c>
      <c r="C8" t="str">
        <f>'m vs o orig data'!AH8</f>
        <v> </v>
      </c>
      <c r="D8" t="str">
        <f>'m vs o orig data'!AI8</f>
        <v> </v>
      </c>
      <c r="E8">
        <f ca="1">IF(CELL("contents",F8)="s","s",IF(CELL("contents",G8)="s","s",IF(CELL("contents",'m vs o orig data'!AJ8)="d","d","")))</f>
      </c>
      <c r="F8" t="str">
        <f>'m vs o orig data'!AK8</f>
        <v> </v>
      </c>
      <c r="G8" t="str">
        <f>'m vs o orig data'!AL8</f>
        <v> </v>
      </c>
      <c r="H8" s="23">
        <f t="shared" si="0"/>
        <v>0.6902097367</v>
      </c>
      <c r="I8" s="3">
        <f>'m vs o orig data'!D8</f>
        <v>0.75030369</v>
      </c>
      <c r="J8" s="3">
        <f>'m vs o orig data'!R8</f>
        <v>0.7091360827</v>
      </c>
      <c r="K8" s="23">
        <f t="shared" si="1"/>
        <v>0.6776356589</v>
      </c>
      <c r="L8" s="6">
        <f>'m vs o orig data'!B8</f>
        <v>7224</v>
      </c>
      <c r="M8" s="6">
        <f>'m vs o orig data'!C8</f>
        <v>9615</v>
      </c>
      <c r="N8" s="12">
        <f>'m vs o orig data'!G8</f>
        <v>0.0539255528</v>
      </c>
      <c r="O8" s="9"/>
      <c r="P8" s="6">
        <f>'m vs o orig data'!P8</f>
        <v>144275</v>
      </c>
      <c r="Q8" s="6">
        <f>'m vs o orig data'!Q8</f>
        <v>202279</v>
      </c>
      <c r="R8" s="12">
        <f>'m vs o orig data'!U8</f>
        <v>0.2657948825</v>
      </c>
      <c r="S8" s="9"/>
      <c r="T8" s="12">
        <f>'m vs o orig data'!AD8</f>
        <v>0.1867916259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0.6902097367</v>
      </c>
      <c r="I9" s="3">
        <f>'m vs o orig data'!D9</f>
        <v>0.7168403855</v>
      </c>
      <c r="J9" s="3">
        <f>'m vs o orig data'!R9</f>
        <v>0.6739041426</v>
      </c>
      <c r="K9" s="23">
        <f t="shared" si="1"/>
        <v>0.6776356589</v>
      </c>
      <c r="L9" s="6">
        <f>'m vs o orig data'!B9</f>
        <v>1808</v>
      </c>
      <c r="M9" s="6">
        <f>'m vs o orig data'!C9</f>
        <v>2542</v>
      </c>
      <c r="N9" s="12">
        <f>'m vs o orig data'!G9</f>
        <v>0.4593054749</v>
      </c>
      <c r="O9" s="9"/>
      <c r="P9" s="6">
        <f>'m vs o orig data'!P9</f>
        <v>13135</v>
      </c>
      <c r="Q9" s="6">
        <f>'m vs o orig data'!Q9</f>
        <v>19786</v>
      </c>
      <c r="R9" s="12">
        <f>'m vs o orig data'!U9</f>
        <v>0.9026025595</v>
      </c>
      <c r="S9" s="9"/>
      <c r="T9" s="12">
        <f>'m vs o orig data'!AD9</f>
        <v>0.2279108976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39</v>
      </c>
      <c r="C10" t="str">
        <f>'m vs o orig data'!AH10</f>
        <v> </v>
      </c>
      <c r="D10" t="str">
        <f>'m vs o orig data'!AI10</f>
        <v> 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0.6902097367</v>
      </c>
      <c r="I10" s="3">
        <f>'m vs o orig data'!D10</f>
        <v>0.6566236938</v>
      </c>
      <c r="J10" s="3">
        <f>'m vs o orig data'!R10</f>
        <v>0.6512987106</v>
      </c>
      <c r="K10" s="23">
        <f t="shared" si="1"/>
        <v>0.6776356589</v>
      </c>
      <c r="L10" s="6">
        <f>'m vs o orig data'!B10</f>
        <v>618</v>
      </c>
      <c r="M10" s="6">
        <f>'m vs o orig data'!C10</f>
        <v>957</v>
      </c>
      <c r="N10" s="12">
        <f>'m vs o orig data'!G10</f>
        <v>0.4125321208</v>
      </c>
      <c r="P10" s="6">
        <f>'m vs o orig data'!P10</f>
        <v>6722</v>
      </c>
      <c r="Q10" s="6">
        <f>'m vs o orig data'!Q10</f>
        <v>10516</v>
      </c>
      <c r="R10" s="12">
        <f>'m vs o orig data'!U10</f>
        <v>0.3886984909</v>
      </c>
      <c r="T10" s="12">
        <f>'m vs o orig data'!AD10</f>
        <v>0.8947931257</v>
      </c>
    </row>
    <row r="11" spans="1:27" ht="12.75">
      <c r="A11" s="2" t="str">
        <f ca="1" t="shared" si="2"/>
        <v>Parkland (m)</v>
      </c>
      <c r="B11" t="s">
        <v>37</v>
      </c>
      <c r="C11" t="str">
        <f>'m vs o orig data'!AH11</f>
        <v>m</v>
      </c>
      <c r="D11" t="str">
        <f>'m vs o orig data'!AI11</f>
        <v> </v>
      </c>
      <c r="E11">
        <f ca="1">IF(CELL("contents",F11)="s","s",IF(CELL("contents",G11)="s","s",IF(CELL("contents",'m vs o orig data'!AJ11)="d","d","")))</f>
      </c>
      <c r="F11" t="str">
        <f>'m vs o orig data'!AK11</f>
        <v> </v>
      </c>
      <c r="G11" t="str">
        <f>'m vs o orig data'!AL11</f>
        <v> </v>
      </c>
      <c r="H11" s="23">
        <f t="shared" si="0"/>
        <v>0.6902097367</v>
      </c>
      <c r="I11" s="3">
        <f>'m vs o orig data'!D11</f>
        <v>0.5892764713</v>
      </c>
      <c r="J11" s="3">
        <f>'m vs o orig data'!R11</f>
        <v>0.6471853273</v>
      </c>
      <c r="K11" s="23">
        <f t="shared" si="1"/>
        <v>0.6776356589</v>
      </c>
      <c r="L11" s="6">
        <f>'m vs o orig data'!B11</f>
        <v>935</v>
      </c>
      <c r="M11" s="6">
        <f>'m vs o orig data'!C11</f>
        <v>1606</v>
      </c>
      <c r="N11" s="12">
        <f>'m vs o orig data'!G11</f>
        <v>0.004874137</v>
      </c>
      <c r="O11" s="9"/>
      <c r="P11" s="6">
        <f>'m vs o orig data'!P11</f>
        <v>6102</v>
      </c>
      <c r="Q11" s="6">
        <f>'m vs o orig data'!Q11</f>
        <v>9648</v>
      </c>
      <c r="R11" s="12">
        <f>'m vs o orig data'!U11</f>
        <v>0.3189601765</v>
      </c>
      <c r="S11" s="9"/>
      <c r="T11" s="12">
        <f>'m vs o orig data'!AD11</f>
        <v>0.1002620389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(m,o)</v>
      </c>
      <c r="B12" t="s">
        <v>40</v>
      </c>
      <c r="C12" t="str">
        <f>'m vs o orig data'!AH12</f>
        <v>m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0.6902097367</v>
      </c>
      <c r="I12" s="3">
        <f>'m vs o orig data'!D12</f>
        <v>0.1784840064</v>
      </c>
      <c r="J12" s="3">
        <f>'m vs o orig data'!R12</f>
        <v>0.313723827</v>
      </c>
      <c r="K12" s="23">
        <f t="shared" si="1"/>
        <v>0.6776356589</v>
      </c>
      <c r="L12" s="6">
        <f>'m vs o orig data'!B12</f>
        <v>12</v>
      </c>
      <c r="M12" s="6">
        <f>'m vs o orig data'!C12</f>
        <v>68</v>
      </c>
      <c r="N12" s="12">
        <f>'m vs o orig data'!G12</f>
        <v>3.8847643E-06</v>
      </c>
      <c r="O12" s="9"/>
      <c r="P12" s="6">
        <f>'m vs o orig data'!P12</f>
        <v>71</v>
      </c>
      <c r="Q12" s="6">
        <f>'m vs o orig data'!Q12</f>
        <v>225</v>
      </c>
      <c r="R12" s="12">
        <f>'m vs o orig data'!U12</f>
        <v>1.6057183E-09</v>
      </c>
      <c r="S12" s="9"/>
      <c r="T12" s="12">
        <f>'m vs o orig data'!AD12</f>
        <v>0.0745657434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(m,o)</v>
      </c>
      <c r="B13" t="s">
        <v>41</v>
      </c>
      <c r="C13" t="str">
        <f>'m vs o orig data'!AH13</f>
        <v>m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0.6902097367</v>
      </c>
      <c r="I13" s="3">
        <f>'m vs o orig data'!D13</f>
        <v>0.4991362402</v>
      </c>
      <c r="J13" s="3">
        <f>'m vs o orig data'!R13</f>
        <v>0.5093148082</v>
      </c>
      <c r="K13" s="23">
        <f t="shared" si="1"/>
        <v>0.6776356589</v>
      </c>
      <c r="L13" s="6">
        <f>'m vs o orig data'!B13</f>
        <v>557</v>
      </c>
      <c r="M13" s="6">
        <f>'m vs o orig data'!C13</f>
        <v>1116</v>
      </c>
      <c r="N13" s="12">
        <f>'m vs o orig data'!G13</f>
        <v>2.4024755E-07</v>
      </c>
      <c r="O13" s="9"/>
      <c r="P13" s="6">
        <f>'m vs o orig data'!P13</f>
        <v>2872</v>
      </c>
      <c r="Q13" s="6">
        <f>'m vs o orig data'!Q13</f>
        <v>5601</v>
      </c>
      <c r="R13" s="12">
        <f>'m vs o orig data'!U13</f>
        <v>3.8417053E-09</v>
      </c>
      <c r="S13" s="9"/>
      <c r="T13" s="12">
        <f>'m vs o orig data'!AD13</f>
        <v>0.7569464578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(m,o,d)</v>
      </c>
      <c r="B14" t="s">
        <v>42</v>
      </c>
      <c r="C14" t="str">
        <f>'m vs o orig data'!AH14</f>
        <v>m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3">
        <f t="shared" si="0"/>
        <v>0.6902097367</v>
      </c>
      <c r="I14" s="3">
        <f>'m vs o orig data'!D14</f>
        <v>0.501722784</v>
      </c>
      <c r="J14" s="3">
        <f>'m vs o orig data'!R14</f>
        <v>0.3459706736</v>
      </c>
      <c r="K14" s="23">
        <f t="shared" si="1"/>
        <v>0.6776356589</v>
      </c>
      <c r="L14" s="6">
        <f>'m vs o orig data'!B14</f>
        <v>572</v>
      </c>
      <c r="M14" s="6">
        <f>'m vs o orig data'!C14</f>
        <v>1128</v>
      </c>
      <c r="N14" s="12">
        <f>'m vs o orig data'!G14</f>
        <v>4.0788058E-07</v>
      </c>
      <c r="O14" s="9"/>
      <c r="P14" s="6">
        <f>'m vs o orig data'!P14</f>
        <v>3938</v>
      </c>
      <c r="Q14" s="6">
        <f>'m vs o orig data'!Q14</f>
        <v>11112</v>
      </c>
      <c r="R14" s="12">
        <f>'m vs o orig data'!U14</f>
        <v>5.693812E-45</v>
      </c>
      <c r="S14" s="9"/>
      <c r="T14" s="12">
        <f>'m vs o orig data'!AD14</f>
        <v>1.0148534E-08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150</v>
      </c>
      <c r="C16" t="str">
        <f>'m vs o orig data'!AH15</f>
        <v> </v>
      </c>
      <c r="D16" t="str">
        <f>'m vs o orig data'!AI15</f>
        <v> 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23">
        <f>I$19</f>
        <v>0.6902097367</v>
      </c>
      <c r="I16" s="3">
        <f>'m vs o orig data'!D15</f>
        <v>0.6993280743</v>
      </c>
      <c r="J16" s="3">
        <f>'m vs o orig data'!R15</f>
        <v>0.63894535</v>
      </c>
      <c r="K16" s="23">
        <f>J$19</f>
        <v>0.6776356589</v>
      </c>
      <c r="L16" s="6">
        <f>'m vs o orig data'!B15</f>
        <v>2422</v>
      </c>
      <c r="M16" s="6">
        <f>'m vs o orig data'!C15</f>
        <v>3457</v>
      </c>
      <c r="N16" s="12">
        <f>'m vs o orig data'!G15</f>
        <v>0.7706885218</v>
      </c>
      <c r="O16" s="9"/>
      <c r="P16" s="6">
        <f>'m vs o orig data'!P15</f>
        <v>39089</v>
      </c>
      <c r="Q16" s="6">
        <f>'m vs o orig data'!Q15</f>
        <v>61457</v>
      </c>
      <c r="R16" s="12">
        <f>'m vs o orig data'!U15</f>
        <v>0.1524511476</v>
      </c>
      <c r="S16" s="9"/>
      <c r="T16" s="12">
        <f>'m vs o orig data'!AD15</f>
        <v>0.05053051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47</v>
      </c>
      <c r="C17" t="str">
        <f>'m vs o orig data'!AH16</f>
        <v> </v>
      </c>
      <c r="D17" t="str">
        <f>'m vs o orig data'!AI16</f>
        <v> 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3">
        <f>I$19</f>
        <v>0.6902097367</v>
      </c>
      <c r="I17" s="3">
        <f>'m vs o orig data'!D16</f>
        <v>0.6652720744</v>
      </c>
      <c r="J17" s="3">
        <f>'m vs o orig data'!R16</f>
        <v>0.6615054233</v>
      </c>
      <c r="K17" s="23">
        <f>J$19</f>
        <v>0.6776356589</v>
      </c>
      <c r="L17" s="6">
        <f>'m vs o orig data'!B16</f>
        <v>3361</v>
      </c>
      <c r="M17" s="6">
        <f>'m vs o orig data'!C16</f>
        <v>5105</v>
      </c>
      <c r="N17" s="12">
        <f>'m vs o orig data'!G16</f>
        <v>0.4233396017</v>
      </c>
      <c r="P17" s="6">
        <f>'m vs o orig data'!P16</f>
        <v>25959</v>
      </c>
      <c r="Q17" s="6">
        <f>'m vs o orig data'!Q16</f>
        <v>39950</v>
      </c>
      <c r="R17" s="12">
        <f>'m vs o orig data'!U16</f>
        <v>0.5593024769</v>
      </c>
      <c r="T17" s="12">
        <f>'m vs o orig data'!AD16</f>
        <v>0.8994933325</v>
      </c>
    </row>
    <row r="18" spans="1:20" ht="12.75">
      <c r="A18" s="2" t="str">
        <f ca="1" t="shared" si="2"/>
        <v>North (m,o,d)</v>
      </c>
      <c r="B18" t="s">
        <v>43</v>
      </c>
      <c r="C18" t="str">
        <f>'m vs o orig data'!AH17</f>
        <v>m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3">
        <f>I$19</f>
        <v>0.6902097367</v>
      </c>
      <c r="I18" s="3">
        <f>'m vs o orig data'!D17</f>
        <v>0.4889145312</v>
      </c>
      <c r="J18" s="3">
        <f>'m vs o orig data'!R17</f>
        <v>0.4000757541</v>
      </c>
      <c r="K18" s="23">
        <f>J$19</f>
        <v>0.6776356589</v>
      </c>
      <c r="L18" s="6">
        <f>'m vs o orig data'!B17</f>
        <v>1141</v>
      </c>
      <c r="M18" s="6">
        <f>'m vs o orig data'!C17</f>
        <v>2312</v>
      </c>
      <c r="N18" s="12">
        <f>'m vs o orig data'!G17</f>
        <v>4.065787E-11</v>
      </c>
      <c r="P18" s="6">
        <f>'m vs o orig data'!P17</f>
        <v>6881</v>
      </c>
      <c r="Q18" s="6">
        <f>'m vs o orig data'!Q17</f>
        <v>16938</v>
      </c>
      <c r="R18" s="12">
        <f>'m vs o orig data'!U17</f>
        <v>1.458098E-34</v>
      </c>
      <c r="T18" s="12">
        <f>'m vs o orig data'!AD17</f>
        <v>0.0001594044</v>
      </c>
    </row>
    <row r="19" spans="1:20" ht="12.75">
      <c r="A19" s="2" t="str">
        <f ca="1" t="shared" si="2"/>
        <v>Manitoba</v>
      </c>
      <c r="B19" t="s">
        <v>45</v>
      </c>
      <c r="C19" t="str">
        <f>'m vs o orig data'!AH18</f>
        <v> </v>
      </c>
      <c r="D19" t="str">
        <f>'m vs o orig data'!AI18</f>
        <v> </v>
      </c>
      <c r="E19">
        <f ca="1">IF(CELL("contents",F19)="s","s",IF(CELL("contents",G19)="s","s",IF(CELL("contents",'m vs o orig data'!AJ18)="d","d","")))</f>
      </c>
      <c r="F19" t="str">
        <f>'m vs o orig data'!AK18</f>
        <v> </v>
      </c>
      <c r="G19" t="str">
        <f>'m vs o orig data'!AL18</f>
        <v> </v>
      </c>
      <c r="H19" s="23">
        <f>I$19</f>
        <v>0.6902097367</v>
      </c>
      <c r="I19" s="3">
        <f>'m vs o orig data'!D18</f>
        <v>0.6902097367</v>
      </c>
      <c r="J19" s="3">
        <f>'m vs o orig data'!R18</f>
        <v>0.6776356589</v>
      </c>
      <c r="K19" s="23">
        <f>J$19</f>
        <v>0.6776356589</v>
      </c>
      <c r="L19" s="6">
        <f>'m vs o orig data'!B18</f>
        <v>14659</v>
      </c>
      <c r="M19" s="6">
        <f>'m vs o orig data'!C18</f>
        <v>21174</v>
      </c>
      <c r="N19" s="12" t="str">
        <f>'m vs o orig data'!G18</f>
        <v> </v>
      </c>
      <c r="P19" s="6">
        <f>'m vs o orig data'!P18</f>
        <v>227279</v>
      </c>
      <c r="Q19" s="6">
        <f>'m vs o orig data'!Q18</f>
        <v>335400</v>
      </c>
      <c r="R19" s="12" t="str">
        <f>'m vs o orig data'!U18</f>
        <v> </v>
      </c>
      <c r="T19" s="12">
        <f>'m vs o orig data'!AD18</f>
        <v>0.68322728</v>
      </c>
    </row>
    <row r="20" spans="1:20" ht="12.75">
      <c r="A20" s="2" t="str">
        <f ca="1" t="shared" si="2"/>
        <v>Fort Garry (m)</v>
      </c>
      <c r="B20" t="s">
        <v>48</v>
      </c>
      <c r="C20" t="str">
        <f>'m vs o orig data'!AH19</f>
        <v>m</v>
      </c>
      <c r="D20" t="str">
        <f>'m vs o orig data'!AI19</f>
        <v> 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0.6902097367</v>
      </c>
      <c r="I20" s="3">
        <f>'m vs o orig data'!D19</f>
        <v>0.8374336069</v>
      </c>
      <c r="J20" s="3">
        <f>'m vs o orig data'!R19</f>
        <v>0.7427389685</v>
      </c>
      <c r="K20" s="23">
        <f aca="true" t="shared" si="4" ref="K20:K31">J$19</f>
        <v>0.6776356589</v>
      </c>
      <c r="L20" s="6">
        <f>'m vs o orig data'!B19</f>
        <v>453</v>
      </c>
      <c r="M20" s="6">
        <f>'m vs o orig data'!C19</f>
        <v>543</v>
      </c>
      <c r="N20" s="12">
        <f>'m vs o orig data'!G19</f>
        <v>0.0033767995</v>
      </c>
      <c r="P20" s="6">
        <f>'m vs o orig data'!P19</f>
        <v>15906</v>
      </c>
      <c r="Q20" s="6">
        <f>'m vs o orig data'!Q19</f>
        <v>21367</v>
      </c>
      <c r="R20" s="12">
        <f>'m vs o orig data'!U19</f>
        <v>0.0415166408</v>
      </c>
      <c r="T20" s="12">
        <f>'m vs o orig data'!AD19</f>
        <v>0.0687783107</v>
      </c>
    </row>
    <row r="21" spans="1:20" ht="12.75">
      <c r="A21" s="2" t="str">
        <f ca="1" t="shared" si="2"/>
        <v>Assiniboine South</v>
      </c>
      <c r="B21" t="s">
        <v>49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0.6902097367</v>
      </c>
      <c r="I21" s="3">
        <f>'m vs o orig data'!D20</f>
        <v>0.7581957316</v>
      </c>
      <c r="J21" s="3">
        <f>'m vs o orig data'!R20</f>
        <v>0.7598353622</v>
      </c>
      <c r="K21" s="23">
        <f t="shared" si="4"/>
        <v>0.6776356589</v>
      </c>
      <c r="L21" s="6">
        <f>'m vs o orig data'!B20</f>
        <v>204</v>
      </c>
      <c r="M21" s="6">
        <f>'m vs o orig data'!C20</f>
        <v>270</v>
      </c>
      <c r="N21" s="12">
        <f>'m vs o orig data'!G20</f>
        <v>0.265379771</v>
      </c>
      <c r="P21" s="6">
        <f>'m vs o orig data'!P20</f>
        <v>8760</v>
      </c>
      <c r="Q21" s="6">
        <f>'m vs o orig data'!Q20</f>
        <v>11589</v>
      </c>
      <c r="R21" s="12">
        <f>'m vs o orig data'!U20</f>
        <v>0.0120579147</v>
      </c>
      <c r="T21" s="12">
        <f>'m vs o orig data'!AD20</f>
        <v>0.9796408916</v>
      </c>
    </row>
    <row r="22" spans="1:20" ht="12.75">
      <c r="A22" s="2" t="str">
        <f ca="1" t="shared" si="2"/>
        <v>St. Boniface (m)</v>
      </c>
      <c r="B22" t="s">
        <v>53</v>
      </c>
      <c r="C22" t="str">
        <f>'m vs o orig data'!AH21</f>
        <v>m</v>
      </c>
      <c r="D22" t="str">
        <f>'m vs o orig data'!AI21</f>
        <v> </v>
      </c>
      <c r="E22">
        <f ca="1">IF(CELL("contents",F22)="s","s",IF(CELL("contents",G22)="s","s",IF(CELL("contents",'m vs o orig data'!AJ21)="d","d","")))</f>
      </c>
      <c r="F22" t="str">
        <f>'m vs o orig data'!AK21</f>
        <v> </v>
      </c>
      <c r="G22" t="str">
        <f>'m vs o orig data'!AL21</f>
        <v> </v>
      </c>
      <c r="H22" s="23">
        <f t="shared" si="3"/>
        <v>0.6902097367</v>
      </c>
      <c r="I22" s="3">
        <f>'m vs o orig data'!D21</f>
        <v>0.8202011387</v>
      </c>
      <c r="J22" s="3">
        <f>'m vs o orig data'!R21</f>
        <v>0.7399170599</v>
      </c>
      <c r="K22" s="23">
        <f t="shared" si="4"/>
        <v>0.6776356589</v>
      </c>
      <c r="L22" s="6">
        <f>'m vs o orig data'!B21</f>
        <v>919</v>
      </c>
      <c r="M22" s="6">
        <f>'m vs o orig data'!C21</f>
        <v>1137</v>
      </c>
      <c r="N22" s="12">
        <f>'m vs o orig data'!G21</f>
        <v>0.0022307701</v>
      </c>
      <c r="P22" s="6">
        <f>'m vs o orig data'!P21</f>
        <v>11475</v>
      </c>
      <c r="Q22" s="6">
        <f>'m vs o orig data'!Q21</f>
        <v>15528</v>
      </c>
      <c r="R22" s="12">
        <f>'m vs o orig data'!U21</f>
        <v>0.0523761885</v>
      </c>
      <c r="T22" s="12">
        <f>'m vs o orig data'!AD21</f>
        <v>0.0690083369</v>
      </c>
    </row>
    <row r="23" spans="1:20" ht="12.75">
      <c r="A23" s="2" t="str">
        <f ca="1" t="shared" si="2"/>
        <v>St. Vital</v>
      </c>
      <c r="B23" t="s">
        <v>51</v>
      </c>
      <c r="C23" t="str">
        <f>'m vs o orig data'!AH22</f>
        <v> </v>
      </c>
      <c r="D23" t="str">
        <f>'m vs o orig data'!AI22</f>
        <v> 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23">
        <f t="shared" si="3"/>
        <v>0.6902097367</v>
      </c>
      <c r="I23" s="3">
        <f>'m vs o orig data'!D22</f>
        <v>0.7867351367</v>
      </c>
      <c r="J23" s="3">
        <f>'m vs o orig data'!R22</f>
        <v>0.7540616918</v>
      </c>
      <c r="K23" s="23">
        <f t="shared" si="4"/>
        <v>0.6776356589</v>
      </c>
      <c r="L23" s="6">
        <f>'m vs o orig data'!B22</f>
        <v>840</v>
      </c>
      <c r="M23" s="6">
        <f>'m vs o orig data'!C22</f>
        <v>1080</v>
      </c>
      <c r="N23" s="12">
        <f>'m vs o orig data'!G22</f>
        <v>0.0224548143</v>
      </c>
      <c r="P23" s="6">
        <f>'m vs o orig data'!P22</f>
        <v>14548</v>
      </c>
      <c r="Q23" s="6">
        <f>'m vs o orig data'!Q22</f>
        <v>19121</v>
      </c>
      <c r="R23" s="12">
        <f>'m vs o orig data'!U22</f>
        <v>0.0177345694</v>
      </c>
      <c r="T23" s="12">
        <f>'m vs o orig data'!AD22</f>
        <v>0.4595909945</v>
      </c>
    </row>
    <row r="24" spans="1:20" ht="12.75">
      <c r="A24" s="2" t="str">
        <f ca="1" t="shared" si="2"/>
        <v>Transcona (o)</v>
      </c>
      <c r="B24" t="s">
        <v>54</v>
      </c>
      <c r="C24" t="str">
        <f>'m vs o orig data'!AH23</f>
        <v> </v>
      </c>
      <c r="D24" t="str">
        <f>'m vs o orig data'!AI23</f>
        <v>o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0.6902097367</v>
      </c>
      <c r="I24" s="3">
        <f>'m vs o orig data'!D23</f>
        <v>0.8124198334</v>
      </c>
      <c r="J24" s="3">
        <f>'m vs o orig data'!R23</f>
        <v>0.7653809942</v>
      </c>
      <c r="K24" s="23">
        <f t="shared" si="4"/>
        <v>0.6776356589</v>
      </c>
      <c r="L24" s="6">
        <f>'m vs o orig data'!B23</f>
        <v>519</v>
      </c>
      <c r="M24" s="6">
        <f>'m vs o orig data'!C23</f>
        <v>651</v>
      </c>
      <c r="N24" s="12">
        <f>'m vs o orig data'!G23</f>
        <v>0.0108214092</v>
      </c>
      <c r="P24" s="6">
        <f>'m vs o orig data'!P23</f>
        <v>7535</v>
      </c>
      <c r="Q24" s="6">
        <f>'m vs o orig data'!Q23</f>
        <v>9860</v>
      </c>
      <c r="R24" s="12">
        <f>'m vs o orig data'!U23</f>
        <v>0.0080294845</v>
      </c>
      <c r="T24" s="12">
        <f>'m vs o orig data'!AD23</f>
        <v>0.3558116546</v>
      </c>
    </row>
    <row r="25" spans="1:23" ht="12.75">
      <c r="A25" s="2" t="str">
        <f ca="1" t="shared" si="2"/>
        <v>River Heights</v>
      </c>
      <c r="B25" t="s">
        <v>50</v>
      </c>
      <c r="C25" t="str">
        <f>'m vs o orig data'!AH24</f>
        <v> </v>
      </c>
      <c r="D25" t="str">
        <f>'m vs o orig data'!AI24</f>
        <v> </v>
      </c>
      <c r="E25">
        <f ca="1">IF(CELL("contents",F25)="s","s",IF(CELL("contents",G25)="s","s",IF(CELL("contents",'m vs o orig data'!AJ24)="d","d","")))</f>
      </c>
      <c r="F25" t="str">
        <f>'m vs o orig data'!AK24</f>
        <v> </v>
      </c>
      <c r="G25" t="str">
        <f>'m vs o orig data'!AL24</f>
        <v> </v>
      </c>
      <c r="H25" s="23">
        <f t="shared" si="3"/>
        <v>0.6902097367</v>
      </c>
      <c r="I25" s="3">
        <f>'m vs o orig data'!D24</f>
        <v>0.7868775191</v>
      </c>
      <c r="J25" s="3">
        <f>'m vs o orig data'!R24</f>
        <v>0.7464852739</v>
      </c>
      <c r="K25" s="23">
        <f t="shared" si="4"/>
        <v>0.6776356589</v>
      </c>
      <c r="L25" s="6">
        <f>'m vs o orig data'!B24</f>
        <v>446</v>
      </c>
      <c r="M25" s="6">
        <f>'m vs o orig data'!C24</f>
        <v>572</v>
      </c>
      <c r="N25" s="12">
        <f>'m vs o orig data'!G24</f>
        <v>0.0484573736</v>
      </c>
      <c r="P25" s="6">
        <f>'m vs o orig data'!P24</f>
        <v>14039</v>
      </c>
      <c r="Q25" s="6">
        <f>'m vs o orig data'!Q24</f>
        <v>18596</v>
      </c>
      <c r="R25" s="12">
        <f>'m vs o orig data'!U24</f>
        <v>0.0320480621</v>
      </c>
      <c r="T25" s="12">
        <f>'m vs o orig data'!AD24</f>
        <v>0.4279861924</v>
      </c>
      <c r="U25" s="1"/>
      <c r="V25" s="1"/>
      <c r="W25" s="1"/>
    </row>
    <row r="26" spans="1:23" ht="12.75">
      <c r="A26" s="2" t="str">
        <f ca="1" t="shared" si="2"/>
        <v>River East</v>
      </c>
      <c r="B26" t="s">
        <v>52</v>
      </c>
      <c r="C26" t="str">
        <f>'m vs o orig data'!AH25</f>
        <v> </v>
      </c>
      <c r="D26" t="str">
        <f>'m vs o orig data'!AI25</f>
        <v> </v>
      </c>
      <c r="E26">
        <f ca="1">IF(CELL("contents",F26)="s","s",IF(CELL("contents",G26)="s","s",IF(CELL("contents",'m vs o orig data'!AJ25)="d","d","")))</f>
      </c>
      <c r="F26" t="str">
        <f>'m vs o orig data'!AK25</f>
        <v> </v>
      </c>
      <c r="G26" t="str">
        <f>'m vs o orig data'!AL25</f>
        <v> </v>
      </c>
      <c r="H26" s="23">
        <f t="shared" si="3"/>
        <v>0.6902097367</v>
      </c>
      <c r="I26" s="3">
        <f>'m vs o orig data'!D25</f>
        <v>0.721094068</v>
      </c>
      <c r="J26" s="3">
        <f>'m vs o orig data'!R25</f>
        <v>0.7109732178</v>
      </c>
      <c r="K26" s="23">
        <f t="shared" si="4"/>
        <v>0.6776356589</v>
      </c>
      <c r="L26" s="6">
        <f>'m vs o orig data'!B25</f>
        <v>991</v>
      </c>
      <c r="M26" s="6">
        <f>'m vs o orig data'!C25</f>
        <v>1371</v>
      </c>
      <c r="N26" s="12">
        <f>'m vs o orig data'!G25</f>
        <v>0.4343714544</v>
      </c>
      <c r="P26" s="6">
        <f>'m vs o orig data'!P25</f>
        <v>20152</v>
      </c>
      <c r="Q26" s="6">
        <f>'m vs o orig data'!Q25</f>
        <v>28132</v>
      </c>
      <c r="R26" s="12">
        <f>'m vs o orig data'!U25</f>
        <v>0.283737297</v>
      </c>
      <c r="T26" s="12">
        <f>'m vs o orig data'!AD25</f>
        <v>0.8000096708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55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0.6902097367</v>
      </c>
      <c r="I27" s="3">
        <f>'m vs o orig data'!D26</f>
        <v>0.7766109829</v>
      </c>
      <c r="J27" s="3">
        <f>'m vs o orig data'!R26</f>
        <v>0.671668141</v>
      </c>
      <c r="K27" s="23">
        <f t="shared" si="4"/>
        <v>0.6776356589</v>
      </c>
      <c r="L27" s="6">
        <f>'m vs o orig data'!B26</f>
        <v>534</v>
      </c>
      <c r="M27" s="6">
        <f>'m vs o orig data'!C26</f>
        <v>683</v>
      </c>
      <c r="N27" s="12">
        <f>'m vs o orig data'!G26</f>
        <v>0.0630418548</v>
      </c>
      <c r="P27" s="6">
        <f>'m vs o orig data'!P26</f>
        <v>12734</v>
      </c>
      <c r="Q27" s="6">
        <f>'m vs o orig data'!Q26</f>
        <v>18897</v>
      </c>
      <c r="R27" s="12">
        <f>'m vs o orig data'!U26</f>
        <v>0.8447813182</v>
      </c>
      <c r="T27" s="12">
        <f>'m vs o orig data'!AD26</f>
        <v>0.0223291651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56</v>
      </c>
      <c r="C28" t="str">
        <f>'m vs o orig data'!AH27</f>
        <v> </v>
      </c>
      <c r="D28" t="str">
        <f>'m vs o orig data'!AI27</f>
        <v> 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23">
        <f t="shared" si="3"/>
        <v>0.6902097367</v>
      </c>
      <c r="I28" s="3">
        <f>'m vs o orig data'!D27</f>
        <v>0.7630598498</v>
      </c>
      <c r="J28" s="3">
        <f>'m vs o orig data'!R27</f>
        <v>0.7522115958</v>
      </c>
      <c r="K28" s="23">
        <f t="shared" si="4"/>
        <v>0.6776356589</v>
      </c>
      <c r="L28" s="6">
        <f>'m vs o orig data'!B27</f>
        <v>547</v>
      </c>
      <c r="M28" s="6">
        <f>'m vs o orig data'!C27</f>
        <v>728</v>
      </c>
      <c r="N28" s="12">
        <f>'m vs o orig data'!G27</f>
        <v>0.1108840671</v>
      </c>
      <c r="O28" s="9"/>
      <c r="P28" s="6">
        <f>'m vs o orig data'!P27</f>
        <v>13048</v>
      </c>
      <c r="Q28" s="6">
        <f>'m vs o orig data'!Q27</f>
        <v>17481</v>
      </c>
      <c r="R28" s="12">
        <f>'m vs o orig data'!U27</f>
        <v>0.0206945431</v>
      </c>
      <c r="T28" s="12">
        <f>'m vs o orig data'!AD27</f>
        <v>0.8202156326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57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0.6902097367</v>
      </c>
      <c r="I29" s="3">
        <f>'m vs o orig data'!D28</f>
        <v>0.7171888919</v>
      </c>
      <c r="J29" s="3">
        <f>'m vs o orig data'!R28</f>
        <v>0.6104593015</v>
      </c>
      <c r="K29" s="23">
        <f t="shared" si="4"/>
        <v>0.6776356589</v>
      </c>
      <c r="L29" s="6">
        <f>'m vs o orig data'!B28</f>
        <v>397</v>
      </c>
      <c r="M29" s="6">
        <f>'m vs o orig data'!C28</f>
        <v>555</v>
      </c>
      <c r="N29" s="12">
        <f>'m vs o orig data'!G28</f>
        <v>0.5746090693</v>
      </c>
      <c r="O29" s="9"/>
      <c r="P29" s="6">
        <f>'m vs o orig data'!P28</f>
        <v>5867</v>
      </c>
      <c r="Q29" s="6">
        <f>'m vs o orig data'!Q28</f>
        <v>9414</v>
      </c>
      <c r="R29" s="12">
        <f>'m vs o orig data'!U28</f>
        <v>0.0245193233</v>
      </c>
      <c r="T29" s="12">
        <f>'m vs o orig data'!AD28</f>
        <v>0.0198992452</v>
      </c>
      <c r="U29" s="1"/>
      <c r="V29" s="1"/>
      <c r="W29" s="1"/>
    </row>
    <row r="30" spans="1:23" ht="12.75">
      <c r="A30" s="2" t="str">
        <f ca="1" t="shared" si="2"/>
        <v>Downtown (o,d)</v>
      </c>
      <c r="B30" t="s">
        <v>58</v>
      </c>
      <c r="C30" t="str">
        <f>'m vs o orig data'!AH29</f>
        <v> </v>
      </c>
      <c r="D30" t="str">
        <f>'m vs o orig data'!AI29</f>
        <v>o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0.6902097367</v>
      </c>
      <c r="I30" s="3">
        <f>'m vs o orig data'!D29</f>
        <v>0.6972571753</v>
      </c>
      <c r="J30" s="3">
        <f>'m vs o orig data'!R29</f>
        <v>0.6028733074</v>
      </c>
      <c r="K30" s="23">
        <f t="shared" si="4"/>
        <v>0.6776356589</v>
      </c>
      <c r="L30" s="6">
        <f>'m vs o orig data'!B29</f>
        <v>645</v>
      </c>
      <c r="M30" s="6">
        <f>'m vs o orig data'!C29</f>
        <v>930</v>
      </c>
      <c r="N30" s="12">
        <f>'m vs o orig data'!G29</f>
        <v>0.8677073472</v>
      </c>
      <c r="O30" s="9"/>
      <c r="P30" s="6">
        <f>'m vs o orig data'!P29</f>
        <v>13428</v>
      </c>
      <c r="Q30" s="6">
        <f>'m vs o orig data'!Q29</f>
        <v>21496</v>
      </c>
      <c r="R30" s="12">
        <f>'m vs o orig data'!U29</f>
        <v>0.0097150884</v>
      </c>
      <c r="T30" s="12">
        <f>'m vs o orig data'!AD29</f>
        <v>0.0172591915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59</v>
      </c>
      <c r="C31" t="str">
        <f>'m vs o orig data'!AH30</f>
        <v> </v>
      </c>
      <c r="D31" t="str">
        <f>'m vs o orig data'!AI30</f>
        <v> </v>
      </c>
      <c r="E31">
        <f ca="1">IF(CELL("contents",F31)="s","s",IF(CELL("contents",G31)="s","s",IF(CELL("contents",'m vs o orig data'!AJ30)="d","d","")))</f>
      </c>
      <c r="F31" t="str">
        <f>'m vs o orig data'!AK30</f>
        <v> </v>
      </c>
      <c r="G31" t="str">
        <f>'m vs o orig data'!AL30</f>
        <v> </v>
      </c>
      <c r="H31" s="23">
        <f t="shared" si="3"/>
        <v>0.6902097367</v>
      </c>
      <c r="I31" s="3">
        <f>'m vs o orig data'!D30</f>
        <v>0.6640490321</v>
      </c>
      <c r="J31" s="3">
        <f>'m vs o orig data'!R30</f>
        <v>0.6209211305</v>
      </c>
      <c r="K31" s="23">
        <f t="shared" si="4"/>
        <v>0.6776356589</v>
      </c>
      <c r="L31" s="6">
        <f>'m vs o orig data'!B30</f>
        <v>729</v>
      </c>
      <c r="M31" s="6">
        <f>'m vs o orig data'!C30</f>
        <v>1095</v>
      </c>
      <c r="N31" s="12">
        <f>'m vs o orig data'!G30</f>
        <v>0.5148212999</v>
      </c>
      <c r="O31" s="9"/>
      <c r="P31" s="6">
        <f>'m vs o orig data'!P30</f>
        <v>6783</v>
      </c>
      <c r="Q31" s="6">
        <f>'m vs o orig data'!Q30</f>
        <v>10798</v>
      </c>
      <c r="R31" s="12">
        <f>'m vs o orig data'!U30</f>
        <v>0.0579761353</v>
      </c>
      <c r="T31" s="12">
        <f>'m vs o orig data'!AD30</f>
        <v>0.2638874437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149</v>
      </c>
      <c r="B1" s="5" t="s">
        <v>61</v>
      </c>
      <c r="C1" s="13" t="s">
        <v>29</v>
      </c>
      <c r="D1" s="13" t="s">
        <v>30</v>
      </c>
      <c r="E1" s="91" t="s">
        <v>169</v>
      </c>
      <c r="F1" s="91"/>
      <c r="G1" s="91"/>
      <c r="H1" s="91"/>
      <c r="I1" s="91"/>
    </row>
    <row r="2" spans="1:9" ht="12.75">
      <c r="A2" s="39"/>
      <c r="B2" s="5"/>
      <c r="C2" s="13"/>
      <c r="D2" s="13"/>
      <c r="E2" s="3"/>
      <c r="F2" s="3" t="s">
        <v>151</v>
      </c>
      <c r="G2" s="3"/>
      <c r="H2" s="3"/>
      <c r="I2" s="3"/>
    </row>
    <row r="3" spans="1:9" ht="12.75">
      <c r="A3" s="38" t="s">
        <v>0</v>
      </c>
      <c r="B3" s="5"/>
      <c r="C3" s="13" t="s">
        <v>128</v>
      </c>
      <c r="D3" s="13" t="s">
        <v>63</v>
      </c>
      <c r="E3" s="6" t="s">
        <v>136</v>
      </c>
      <c r="F3" s="3" t="s">
        <v>152</v>
      </c>
      <c r="G3" s="6" t="s">
        <v>105</v>
      </c>
      <c r="H3" s="6" t="s">
        <v>106</v>
      </c>
      <c r="I3" s="6" t="s">
        <v>110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129</v>
      </c>
      <c r="C4" t="str">
        <f>'m region orig data'!P4</f>
        <v> </v>
      </c>
      <c r="D4" t="str">
        <f>'m region orig data'!Q4</f>
        <v> </v>
      </c>
      <c r="E4" s="23">
        <f>F$12</f>
        <v>0.6890073414</v>
      </c>
      <c r="F4" s="48">
        <f>'m region orig data'!D4</f>
        <v>0.7189997118</v>
      </c>
      <c r="G4" s="6">
        <f>'m region orig data'!B4</f>
        <v>1968</v>
      </c>
      <c r="H4" s="6">
        <f>'m region orig data'!C4</f>
        <v>2751</v>
      </c>
      <c r="I4" s="12">
        <f>'m region orig data'!G4</f>
        <v>0.3826661782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130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0.6890073414</v>
      </c>
      <c r="F5" s="48">
        <f>'m region orig data'!D5</f>
        <v>0.7123004107</v>
      </c>
      <c r="G5" s="6">
        <f>'m region orig data'!B5</f>
        <v>1675</v>
      </c>
      <c r="H5" s="6">
        <f>'m region orig data'!C5</f>
        <v>2362</v>
      </c>
      <c r="I5" s="12">
        <f>'m region orig data'!G5</f>
        <v>0.5036703356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131</v>
      </c>
      <c r="C6" t="str">
        <f>'m region orig data'!P6</f>
        <v> </v>
      </c>
      <c r="D6" t="str">
        <f>'m region orig data'!Q6</f>
        <v> </v>
      </c>
      <c r="E6" s="23">
        <f t="shared" si="0"/>
        <v>0.6890073414</v>
      </c>
      <c r="F6" s="48">
        <f>'m region orig data'!D6</f>
        <v>0.6261910254</v>
      </c>
      <c r="G6" s="6">
        <f>'m region orig data'!B6</f>
        <v>712</v>
      </c>
      <c r="H6" s="6">
        <f>'m region orig data'!C6</f>
        <v>1151</v>
      </c>
      <c r="I6" s="12">
        <f>'m region orig data'!G6</f>
        <v>0.0961274092</v>
      </c>
    </row>
    <row r="7" spans="1:9" ht="12.75">
      <c r="A7" s="37" t="str">
        <f ca="1" t="shared" si="1"/>
        <v>Winnipeg Region</v>
      </c>
      <c r="B7" t="s">
        <v>132</v>
      </c>
      <c r="C7" t="str">
        <f>'m region orig data'!P7</f>
        <v> </v>
      </c>
      <c r="D7" t="str">
        <f>'m region orig data'!Q7</f>
        <v> </v>
      </c>
      <c r="E7" s="23">
        <f t="shared" si="0"/>
        <v>0.6890073414</v>
      </c>
      <c r="F7" s="48">
        <f>'m region orig data'!D7</f>
        <v>0.7495185027</v>
      </c>
      <c r="G7" s="6">
        <f>'m region orig data'!B7</f>
        <v>7224</v>
      </c>
      <c r="H7" s="6">
        <f>'m region orig data'!C7</f>
        <v>9615</v>
      </c>
      <c r="I7" s="12">
        <f>'m region orig data'!G7</f>
        <v>0.0598226696</v>
      </c>
    </row>
    <row r="8" spans="1:9" ht="12.75">
      <c r="A8" s="37" t="str">
        <f ca="1" t="shared" si="1"/>
        <v>Southwest Region</v>
      </c>
      <c r="B8" t="s">
        <v>133</v>
      </c>
      <c r="C8" t="str">
        <f>'m region orig data'!P8</f>
        <v> </v>
      </c>
      <c r="D8" t="str">
        <f>'m region orig data'!Q8</f>
        <v> </v>
      </c>
      <c r="E8" s="23">
        <f t="shared" si="0"/>
        <v>0.6890073414</v>
      </c>
      <c r="F8" s="48">
        <f>'m region orig data'!D8</f>
        <v>0.6763866511</v>
      </c>
      <c r="G8" s="6">
        <f>'m region orig data'!B8</f>
        <v>1692</v>
      </c>
      <c r="H8" s="6">
        <f>'m region orig data'!C8</f>
        <v>2488</v>
      </c>
      <c r="I8" s="12">
        <f>'m region orig data'!G8</f>
        <v>0.7108492008</v>
      </c>
    </row>
    <row r="9" spans="1:9" ht="12.75">
      <c r="A9" s="37" t="str">
        <f ca="1" t="shared" si="1"/>
        <v>The Pas Region (m)</v>
      </c>
      <c r="B9" t="s">
        <v>134</v>
      </c>
      <c r="C9" t="str">
        <f>'m region orig data'!P9</f>
        <v>m</v>
      </c>
      <c r="D9" t="str">
        <f>'m region orig data'!Q9</f>
        <v> </v>
      </c>
      <c r="E9" s="23">
        <f t="shared" si="0"/>
        <v>0.6890073414</v>
      </c>
      <c r="F9" s="48">
        <f>'m region orig data'!D9</f>
        <v>0.4990004908</v>
      </c>
      <c r="G9" s="6">
        <f>'m region orig data'!B9</f>
        <v>804</v>
      </c>
      <c r="H9" s="6">
        <f>'m region orig data'!C9</f>
        <v>1610</v>
      </c>
      <c r="I9" s="12">
        <f>'m region orig data'!G9</f>
        <v>1.0159366E-08</v>
      </c>
    </row>
    <row r="10" spans="1:9" ht="12.75">
      <c r="A10" s="37" t="str">
        <f ca="1" t="shared" si="1"/>
        <v>Thompson Region (m)</v>
      </c>
      <c r="B10" t="s">
        <v>135</v>
      </c>
      <c r="C10" t="str">
        <f>'m region orig data'!P10</f>
        <v>m</v>
      </c>
      <c r="D10" t="str">
        <f>'m region orig data'!Q10</f>
        <v> </v>
      </c>
      <c r="E10" s="23">
        <f t="shared" si="0"/>
        <v>0.6890073414</v>
      </c>
      <c r="F10" s="48">
        <f>'m region orig data'!D10</f>
        <v>0.4816321476</v>
      </c>
      <c r="G10" s="6">
        <f>'m region orig data'!B10</f>
        <v>584</v>
      </c>
      <c r="H10" s="6">
        <f>'m region orig data'!C10</f>
        <v>1197</v>
      </c>
      <c r="I10" s="12">
        <f>'m region orig data'!G10</f>
        <v>4.4436403E-09</v>
      </c>
    </row>
    <row r="11" spans="1:9" ht="12.75">
      <c r="A11" s="37"/>
      <c r="E11" s="23"/>
      <c r="F11" s="48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0.6890073414</v>
      </c>
      <c r="F12" s="48">
        <f>'m region orig data'!D11</f>
        <v>0.6890073414</v>
      </c>
      <c r="G12" s="6">
        <f>'m region orig data'!B11</f>
        <v>14659</v>
      </c>
      <c r="H12" s="6">
        <f>'m region orig data'!C11</f>
        <v>21174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51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168</v>
      </c>
    </row>
    <row r="3" spans="1:38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P3" t="s">
        <v>79</v>
      </c>
      <c r="Q3" t="s">
        <v>80</v>
      </c>
      <c r="R3" t="s">
        <v>81</v>
      </c>
      <c r="S3" t="s">
        <v>82</v>
      </c>
      <c r="T3" t="s">
        <v>83</v>
      </c>
      <c r="U3" t="s">
        <v>84</v>
      </c>
      <c r="V3" t="s">
        <v>85</v>
      </c>
      <c r="W3" t="s">
        <v>86</v>
      </c>
      <c r="X3" t="s">
        <v>87</v>
      </c>
      <c r="Y3" t="s">
        <v>88</v>
      </c>
      <c r="Z3" t="s">
        <v>89</v>
      </c>
      <c r="AA3" t="s">
        <v>90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  <c r="AI3" t="s">
        <v>98</v>
      </c>
      <c r="AJ3" t="s">
        <v>99</v>
      </c>
      <c r="AK3" t="s">
        <v>100</v>
      </c>
      <c r="AL3" t="s">
        <v>101</v>
      </c>
    </row>
    <row r="4" spans="1:38" ht="12.75">
      <c r="A4" t="s">
        <v>3</v>
      </c>
      <c r="B4">
        <v>1213</v>
      </c>
      <c r="C4">
        <v>1609</v>
      </c>
      <c r="D4">
        <v>0.755336671</v>
      </c>
      <c r="E4">
        <v>0.6795576603</v>
      </c>
      <c r="F4">
        <v>0.8395659704</v>
      </c>
      <c r="G4">
        <v>0.0945992966</v>
      </c>
      <c r="H4">
        <v>0.7538844002</v>
      </c>
      <c r="I4">
        <v>0.0107385076</v>
      </c>
      <c r="J4">
        <v>0.0902</v>
      </c>
      <c r="K4">
        <v>-0.0156</v>
      </c>
      <c r="L4">
        <v>0.1959</v>
      </c>
      <c r="M4">
        <v>1.0943581796</v>
      </c>
      <c r="N4">
        <v>0.9845668993</v>
      </c>
      <c r="O4">
        <v>1.2163925338</v>
      </c>
      <c r="P4">
        <v>10585</v>
      </c>
      <c r="Q4">
        <v>15850</v>
      </c>
      <c r="R4">
        <v>0.6703511315</v>
      </c>
      <c r="S4">
        <v>0.6132504767</v>
      </c>
      <c r="T4">
        <v>0.7327685122</v>
      </c>
      <c r="U4">
        <v>0.8119263327</v>
      </c>
      <c r="V4">
        <v>0.6678233438</v>
      </c>
      <c r="W4">
        <v>0.0037411121</v>
      </c>
      <c r="X4">
        <v>-0.0108</v>
      </c>
      <c r="Y4">
        <v>-0.0998</v>
      </c>
      <c r="Z4">
        <v>0.0782</v>
      </c>
      <c r="AA4">
        <v>0.9892500825</v>
      </c>
      <c r="AB4">
        <v>0.9049855459</v>
      </c>
      <c r="AC4">
        <v>1.081360614</v>
      </c>
      <c r="AD4">
        <v>0.0278123043</v>
      </c>
      <c r="AE4">
        <v>-0.1194</v>
      </c>
      <c r="AF4">
        <v>-0.2257</v>
      </c>
      <c r="AG4">
        <v>-0.013</v>
      </c>
      <c r="AH4" t="s">
        <v>62</v>
      </c>
      <c r="AI4" t="s">
        <v>62</v>
      </c>
      <c r="AJ4" t="s">
        <v>102</v>
      </c>
      <c r="AK4" t="s">
        <v>62</v>
      </c>
      <c r="AL4" t="s">
        <v>62</v>
      </c>
    </row>
    <row r="5" spans="1:38" ht="12.75">
      <c r="A5" t="s">
        <v>1</v>
      </c>
      <c r="B5">
        <v>865</v>
      </c>
      <c r="C5">
        <v>1268</v>
      </c>
      <c r="D5">
        <v>0.6847810063</v>
      </c>
      <c r="E5">
        <v>0.6123564605</v>
      </c>
      <c r="F5">
        <v>0.7657713388</v>
      </c>
      <c r="G5">
        <v>0.8898837244</v>
      </c>
      <c r="H5">
        <v>0.6821766562</v>
      </c>
      <c r="I5">
        <v>0.0130762043</v>
      </c>
      <c r="J5">
        <v>-0.0079</v>
      </c>
      <c r="K5">
        <v>-0.1197</v>
      </c>
      <c r="L5">
        <v>0.1039</v>
      </c>
      <c r="M5">
        <v>0.9921346656</v>
      </c>
      <c r="N5">
        <v>0.8872034513</v>
      </c>
      <c r="O5">
        <v>1.1094762912</v>
      </c>
      <c r="P5">
        <v>16997</v>
      </c>
      <c r="Q5">
        <v>27353</v>
      </c>
      <c r="R5">
        <v>0.622071781</v>
      </c>
      <c r="S5">
        <v>0.5696538444</v>
      </c>
      <c r="T5">
        <v>0.6793130679</v>
      </c>
      <c r="U5">
        <v>0.0567909659</v>
      </c>
      <c r="V5">
        <v>0.6213943626</v>
      </c>
      <c r="W5">
        <v>0.0029327477</v>
      </c>
      <c r="X5">
        <v>-0.0856</v>
      </c>
      <c r="Y5">
        <v>-0.1736</v>
      </c>
      <c r="Z5">
        <v>0.0025</v>
      </c>
      <c r="AA5">
        <v>0.9180033146</v>
      </c>
      <c r="AB5">
        <v>0.8406491555</v>
      </c>
      <c r="AC5">
        <v>1.0024753848</v>
      </c>
      <c r="AD5">
        <v>0.0915822332</v>
      </c>
      <c r="AE5">
        <v>-0.096</v>
      </c>
      <c r="AF5">
        <v>-0.2076</v>
      </c>
      <c r="AG5">
        <v>0.0155</v>
      </c>
      <c r="AH5" t="s">
        <v>62</v>
      </c>
      <c r="AI5" t="s">
        <v>62</v>
      </c>
      <c r="AJ5" t="s">
        <v>62</v>
      </c>
      <c r="AK5" t="s">
        <v>62</v>
      </c>
      <c r="AL5" t="s">
        <v>62</v>
      </c>
    </row>
    <row r="6" spans="1:38" ht="12.75">
      <c r="A6" t="s">
        <v>10</v>
      </c>
      <c r="B6">
        <v>344</v>
      </c>
      <c r="C6">
        <v>580</v>
      </c>
      <c r="D6">
        <v>0.6030954849</v>
      </c>
      <c r="E6">
        <v>0.5249691696</v>
      </c>
      <c r="F6">
        <v>0.6928486185</v>
      </c>
      <c r="G6">
        <v>0.0566431947</v>
      </c>
      <c r="H6">
        <v>0.5931034483</v>
      </c>
      <c r="I6">
        <v>0.0203982651</v>
      </c>
      <c r="J6">
        <v>-0.1349</v>
      </c>
      <c r="K6">
        <v>-0.2737</v>
      </c>
      <c r="L6">
        <v>0.0038</v>
      </c>
      <c r="M6">
        <v>0.873785826</v>
      </c>
      <c r="N6">
        <v>0.7605936887</v>
      </c>
      <c r="O6">
        <v>1.0038233042</v>
      </c>
      <c r="P6">
        <v>11507</v>
      </c>
      <c r="Q6">
        <v>18254</v>
      </c>
      <c r="R6">
        <v>0.6446508989</v>
      </c>
      <c r="S6">
        <v>0.5899863298</v>
      </c>
      <c r="T6">
        <v>0.7043803568</v>
      </c>
      <c r="U6">
        <v>0.2696964888</v>
      </c>
      <c r="V6">
        <v>0.6303823819</v>
      </c>
      <c r="W6">
        <v>0.003572723</v>
      </c>
      <c r="X6">
        <v>-0.0499</v>
      </c>
      <c r="Y6">
        <v>-0.1385</v>
      </c>
      <c r="Z6">
        <v>0.0387</v>
      </c>
      <c r="AA6">
        <v>0.951323754</v>
      </c>
      <c r="AB6">
        <v>0.870654196</v>
      </c>
      <c r="AC6">
        <v>1.039467666</v>
      </c>
      <c r="AD6">
        <v>0.3472184127</v>
      </c>
      <c r="AE6">
        <v>0.0666</v>
      </c>
      <c r="AF6">
        <v>-0.0723</v>
      </c>
      <c r="AG6">
        <v>0.2056</v>
      </c>
      <c r="AH6" t="s">
        <v>62</v>
      </c>
      <c r="AI6" t="s">
        <v>62</v>
      </c>
      <c r="AJ6" t="s">
        <v>62</v>
      </c>
      <c r="AK6" t="s">
        <v>62</v>
      </c>
      <c r="AL6" t="s">
        <v>62</v>
      </c>
    </row>
    <row r="7" spans="1:38" ht="12.75">
      <c r="A7" t="s">
        <v>9</v>
      </c>
      <c r="B7">
        <v>511</v>
      </c>
      <c r="C7">
        <v>685</v>
      </c>
      <c r="D7">
        <v>0.748516169</v>
      </c>
      <c r="E7">
        <v>0.6591292643</v>
      </c>
      <c r="F7">
        <v>0.8500251554</v>
      </c>
      <c r="G7">
        <v>0.2113531493</v>
      </c>
      <c r="H7">
        <v>0.7459854015</v>
      </c>
      <c r="I7">
        <v>0.0166321816</v>
      </c>
      <c r="J7">
        <v>0.0811</v>
      </c>
      <c r="K7">
        <v>-0.0461</v>
      </c>
      <c r="L7">
        <v>0.2083</v>
      </c>
      <c r="M7">
        <v>1.0844763979</v>
      </c>
      <c r="N7">
        <v>0.9549695249</v>
      </c>
      <c r="O7">
        <v>1.2315461667</v>
      </c>
      <c r="P7">
        <v>11075</v>
      </c>
      <c r="Q7">
        <v>14776</v>
      </c>
      <c r="R7">
        <v>0.7598179106</v>
      </c>
      <c r="S7">
        <v>0.6951760503</v>
      </c>
      <c r="T7">
        <v>0.8304705794</v>
      </c>
      <c r="U7">
        <v>0.0116261799</v>
      </c>
      <c r="V7">
        <v>0.7495262588</v>
      </c>
      <c r="W7">
        <v>0.0035644792</v>
      </c>
      <c r="X7">
        <v>0.1145</v>
      </c>
      <c r="Y7">
        <v>0.0256</v>
      </c>
      <c r="Z7">
        <v>0.2034</v>
      </c>
      <c r="AA7">
        <v>1.1212779325</v>
      </c>
      <c r="AB7">
        <v>1.0258846936</v>
      </c>
      <c r="AC7">
        <v>1.2255414373</v>
      </c>
      <c r="AD7">
        <v>0.8179738985</v>
      </c>
      <c r="AE7">
        <v>0.015</v>
      </c>
      <c r="AF7">
        <v>-0.1126</v>
      </c>
      <c r="AG7">
        <v>0.1426</v>
      </c>
      <c r="AH7" t="s">
        <v>62</v>
      </c>
      <c r="AI7" t="s">
        <v>62</v>
      </c>
      <c r="AJ7" t="s">
        <v>62</v>
      </c>
      <c r="AK7" t="s">
        <v>62</v>
      </c>
      <c r="AL7" t="s">
        <v>62</v>
      </c>
    </row>
    <row r="8" spans="1:38" ht="12.75">
      <c r="A8" t="s">
        <v>11</v>
      </c>
      <c r="B8">
        <v>7224</v>
      </c>
      <c r="C8">
        <v>9615</v>
      </c>
      <c r="D8">
        <v>0.75030369</v>
      </c>
      <c r="E8">
        <v>0.6888945807</v>
      </c>
      <c r="F8">
        <v>0.8171869007</v>
      </c>
      <c r="G8">
        <v>0.0539255528</v>
      </c>
      <c r="H8">
        <v>0.751326053</v>
      </c>
      <c r="I8">
        <v>0.0044081334</v>
      </c>
      <c r="J8">
        <v>0.084</v>
      </c>
      <c r="K8">
        <v>-0.0014</v>
      </c>
      <c r="L8">
        <v>0.1694</v>
      </c>
      <c r="M8">
        <v>1.0875990483</v>
      </c>
      <c r="N8">
        <v>0.9985837739</v>
      </c>
      <c r="O8">
        <v>1.1845492795</v>
      </c>
      <c r="P8">
        <v>144275</v>
      </c>
      <c r="Q8">
        <v>202279</v>
      </c>
      <c r="R8">
        <v>0.7091360827</v>
      </c>
      <c r="S8">
        <v>0.654596102</v>
      </c>
      <c r="T8">
        <v>0.768220254</v>
      </c>
      <c r="U8">
        <v>0.2657948825</v>
      </c>
      <c r="V8">
        <v>0.7132475442</v>
      </c>
      <c r="W8">
        <v>0.0010055376</v>
      </c>
      <c r="X8">
        <v>0.0454</v>
      </c>
      <c r="Y8">
        <v>-0.0346</v>
      </c>
      <c r="Z8">
        <v>0.1255</v>
      </c>
      <c r="AA8">
        <v>1.0464857824</v>
      </c>
      <c r="AB8">
        <v>0.9660000819</v>
      </c>
      <c r="AC8">
        <v>1.1336774325</v>
      </c>
      <c r="AD8">
        <v>0.1867916259</v>
      </c>
      <c r="AE8">
        <v>-0.0564</v>
      </c>
      <c r="AF8">
        <v>-0.1402</v>
      </c>
      <c r="AG8">
        <v>0.0274</v>
      </c>
      <c r="AH8" t="s">
        <v>62</v>
      </c>
      <c r="AI8" t="s">
        <v>62</v>
      </c>
      <c r="AJ8" t="s">
        <v>62</v>
      </c>
      <c r="AK8" t="s">
        <v>62</v>
      </c>
      <c r="AL8" t="s">
        <v>62</v>
      </c>
    </row>
    <row r="9" spans="1:38" ht="12.75">
      <c r="A9" t="s">
        <v>4</v>
      </c>
      <c r="B9">
        <v>1808</v>
      </c>
      <c r="C9">
        <v>2542</v>
      </c>
      <c r="D9">
        <v>0.7168403855</v>
      </c>
      <c r="E9">
        <v>0.6484481954</v>
      </c>
      <c r="F9">
        <v>0.7924459377</v>
      </c>
      <c r="G9">
        <v>0.4593054749</v>
      </c>
      <c r="H9">
        <v>0.7112509835</v>
      </c>
      <c r="I9">
        <v>0.0089884317</v>
      </c>
      <c r="J9">
        <v>0.0379</v>
      </c>
      <c r="K9">
        <v>-0.0624</v>
      </c>
      <c r="L9">
        <v>0.1381</v>
      </c>
      <c r="M9">
        <v>1.0385834152</v>
      </c>
      <c r="N9">
        <v>0.9394944188</v>
      </c>
      <c r="O9">
        <v>1.1481233828</v>
      </c>
      <c r="P9">
        <v>13135</v>
      </c>
      <c r="Q9">
        <v>19786</v>
      </c>
      <c r="R9">
        <v>0.6739041426</v>
      </c>
      <c r="S9">
        <v>0.6168639961</v>
      </c>
      <c r="T9">
        <v>0.7362186743</v>
      </c>
      <c r="U9">
        <v>0.9026025595</v>
      </c>
      <c r="V9">
        <v>0.6638532296</v>
      </c>
      <c r="W9">
        <v>0.0033583156</v>
      </c>
      <c r="X9">
        <v>-0.0055</v>
      </c>
      <c r="Y9">
        <v>-0.094</v>
      </c>
      <c r="Z9">
        <v>0.0829</v>
      </c>
      <c r="AA9">
        <v>0.9944933295</v>
      </c>
      <c r="AB9">
        <v>0.9103180861</v>
      </c>
      <c r="AC9">
        <v>1.0864520847</v>
      </c>
      <c r="AD9">
        <v>0.2279108976</v>
      </c>
      <c r="AE9">
        <v>-0.0618</v>
      </c>
      <c r="AF9">
        <v>-0.1622</v>
      </c>
      <c r="AG9">
        <v>0.0386</v>
      </c>
      <c r="AH9" t="s">
        <v>62</v>
      </c>
      <c r="AI9" t="s">
        <v>62</v>
      </c>
      <c r="AJ9" t="s">
        <v>62</v>
      </c>
      <c r="AK9" t="s">
        <v>62</v>
      </c>
      <c r="AL9" t="s">
        <v>62</v>
      </c>
    </row>
    <row r="10" spans="1:38" ht="12.75">
      <c r="A10" t="s">
        <v>2</v>
      </c>
      <c r="B10">
        <v>618</v>
      </c>
      <c r="C10">
        <v>957</v>
      </c>
      <c r="D10">
        <v>0.6566236938</v>
      </c>
      <c r="E10">
        <v>0.5827723858</v>
      </c>
      <c r="F10">
        <v>0.7398337427</v>
      </c>
      <c r="G10">
        <v>0.4125321208</v>
      </c>
      <c r="H10">
        <v>0.6457680251</v>
      </c>
      <c r="I10">
        <v>0.0154605942</v>
      </c>
      <c r="J10">
        <v>-0.0499</v>
      </c>
      <c r="K10">
        <v>-0.1692</v>
      </c>
      <c r="L10">
        <v>0.0694</v>
      </c>
      <c r="M10">
        <v>0.9513393667</v>
      </c>
      <c r="N10">
        <v>0.8443410094</v>
      </c>
      <c r="O10">
        <v>1.071896995</v>
      </c>
      <c r="P10">
        <v>6722</v>
      </c>
      <c r="Q10">
        <v>10516</v>
      </c>
      <c r="R10">
        <v>0.6512987106</v>
      </c>
      <c r="S10">
        <v>0.5951610859</v>
      </c>
      <c r="T10">
        <v>0.7127314278</v>
      </c>
      <c r="U10">
        <v>0.3886984909</v>
      </c>
      <c r="V10">
        <v>0.6392164321</v>
      </c>
      <c r="W10">
        <v>0.0046829773</v>
      </c>
      <c r="X10">
        <v>-0.0396</v>
      </c>
      <c r="Y10">
        <v>-0.1298</v>
      </c>
      <c r="Z10">
        <v>0.0505</v>
      </c>
      <c r="AA10">
        <v>0.9611340579</v>
      </c>
      <c r="AB10">
        <v>0.8782906833</v>
      </c>
      <c r="AC10">
        <v>1.0517915024</v>
      </c>
      <c r="AD10">
        <v>0.8947931257</v>
      </c>
      <c r="AE10">
        <v>-0.0081</v>
      </c>
      <c r="AF10">
        <v>-0.1288</v>
      </c>
      <c r="AG10">
        <v>0.1125</v>
      </c>
      <c r="AH10" t="s">
        <v>62</v>
      </c>
      <c r="AI10" t="s">
        <v>62</v>
      </c>
      <c r="AJ10" t="s">
        <v>62</v>
      </c>
      <c r="AK10" t="s">
        <v>62</v>
      </c>
      <c r="AL10" t="s">
        <v>62</v>
      </c>
    </row>
    <row r="11" spans="1:38" ht="12.75">
      <c r="A11" t="s">
        <v>6</v>
      </c>
      <c r="B11">
        <v>935</v>
      </c>
      <c r="C11">
        <v>1606</v>
      </c>
      <c r="D11">
        <v>0.5892764713</v>
      </c>
      <c r="E11">
        <v>0.5278575249</v>
      </c>
      <c r="F11">
        <v>0.6578418289</v>
      </c>
      <c r="G11">
        <v>0.004874137</v>
      </c>
      <c r="H11">
        <v>0.5821917808</v>
      </c>
      <c r="I11">
        <v>0.0123069023</v>
      </c>
      <c r="J11">
        <v>-0.1581</v>
      </c>
      <c r="K11">
        <v>-0.2682</v>
      </c>
      <c r="L11">
        <v>-0.048</v>
      </c>
      <c r="M11">
        <v>0.8537643559</v>
      </c>
      <c r="N11">
        <v>0.7647784388</v>
      </c>
      <c r="O11">
        <v>0.9531042435</v>
      </c>
      <c r="P11">
        <v>6102</v>
      </c>
      <c r="Q11">
        <v>9648</v>
      </c>
      <c r="R11">
        <v>0.6471853273</v>
      </c>
      <c r="S11">
        <v>0.5912338249</v>
      </c>
      <c r="T11">
        <v>0.7084318086</v>
      </c>
      <c r="U11">
        <v>0.3189601765</v>
      </c>
      <c r="V11">
        <v>0.6324626866</v>
      </c>
      <c r="W11">
        <v>0.0049085082</v>
      </c>
      <c r="X11">
        <v>-0.046</v>
      </c>
      <c r="Y11">
        <v>-0.1364</v>
      </c>
      <c r="Z11">
        <v>0.0444</v>
      </c>
      <c r="AA11">
        <v>0.9550638588</v>
      </c>
      <c r="AB11">
        <v>0.8724951486</v>
      </c>
      <c r="AC11">
        <v>1.0454464715</v>
      </c>
      <c r="AD11">
        <v>0.1002620389</v>
      </c>
      <c r="AE11">
        <v>0.0937</v>
      </c>
      <c r="AF11">
        <v>-0.018</v>
      </c>
      <c r="AG11">
        <v>0.2055</v>
      </c>
      <c r="AH11" t="s">
        <v>128</v>
      </c>
      <c r="AI11" t="s">
        <v>62</v>
      </c>
      <c r="AJ11" t="s">
        <v>62</v>
      </c>
      <c r="AK11" t="s">
        <v>62</v>
      </c>
      <c r="AL11" t="s">
        <v>62</v>
      </c>
    </row>
    <row r="12" spans="1:38" ht="12.75">
      <c r="A12" t="s">
        <v>8</v>
      </c>
      <c r="B12">
        <v>12</v>
      </c>
      <c r="C12">
        <v>68</v>
      </c>
      <c r="D12">
        <v>0.1784840064</v>
      </c>
      <c r="E12">
        <v>0.1005250337</v>
      </c>
      <c r="F12">
        <v>0.3169015655</v>
      </c>
      <c r="G12" s="4">
        <v>3.8847643E-06</v>
      </c>
      <c r="H12">
        <v>0.1764705882</v>
      </c>
      <c r="I12">
        <v>0.0462297205</v>
      </c>
      <c r="J12">
        <v>-1.3525</v>
      </c>
      <c r="K12">
        <v>-1.9266</v>
      </c>
      <c r="L12">
        <v>-0.7784</v>
      </c>
      <c r="M12">
        <v>0.2585938692</v>
      </c>
      <c r="N12">
        <v>0.1456441837</v>
      </c>
      <c r="O12">
        <v>0.4591380686</v>
      </c>
      <c r="P12">
        <v>71</v>
      </c>
      <c r="Q12">
        <v>225</v>
      </c>
      <c r="R12">
        <v>0.313723827</v>
      </c>
      <c r="S12">
        <v>0.2442871221</v>
      </c>
      <c r="T12">
        <v>0.4028973724</v>
      </c>
      <c r="U12" s="4">
        <v>1.6057183E-09</v>
      </c>
      <c r="V12">
        <v>0.3155555556</v>
      </c>
      <c r="W12">
        <v>0.03098245</v>
      </c>
      <c r="X12">
        <v>-0.7701</v>
      </c>
      <c r="Y12">
        <v>-1.0203</v>
      </c>
      <c r="Z12">
        <v>-0.5199</v>
      </c>
      <c r="AA12">
        <v>0.462968297</v>
      </c>
      <c r="AB12">
        <v>0.3604992136</v>
      </c>
      <c r="AC12">
        <v>0.5945634164</v>
      </c>
      <c r="AD12">
        <v>0.0745657434</v>
      </c>
      <c r="AE12">
        <v>0.564</v>
      </c>
      <c r="AF12">
        <v>-0.0559</v>
      </c>
      <c r="AG12">
        <v>1.184</v>
      </c>
      <c r="AH12" t="s">
        <v>128</v>
      </c>
      <c r="AI12" t="s">
        <v>103</v>
      </c>
      <c r="AJ12" t="s">
        <v>62</v>
      </c>
      <c r="AK12" t="s">
        <v>62</v>
      </c>
      <c r="AL12" t="s">
        <v>62</v>
      </c>
    </row>
    <row r="13" spans="1:38" ht="12.75">
      <c r="A13" t="s">
        <v>5</v>
      </c>
      <c r="B13">
        <v>557</v>
      </c>
      <c r="C13">
        <v>1116</v>
      </c>
      <c r="D13">
        <v>0.4991362402</v>
      </c>
      <c r="E13">
        <v>0.4413728921</v>
      </c>
      <c r="F13">
        <v>0.5644591925</v>
      </c>
      <c r="G13" s="4">
        <v>2.4024755E-07</v>
      </c>
      <c r="H13">
        <v>0.4991039427</v>
      </c>
      <c r="I13">
        <v>0.0149670845</v>
      </c>
      <c r="J13">
        <v>-0.3241</v>
      </c>
      <c r="K13">
        <v>-0.4471</v>
      </c>
      <c r="L13">
        <v>-0.2011</v>
      </c>
      <c r="M13">
        <v>0.7231660373</v>
      </c>
      <c r="N13">
        <v>0.6394764789</v>
      </c>
      <c r="O13">
        <v>0.8178082147</v>
      </c>
      <c r="P13">
        <v>2872</v>
      </c>
      <c r="Q13">
        <v>5601</v>
      </c>
      <c r="R13">
        <v>0.5093148082</v>
      </c>
      <c r="S13">
        <v>0.4631553436</v>
      </c>
      <c r="T13">
        <v>0.5600746648</v>
      </c>
      <c r="U13" s="4">
        <v>3.8417053E-09</v>
      </c>
      <c r="V13">
        <v>0.5127655776</v>
      </c>
      <c r="W13">
        <v>0.0066787568</v>
      </c>
      <c r="X13">
        <v>-0.2855</v>
      </c>
      <c r="Y13">
        <v>-0.3805</v>
      </c>
      <c r="Z13">
        <v>-0.1905</v>
      </c>
      <c r="AA13">
        <v>0.751605677</v>
      </c>
      <c r="AB13">
        <v>0.6834872657</v>
      </c>
      <c r="AC13">
        <v>0.8265129755</v>
      </c>
      <c r="AD13">
        <v>0.7569464578</v>
      </c>
      <c r="AE13">
        <v>0.0202</v>
      </c>
      <c r="AF13">
        <v>-0.1077</v>
      </c>
      <c r="AG13">
        <v>0.148</v>
      </c>
      <c r="AH13" t="s">
        <v>128</v>
      </c>
      <c r="AI13" t="s">
        <v>103</v>
      </c>
      <c r="AJ13" t="s">
        <v>62</v>
      </c>
      <c r="AK13" t="s">
        <v>62</v>
      </c>
      <c r="AL13" t="s">
        <v>62</v>
      </c>
    </row>
    <row r="14" spans="1:38" ht="12.75">
      <c r="A14" t="s">
        <v>7</v>
      </c>
      <c r="B14">
        <v>572</v>
      </c>
      <c r="C14">
        <v>1128</v>
      </c>
      <c r="D14">
        <v>0.501722784</v>
      </c>
      <c r="E14">
        <v>0.4434712149</v>
      </c>
      <c r="F14">
        <v>0.5676259101</v>
      </c>
      <c r="G14" s="4">
        <v>4.0788058E-07</v>
      </c>
      <c r="H14">
        <v>0.5070921986</v>
      </c>
      <c r="I14">
        <v>0.0148857856</v>
      </c>
      <c r="J14">
        <v>-0.3189</v>
      </c>
      <c r="K14">
        <v>-0.4424</v>
      </c>
      <c r="L14">
        <v>-0.1955</v>
      </c>
      <c r="M14">
        <v>0.7269135124</v>
      </c>
      <c r="N14">
        <v>0.6425166023</v>
      </c>
      <c r="O14">
        <v>0.8223962659</v>
      </c>
      <c r="P14">
        <v>3938</v>
      </c>
      <c r="Q14">
        <v>11112</v>
      </c>
      <c r="R14">
        <v>0.3459706736</v>
      </c>
      <c r="S14">
        <v>0.3150456109</v>
      </c>
      <c r="T14">
        <v>0.3799313586</v>
      </c>
      <c r="U14" s="4">
        <v>5.693812E-45</v>
      </c>
      <c r="V14">
        <v>0.3543916487</v>
      </c>
      <c r="W14">
        <v>0.0045376416</v>
      </c>
      <c r="X14">
        <v>-0.6723</v>
      </c>
      <c r="Y14">
        <v>-0.7659</v>
      </c>
      <c r="Z14">
        <v>-0.5786</v>
      </c>
      <c r="AA14">
        <v>0.5105555899</v>
      </c>
      <c r="AB14">
        <v>0.464918879</v>
      </c>
      <c r="AC14">
        <v>0.5606720272</v>
      </c>
      <c r="AD14" s="4">
        <v>1.0148534E-08</v>
      </c>
      <c r="AE14">
        <v>-0.3717</v>
      </c>
      <c r="AF14">
        <v>-0.4989</v>
      </c>
      <c r="AG14">
        <v>-0.2445</v>
      </c>
      <c r="AH14" t="s">
        <v>128</v>
      </c>
      <c r="AI14" t="s">
        <v>103</v>
      </c>
      <c r="AJ14" t="s">
        <v>102</v>
      </c>
      <c r="AK14" t="s">
        <v>62</v>
      </c>
      <c r="AL14" t="s">
        <v>62</v>
      </c>
    </row>
    <row r="15" spans="1:38" ht="12.75">
      <c r="A15" t="s">
        <v>14</v>
      </c>
      <c r="B15">
        <v>2422</v>
      </c>
      <c r="C15">
        <v>3457</v>
      </c>
      <c r="D15">
        <v>0.6993280743</v>
      </c>
      <c r="E15">
        <v>0.6381490715</v>
      </c>
      <c r="F15">
        <v>0.7663722746</v>
      </c>
      <c r="G15">
        <v>0.7706885218</v>
      </c>
      <c r="H15">
        <v>0.7006074631</v>
      </c>
      <c r="I15">
        <v>0.0077894748</v>
      </c>
      <c r="J15">
        <v>0.0136</v>
      </c>
      <c r="K15">
        <v>-0.0779</v>
      </c>
      <c r="L15">
        <v>0.1052</v>
      </c>
      <c r="M15">
        <v>1.0137075935</v>
      </c>
      <c r="N15">
        <v>0.925025869</v>
      </c>
      <c r="O15">
        <v>1.1108911866</v>
      </c>
      <c r="P15">
        <v>39089</v>
      </c>
      <c r="Q15">
        <v>61457</v>
      </c>
      <c r="R15">
        <v>0.63894535</v>
      </c>
      <c r="S15">
        <v>0.5895102774</v>
      </c>
      <c r="T15">
        <v>0.6925259423</v>
      </c>
      <c r="U15">
        <v>0.1524511476</v>
      </c>
      <c r="V15">
        <v>0.6360382056</v>
      </c>
      <c r="W15">
        <v>0.0019408136</v>
      </c>
      <c r="X15">
        <v>-0.0588</v>
      </c>
      <c r="Y15">
        <v>-0.1393</v>
      </c>
      <c r="Z15">
        <v>0.0217</v>
      </c>
      <c r="AA15">
        <v>0.9429039656</v>
      </c>
      <c r="AB15">
        <v>0.8699516762</v>
      </c>
      <c r="AC15">
        <v>1.0219738781</v>
      </c>
      <c r="AD15">
        <v>0.05053051</v>
      </c>
      <c r="AE15">
        <v>-0.0903</v>
      </c>
      <c r="AF15">
        <v>-0.1808</v>
      </c>
      <c r="AG15">
        <v>0.0002</v>
      </c>
      <c r="AH15" t="s">
        <v>62</v>
      </c>
      <c r="AI15" t="s">
        <v>62</v>
      </c>
      <c r="AJ15" t="s">
        <v>62</v>
      </c>
      <c r="AK15" t="s">
        <v>62</v>
      </c>
      <c r="AL15" t="s">
        <v>62</v>
      </c>
    </row>
    <row r="16" spans="1:38" ht="12.75">
      <c r="A16" t="s">
        <v>12</v>
      </c>
      <c r="B16">
        <v>3361</v>
      </c>
      <c r="C16">
        <v>5105</v>
      </c>
      <c r="D16">
        <v>0.6652720744</v>
      </c>
      <c r="E16">
        <v>0.608691098</v>
      </c>
      <c r="F16">
        <v>0.7271125443</v>
      </c>
      <c r="G16">
        <v>0.4233396017</v>
      </c>
      <c r="H16">
        <v>0.658374143</v>
      </c>
      <c r="I16">
        <v>0.0066376428</v>
      </c>
      <c r="J16">
        <v>-0.0363</v>
      </c>
      <c r="K16">
        <v>-0.1252</v>
      </c>
      <c r="L16">
        <v>0.0526</v>
      </c>
      <c r="M16">
        <v>0.9643418852</v>
      </c>
      <c r="N16">
        <v>0.8823252073</v>
      </c>
      <c r="O16">
        <v>1.0539824363</v>
      </c>
      <c r="P16">
        <v>25959</v>
      </c>
      <c r="Q16">
        <v>39950</v>
      </c>
      <c r="R16">
        <v>0.6615054233</v>
      </c>
      <c r="S16">
        <v>0.6101149831</v>
      </c>
      <c r="T16">
        <v>0.7172245186</v>
      </c>
      <c r="U16">
        <v>0.5593024769</v>
      </c>
      <c r="V16">
        <v>0.649787234</v>
      </c>
      <c r="W16">
        <v>0.0023866744</v>
      </c>
      <c r="X16">
        <v>-0.0241</v>
      </c>
      <c r="Y16">
        <v>-0.105</v>
      </c>
      <c r="Z16">
        <v>0.0568</v>
      </c>
      <c r="AA16">
        <v>0.9761963005</v>
      </c>
      <c r="AB16">
        <v>0.9003584376</v>
      </c>
      <c r="AC16">
        <v>1.0584220431</v>
      </c>
      <c r="AD16">
        <v>0.8994933325</v>
      </c>
      <c r="AE16">
        <v>-0.0057</v>
      </c>
      <c r="AF16">
        <v>-0.0938</v>
      </c>
      <c r="AG16">
        <v>0.0824</v>
      </c>
      <c r="AH16" t="s">
        <v>62</v>
      </c>
      <c r="AI16" t="s">
        <v>62</v>
      </c>
      <c r="AJ16" t="s">
        <v>62</v>
      </c>
      <c r="AK16" t="s">
        <v>62</v>
      </c>
      <c r="AL16" t="s">
        <v>62</v>
      </c>
    </row>
    <row r="17" spans="1:38" ht="12.75">
      <c r="A17" t="s">
        <v>13</v>
      </c>
      <c r="B17">
        <v>1141</v>
      </c>
      <c r="C17">
        <v>2312</v>
      </c>
      <c r="D17">
        <v>0.4889145312</v>
      </c>
      <c r="E17">
        <v>0.4414052256</v>
      </c>
      <c r="F17">
        <v>0.541537356</v>
      </c>
      <c r="G17" s="4">
        <v>4.065787E-11</v>
      </c>
      <c r="H17">
        <v>0.4935121107</v>
      </c>
      <c r="I17">
        <v>0.0103977537</v>
      </c>
      <c r="J17">
        <v>-0.3443</v>
      </c>
      <c r="K17">
        <v>-0.4465</v>
      </c>
      <c r="L17">
        <v>-0.2421</v>
      </c>
      <c r="M17">
        <v>0.7087036701</v>
      </c>
      <c r="N17">
        <v>0.6398367883</v>
      </c>
      <c r="O17">
        <v>0.7849828288</v>
      </c>
      <c r="P17">
        <v>6881</v>
      </c>
      <c r="Q17">
        <v>16938</v>
      </c>
      <c r="R17">
        <v>0.4000757541</v>
      </c>
      <c r="S17">
        <v>0.3677566618</v>
      </c>
      <c r="T17">
        <v>0.4352351043</v>
      </c>
      <c r="U17" s="4">
        <v>1.458098E-34</v>
      </c>
      <c r="V17">
        <v>0.4062463101</v>
      </c>
      <c r="W17">
        <v>0.0037736951</v>
      </c>
      <c r="X17">
        <v>-0.527</v>
      </c>
      <c r="Y17">
        <v>-0.6112</v>
      </c>
      <c r="Z17">
        <v>-0.4427</v>
      </c>
      <c r="AA17">
        <v>0.5903994999</v>
      </c>
      <c r="AB17">
        <v>0.5427055925</v>
      </c>
      <c r="AC17">
        <v>0.6422848305</v>
      </c>
      <c r="AD17">
        <v>0.0001594044</v>
      </c>
      <c r="AE17">
        <v>-0.2005</v>
      </c>
      <c r="AF17">
        <v>-0.3046</v>
      </c>
      <c r="AG17">
        <v>-0.0964</v>
      </c>
      <c r="AH17" t="s">
        <v>128</v>
      </c>
      <c r="AI17" t="s">
        <v>103</v>
      </c>
      <c r="AJ17" t="s">
        <v>102</v>
      </c>
      <c r="AK17" t="s">
        <v>62</v>
      </c>
      <c r="AL17" t="s">
        <v>62</v>
      </c>
    </row>
    <row r="18" spans="1:38" ht="12.75">
      <c r="A18" t="s">
        <v>15</v>
      </c>
      <c r="B18">
        <v>14659</v>
      </c>
      <c r="C18">
        <v>21174</v>
      </c>
      <c r="D18">
        <v>0.6902097367</v>
      </c>
      <c r="E18" t="s">
        <v>62</v>
      </c>
      <c r="F18" t="s">
        <v>62</v>
      </c>
      <c r="G18" t="s">
        <v>62</v>
      </c>
      <c r="H18">
        <v>0.6923113252</v>
      </c>
      <c r="I18">
        <v>0.0031717943</v>
      </c>
      <c r="J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>
        <v>227279</v>
      </c>
      <c r="Q18">
        <v>335400</v>
      </c>
      <c r="R18">
        <v>0.6776356589</v>
      </c>
      <c r="S18" t="s">
        <v>62</v>
      </c>
      <c r="T18" t="s">
        <v>62</v>
      </c>
      <c r="U18" t="s">
        <v>62</v>
      </c>
      <c r="V18">
        <v>0.6776356589</v>
      </c>
      <c r="W18">
        <v>0.0008070308</v>
      </c>
      <c r="X18" t="s">
        <v>62</v>
      </c>
      <c r="Y18" t="s">
        <v>62</v>
      </c>
      <c r="Z18" t="s">
        <v>62</v>
      </c>
      <c r="AA18" t="s">
        <v>62</v>
      </c>
      <c r="AB18" t="s">
        <v>62</v>
      </c>
      <c r="AC18" t="s">
        <v>62</v>
      </c>
      <c r="AD18">
        <v>0.68322728</v>
      </c>
      <c r="AE18">
        <v>-0.0184</v>
      </c>
      <c r="AF18">
        <v>-0.1067</v>
      </c>
      <c r="AG18">
        <v>0.0699</v>
      </c>
      <c r="AH18" t="s">
        <v>62</v>
      </c>
      <c r="AI18" t="s">
        <v>62</v>
      </c>
      <c r="AJ18" t="s">
        <v>62</v>
      </c>
      <c r="AK18" t="s">
        <v>62</v>
      </c>
      <c r="AL18" t="s">
        <v>62</v>
      </c>
    </row>
    <row r="19" spans="1:38" ht="12.75">
      <c r="A19" t="s">
        <v>18</v>
      </c>
      <c r="B19">
        <v>453</v>
      </c>
      <c r="C19">
        <v>543</v>
      </c>
      <c r="D19">
        <v>0.8374336069</v>
      </c>
      <c r="E19">
        <v>0.7358738775</v>
      </c>
      <c r="F19">
        <v>0.9530098396</v>
      </c>
      <c r="G19">
        <v>0.0033767995</v>
      </c>
      <c r="H19">
        <v>0.8342541436</v>
      </c>
      <c r="I19">
        <v>0.0159577116</v>
      </c>
      <c r="J19">
        <v>0.1933</v>
      </c>
      <c r="K19">
        <v>0.0641</v>
      </c>
      <c r="L19">
        <v>0.3226</v>
      </c>
      <c r="M19">
        <v>1.213303091</v>
      </c>
      <c r="N19">
        <v>1.0661598039</v>
      </c>
      <c r="O19">
        <v>1.3807539781</v>
      </c>
      <c r="P19">
        <v>15906</v>
      </c>
      <c r="Q19">
        <v>21367</v>
      </c>
      <c r="R19">
        <v>0.7427389685</v>
      </c>
      <c r="S19">
        <v>0.6800298909</v>
      </c>
      <c r="T19">
        <v>0.8112307748</v>
      </c>
      <c r="U19">
        <v>0.0415166408</v>
      </c>
      <c r="V19">
        <v>0.7444189638</v>
      </c>
      <c r="W19">
        <v>0.0029840167</v>
      </c>
      <c r="X19">
        <v>0.0917</v>
      </c>
      <c r="Y19">
        <v>0.0035</v>
      </c>
      <c r="Z19">
        <v>0.1799</v>
      </c>
      <c r="AA19">
        <v>1.0960742084</v>
      </c>
      <c r="AB19">
        <v>1.0035332142</v>
      </c>
      <c r="AC19">
        <v>1.1971488869</v>
      </c>
      <c r="AD19">
        <v>0.0687783107</v>
      </c>
      <c r="AE19">
        <v>-0.12</v>
      </c>
      <c r="AF19">
        <v>-0.2492</v>
      </c>
      <c r="AG19">
        <v>0.0092</v>
      </c>
      <c r="AH19" t="s">
        <v>128</v>
      </c>
      <c r="AI19" t="s">
        <v>62</v>
      </c>
      <c r="AJ19" t="s">
        <v>62</v>
      </c>
      <c r="AK19" t="s">
        <v>62</v>
      </c>
      <c r="AL19" t="s">
        <v>62</v>
      </c>
    </row>
    <row r="20" spans="1:38" ht="12.75">
      <c r="A20" t="s">
        <v>17</v>
      </c>
      <c r="B20">
        <v>204</v>
      </c>
      <c r="C20">
        <v>270</v>
      </c>
      <c r="D20">
        <v>0.7581957316</v>
      </c>
      <c r="E20">
        <v>0.6426618776</v>
      </c>
      <c r="F20">
        <v>0.8944995611</v>
      </c>
      <c r="G20">
        <v>0.265379771</v>
      </c>
      <c r="H20">
        <v>0.7555555556</v>
      </c>
      <c r="I20">
        <v>0.0261541979</v>
      </c>
      <c r="J20">
        <v>0.0939</v>
      </c>
      <c r="K20">
        <v>-0.0714</v>
      </c>
      <c r="L20">
        <v>0.2593</v>
      </c>
      <c r="M20">
        <v>1.0985004866</v>
      </c>
      <c r="N20">
        <v>0.9311109992</v>
      </c>
      <c r="O20">
        <v>1.2959822407</v>
      </c>
      <c r="P20">
        <v>8760</v>
      </c>
      <c r="Q20">
        <v>11589</v>
      </c>
      <c r="R20">
        <v>0.7598353622</v>
      </c>
      <c r="S20">
        <v>0.6948633062</v>
      </c>
      <c r="T20">
        <v>0.8308825239</v>
      </c>
      <c r="U20">
        <v>0.0120579147</v>
      </c>
      <c r="V20">
        <v>0.7558892053</v>
      </c>
      <c r="W20">
        <v>0.0039902452</v>
      </c>
      <c r="X20">
        <v>0.1145</v>
      </c>
      <c r="Y20">
        <v>0.0251</v>
      </c>
      <c r="Z20">
        <v>0.2039</v>
      </c>
      <c r="AA20">
        <v>1.1213036861</v>
      </c>
      <c r="AB20">
        <v>1.0254231711</v>
      </c>
      <c r="AC20">
        <v>1.2261493517</v>
      </c>
      <c r="AD20">
        <v>0.9796408916</v>
      </c>
      <c r="AE20">
        <v>0.0022</v>
      </c>
      <c r="AF20">
        <v>-0.1638</v>
      </c>
      <c r="AG20">
        <v>0.1681</v>
      </c>
      <c r="AH20" t="s">
        <v>62</v>
      </c>
      <c r="AI20" t="s">
        <v>62</v>
      </c>
      <c r="AJ20" t="s">
        <v>62</v>
      </c>
      <c r="AK20" t="s">
        <v>62</v>
      </c>
      <c r="AL20" t="s">
        <v>62</v>
      </c>
    </row>
    <row r="21" spans="1:38" ht="12.75">
      <c r="A21" t="s">
        <v>20</v>
      </c>
      <c r="B21">
        <v>919</v>
      </c>
      <c r="C21">
        <v>1137</v>
      </c>
      <c r="D21">
        <v>0.8202011387</v>
      </c>
      <c r="E21">
        <v>0.7343178653</v>
      </c>
      <c r="F21">
        <v>0.9161290223</v>
      </c>
      <c r="G21">
        <v>0.0022307701</v>
      </c>
      <c r="H21">
        <v>0.8082673703</v>
      </c>
      <c r="I21">
        <v>0.0116746886</v>
      </c>
      <c r="J21">
        <v>0.1726</v>
      </c>
      <c r="K21">
        <v>0.0619</v>
      </c>
      <c r="L21">
        <v>0.2832</v>
      </c>
      <c r="M21">
        <v>1.1883360885</v>
      </c>
      <c r="N21">
        <v>1.063905399</v>
      </c>
      <c r="O21">
        <v>1.3273197604</v>
      </c>
      <c r="P21">
        <v>11475</v>
      </c>
      <c r="Q21">
        <v>15528</v>
      </c>
      <c r="R21">
        <v>0.7399170599</v>
      </c>
      <c r="S21">
        <v>0.677023674</v>
      </c>
      <c r="T21">
        <v>0.808653045</v>
      </c>
      <c r="U21">
        <v>0.0523761885</v>
      </c>
      <c r="V21">
        <v>0.7389876352</v>
      </c>
      <c r="W21">
        <v>0.0035244501</v>
      </c>
      <c r="X21">
        <v>0.0879</v>
      </c>
      <c r="Y21">
        <v>-0.0009</v>
      </c>
      <c r="Z21">
        <v>0.1768</v>
      </c>
      <c r="AA21">
        <v>1.0919098636</v>
      </c>
      <c r="AB21">
        <v>0.999096882</v>
      </c>
      <c r="AC21">
        <v>1.1933448814</v>
      </c>
      <c r="AD21">
        <v>0.0690083369</v>
      </c>
      <c r="AE21">
        <v>-0.103</v>
      </c>
      <c r="AF21">
        <v>-0.214</v>
      </c>
      <c r="AG21">
        <v>0.008</v>
      </c>
      <c r="AH21" t="s">
        <v>128</v>
      </c>
      <c r="AI21" t="s">
        <v>62</v>
      </c>
      <c r="AJ21" t="s">
        <v>62</v>
      </c>
      <c r="AK21" t="s">
        <v>62</v>
      </c>
      <c r="AL21" t="s">
        <v>62</v>
      </c>
    </row>
    <row r="22" spans="1:38" ht="12.75">
      <c r="A22" t="s">
        <v>19</v>
      </c>
      <c r="B22">
        <v>840</v>
      </c>
      <c r="C22">
        <v>1080</v>
      </c>
      <c r="D22">
        <v>0.7867351367</v>
      </c>
      <c r="E22">
        <v>0.703098089</v>
      </c>
      <c r="F22">
        <v>0.8803212312</v>
      </c>
      <c r="G22">
        <v>0.0224548143</v>
      </c>
      <c r="H22">
        <v>0.7777777778</v>
      </c>
      <c r="I22">
        <v>0.0126505565</v>
      </c>
      <c r="J22">
        <v>0.1309</v>
      </c>
      <c r="K22">
        <v>0.0185</v>
      </c>
      <c r="L22">
        <v>0.2433</v>
      </c>
      <c r="M22">
        <v>1.1398493747</v>
      </c>
      <c r="N22">
        <v>1.0186730955</v>
      </c>
      <c r="O22">
        <v>1.2754401807</v>
      </c>
      <c r="P22">
        <v>14548</v>
      </c>
      <c r="Q22">
        <v>19121</v>
      </c>
      <c r="R22">
        <v>0.7540616918</v>
      </c>
      <c r="S22">
        <v>0.6903094657</v>
      </c>
      <c r="T22">
        <v>0.8237016343</v>
      </c>
      <c r="U22">
        <v>0.0177345694</v>
      </c>
      <c r="V22">
        <v>0.7608388683</v>
      </c>
      <c r="W22">
        <v>0.0030848663</v>
      </c>
      <c r="X22">
        <v>0.1069</v>
      </c>
      <c r="Y22">
        <v>0.0185</v>
      </c>
      <c r="Z22">
        <v>0.1952</v>
      </c>
      <c r="AA22">
        <v>1.1127833695</v>
      </c>
      <c r="AB22">
        <v>1.0187029809</v>
      </c>
      <c r="AC22">
        <v>1.2155523746</v>
      </c>
      <c r="AD22">
        <v>0.4595909945</v>
      </c>
      <c r="AE22">
        <v>-0.0424</v>
      </c>
      <c r="AF22">
        <v>-0.1548</v>
      </c>
      <c r="AG22">
        <v>0.07</v>
      </c>
      <c r="AH22" t="s">
        <v>62</v>
      </c>
      <c r="AI22" t="s">
        <v>62</v>
      </c>
      <c r="AJ22" t="s">
        <v>62</v>
      </c>
      <c r="AK22" t="s">
        <v>62</v>
      </c>
      <c r="AL22" t="s">
        <v>62</v>
      </c>
    </row>
    <row r="23" spans="1:38" ht="12.75">
      <c r="A23" t="s">
        <v>21</v>
      </c>
      <c r="B23">
        <v>519</v>
      </c>
      <c r="C23">
        <v>651</v>
      </c>
      <c r="D23">
        <v>0.8124198334</v>
      </c>
      <c r="E23">
        <v>0.7166865464</v>
      </c>
      <c r="F23">
        <v>0.9209409454</v>
      </c>
      <c r="G23">
        <v>0.0108214092</v>
      </c>
      <c r="H23">
        <v>0.797235023</v>
      </c>
      <c r="I23">
        <v>0.0157579298</v>
      </c>
      <c r="J23">
        <v>0.163</v>
      </c>
      <c r="K23">
        <v>0.0376</v>
      </c>
      <c r="L23">
        <v>0.2884</v>
      </c>
      <c r="M23">
        <v>1.1770622612</v>
      </c>
      <c r="N23">
        <v>1.0383605278</v>
      </c>
      <c r="O23">
        <v>1.3342914428</v>
      </c>
      <c r="P23">
        <v>7535</v>
      </c>
      <c r="Q23">
        <v>9860</v>
      </c>
      <c r="R23">
        <v>0.7653809942</v>
      </c>
      <c r="S23">
        <v>0.6994848366</v>
      </c>
      <c r="T23">
        <v>0.8374850113</v>
      </c>
      <c r="U23">
        <v>0.0080294845</v>
      </c>
      <c r="V23">
        <v>0.764198783</v>
      </c>
      <c r="W23">
        <v>0.0042750159</v>
      </c>
      <c r="X23">
        <v>0.1218</v>
      </c>
      <c r="Y23">
        <v>0.0317</v>
      </c>
      <c r="Z23">
        <v>0.2118</v>
      </c>
      <c r="AA23">
        <v>1.1294874822</v>
      </c>
      <c r="AB23">
        <v>1.0322432525</v>
      </c>
      <c r="AC23">
        <v>1.2358927697</v>
      </c>
      <c r="AD23">
        <v>0.3558116546</v>
      </c>
      <c r="AE23">
        <v>-0.0596</v>
      </c>
      <c r="AF23">
        <v>-0.1862</v>
      </c>
      <c r="AG23">
        <v>0.067</v>
      </c>
      <c r="AH23" t="s">
        <v>62</v>
      </c>
      <c r="AI23" t="s">
        <v>103</v>
      </c>
      <c r="AJ23" t="s">
        <v>62</v>
      </c>
      <c r="AK23" t="s">
        <v>62</v>
      </c>
      <c r="AL23" t="s">
        <v>62</v>
      </c>
    </row>
    <row r="24" spans="1:38" ht="12.75">
      <c r="A24" t="s">
        <v>27</v>
      </c>
      <c r="B24">
        <v>446</v>
      </c>
      <c r="C24">
        <v>572</v>
      </c>
      <c r="D24">
        <v>0.7868775191</v>
      </c>
      <c r="E24">
        <v>0.6908230381</v>
      </c>
      <c r="F24">
        <v>0.896287755</v>
      </c>
      <c r="G24">
        <v>0.0484573736</v>
      </c>
      <c r="H24">
        <v>0.7797202797</v>
      </c>
      <c r="I24">
        <v>0.0173284078</v>
      </c>
      <c r="J24">
        <v>0.1311</v>
      </c>
      <c r="K24">
        <v>0.0009</v>
      </c>
      <c r="L24">
        <v>0.2613</v>
      </c>
      <c r="M24">
        <v>1.1400556631</v>
      </c>
      <c r="N24">
        <v>1.0008885726</v>
      </c>
      <c r="O24">
        <v>1.2985730386</v>
      </c>
      <c r="P24">
        <v>14039</v>
      </c>
      <c r="Q24">
        <v>18596</v>
      </c>
      <c r="R24">
        <v>0.7464852739</v>
      </c>
      <c r="S24">
        <v>0.6832823252</v>
      </c>
      <c r="T24">
        <v>0.8155344336</v>
      </c>
      <c r="U24">
        <v>0.0320480621</v>
      </c>
      <c r="V24">
        <v>0.7549473005</v>
      </c>
      <c r="W24">
        <v>0.0031541206</v>
      </c>
      <c r="X24">
        <v>0.0968</v>
      </c>
      <c r="Y24">
        <v>0.0083</v>
      </c>
      <c r="Z24">
        <v>0.1852</v>
      </c>
      <c r="AA24">
        <v>1.1016027035</v>
      </c>
      <c r="AB24">
        <v>1.0083328943</v>
      </c>
      <c r="AC24">
        <v>1.2034998792</v>
      </c>
      <c r="AD24">
        <v>0.4279861924</v>
      </c>
      <c r="AE24">
        <v>-0.0527</v>
      </c>
      <c r="AF24">
        <v>-0.183</v>
      </c>
      <c r="AG24">
        <v>0.0776</v>
      </c>
      <c r="AH24" t="s">
        <v>62</v>
      </c>
      <c r="AI24" t="s">
        <v>62</v>
      </c>
      <c r="AJ24" t="s">
        <v>62</v>
      </c>
      <c r="AK24" t="s">
        <v>62</v>
      </c>
      <c r="AL24" t="s">
        <v>62</v>
      </c>
    </row>
    <row r="25" spans="1:38" ht="12.75">
      <c r="A25" t="s">
        <v>22</v>
      </c>
      <c r="B25">
        <v>991</v>
      </c>
      <c r="C25">
        <v>1371</v>
      </c>
      <c r="D25">
        <v>0.721094068</v>
      </c>
      <c r="E25">
        <v>0.6461418539</v>
      </c>
      <c r="F25">
        <v>0.804740711</v>
      </c>
      <c r="G25">
        <v>0.4343714544</v>
      </c>
      <c r="H25">
        <v>0.7228300511</v>
      </c>
      <c r="I25">
        <v>0.0120885008</v>
      </c>
      <c r="J25">
        <v>0.0438</v>
      </c>
      <c r="K25">
        <v>-0.066</v>
      </c>
      <c r="L25">
        <v>0.1535</v>
      </c>
      <c r="M25">
        <v>1.0447462991</v>
      </c>
      <c r="N25">
        <v>0.9361529105</v>
      </c>
      <c r="O25">
        <v>1.1659364802</v>
      </c>
      <c r="P25">
        <v>20152</v>
      </c>
      <c r="Q25">
        <v>28132</v>
      </c>
      <c r="R25">
        <v>0.7109732178</v>
      </c>
      <c r="S25">
        <v>0.6512061995</v>
      </c>
      <c r="T25">
        <v>0.7762255901</v>
      </c>
      <c r="U25">
        <v>0.283737297</v>
      </c>
      <c r="V25">
        <v>0.7163372672</v>
      </c>
      <c r="W25">
        <v>0.0026875689</v>
      </c>
      <c r="X25">
        <v>0.048</v>
      </c>
      <c r="Y25">
        <v>-0.0398</v>
      </c>
      <c r="Z25">
        <v>0.1358</v>
      </c>
      <c r="AA25">
        <v>1.0491968781</v>
      </c>
      <c r="AB25">
        <v>0.9609975374</v>
      </c>
      <c r="AC25">
        <v>1.1454910612</v>
      </c>
      <c r="AD25">
        <v>0.8000096708</v>
      </c>
      <c r="AE25">
        <v>-0.0141</v>
      </c>
      <c r="AF25">
        <v>-0.1235</v>
      </c>
      <c r="AG25">
        <v>0.0952</v>
      </c>
      <c r="AH25" t="s">
        <v>62</v>
      </c>
      <c r="AI25" t="s">
        <v>62</v>
      </c>
      <c r="AJ25" t="s">
        <v>62</v>
      </c>
      <c r="AK25" t="s">
        <v>62</v>
      </c>
      <c r="AL25" t="s">
        <v>62</v>
      </c>
    </row>
    <row r="26" spans="1:38" ht="12.75">
      <c r="A26" t="s">
        <v>23</v>
      </c>
      <c r="B26">
        <v>534</v>
      </c>
      <c r="C26">
        <v>683</v>
      </c>
      <c r="D26">
        <v>0.7766109829</v>
      </c>
      <c r="E26">
        <v>0.6857978635</v>
      </c>
      <c r="F26">
        <v>0.8794495448</v>
      </c>
      <c r="G26">
        <v>0.0630418548</v>
      </c>
      <c r="H26">
        <v>0.7818448023</v>
      </c>
      <c r="I26">
        <v>0.0158027514</v>
      </c>
      <c r="J26">
        <v>0.1179</v>
      </c>
      <c r="K26">
        <v>-0.0064</v>
      </c>
      <c r="L26">
        <v>0.2423</v>
      </c>
      <c r="M26">
        <v>1.1251811466</v>
      </c>
      <c r="N26">
        <v>0.9936079238</v>
      </c>
      <c r="O26">
        <v>1.2741772508</v>
      </c>
      <c r="P26">
        <v>12734</v>
      </c>
      <c r="Q26">
        <v>18897</v>
      </c>
      <c r="R26">
        <v>0.671668141</v>
      </c>
      <c r="S26">
        <v>0.614748568</v>
      </c>
      <c r="T26">
        <v>0.7338578976</v>
      </c>
      <c r="U26">
        <v>0.8447813182</v>
      </c>
      <c r="V26">
        <v>0.6738635762</v>
      </c>
      <c r="W26">
        <v>0.0034102735</v>
      </c>
      <c r="X26">
        <v>-0.0088</v>
      </c>
      <c r="Y26">
        <v>-0.0974</v>
      </c>
      <c r="Z26">
        <v>0.0797</v>
      </c>
      <c r="AA26">
        <v>0.9911936189</v>
      </c>
      <c r="AB26">
        <v>0.9071963082</v>
      </c>
      <c r="AC26">
        <v>1.082968241</v>
      </c>
      <c r="AD26">
        <v>0.0223291651</v>
      </c>
      <c r="AE26">
        <v>-0.1452</v>
      </c>
      <c r="AF26">
        <v>-0.2697</v>
      </c>
      <c r="AG26">
        <v>-0.0206</v>
      </c>
      <c r="AH26" t="s">
        <v>62</v>
      </c>
      <c r="AI26" t="s">
        <v>62</v>
      </c>
      <c r="AJ26" t="s">
        <v>102</v>
      </c>
      <c r="AK26" t="s">
        <v>62</v>
      </c>
      <c r="AL26" t="s">
        <v>62</v>
      </c>
    </row>
    <row r="27" spans="1:38" ht="12.75">
      <c r="A27" t="s">
        <v>16</v>
      </c>
      <c r="B27">
        <v>547</v>
      </c>
      <c r="C27">
        <v>728</v>
      </c>
      <c r="D27">
        <v>0.7630598498</v>
      </c>
      <c r="E27">
        <v>0.6745031556</v>
      </c>
      <c r="F27">
        <v>0.8632433066</v>
      </c>
      <c r="G27">
        <v>0.1108840671</v>
      </c>
      <c r="H27">
        <v>0.7513736264</v>
      </c>
      <c r="I27">
        <v>0.0160190177</v>
      </c>
      <c r="J27">
        <v>0.1003</v>
      </c>
      <c r="K27">
        <v>-0.023</v>
      </c>
      <c r="L27">
        <v>0.2237</v>
      </c>
      <c r="M27">
        <v>1.1055477912</v>
      </c>
      <c r="N27">
        <v>0.9772437562</v>
      </c>
      <c r="O27">
        <v>1.2506970864</v>
      </c>
      <c r="P27">
        <v>13048</v>
      </c>
      <c r="Q27">
        <v>17481</v>
      </c>
      <c r="R27">
        <v>0.7522115958</v>
      </c>
      <c r="S27">
        <v>0.6885343619</v>
      </c>
      <c r="T27">
        <v>0.8217778461</v>
      </c>
      <c r="U27">
        <v>0.0206945431</v>
      </c>
      <c r="V27">
        <v>0.7464103884</v>
      </c>
      <c r="W27">
        <v>0.0032905722</v>
      </c>
      <c r="X27">
        <v>0.1044</v>
      </c>
      <c r="Y27">
        <v>0.016</v>
      </c>
      <c r="Z27">
        <v>0.1929</v>
      </c>
      <c r="AA27">
        <v>1.1100531472</v>
      </c>
      <c r="AB27">
        <v>1.0160834261</v>
      </c>
      <c r="AC27">
        <v>1.2127134033</v>
      </c>
      <c r="AD27">
        <v>0.8202156326</v>
      </c>
      <c r="AE27">
        <v>-0.0143</v>
      </c>
      <c r="AF27">
        <v>-0.1378</v>
      </c>
      <c r="AG27">
        <v>0.1092</v>
      </c>
      <c r="AH27" t="s">
        <v>62</v>
      </c>
      <c r="AI27" t="s">
        <v>62</v>
      </c>
      <c r="AJ27" t="s">
        <v>62</v>
      </c>
      <c r="AK27" t="s">
        <v>62</v>
      </c>
      <c r="AL27" t="s">
        <v>62</v>
      </c>
    </row>
    <row r="28" spans="1:38" ht="12.75">
      <c r="A28" t="s">
        <v>24</v>
      </c>
      <c r="B28">
        <v>397</v>
      </c>
      <c r="C28">
        <v>555</v>
      </c>
      <c r="D28">
        <v>0.7171888919</v>
      </c>
      <c r="E28">
        <v>0.6273118907</v>
      </c>
      <c r="F28">
        <v>0.8199428614</v>
      </c>
      <c r="G28">
        <v>0.5746090693</v>
      </c>
      <c r="H28">
        <v>0.7153153153</v>
      </c>
      <c r="I28">
        <v>0.0191550955</v>
      </c>
      <c r="J28">
        <v>0.0383</v>
      </c>
      <c r="K28">
        <v>-0.0956</v>
      </c>
      <c r="L28">
        <v>0.1722</v>
      </c>
      <c r="M28">
        <v>1.0390883434</v>
      </c>
      <c r="N28">
        <v>0.9088714015</v>
      </c>
      <c r="O28">
        <v>1.1879618872</v>
      </c>
      <c r="P28">
        <v>5867</v>
      </c>
      <c r="Q28">
        <v>9414</v>
      </c>
      <c r="R28">
        <v>0.6104593015</v>
      </c>
      <c r="S28">
        <v>0.5573682438</v>
      </c>
      <c r="T28">
        <v>0.6686074474</v>
      </c>
      <c r="U28">
        <v>0.0245193233</v>
      </c>
      <c r="V28">
        <v>0.6232207351</v>
      </c>
      <c r="W28">
        <v>0.0049943313</v>
      </c>
      <c r="X28">
        <v>-0.1044</v>
      </c>
      <c r="Y28">
        <v>-0.1954</v>
      </c>
      <c r="Z28">
        <v>-0.0134</v>
      </c>
      <c r="AA28">
        <v>0.9008665549</v>
      </c>
      <c r="AB28">
        <v>0.822519058</v>
      </c>
      <c r="AC28">
        <v>0.9866768943</v>
      </c>
      <c r="AD28">
        <v>0.0198992452</v>
      </c>
      <c r="AE28">
        <v>-0.1611</v>
      </c>
      <c r="AF28">
        <v>-0.2968</v>
      </c>
      <c r="AG28">
        <v>-0.0255</v>
      </c>
      <c r="AH28" t="s">
        <v>62</v>
      </c>
      <c r="AI28" t="s">
        <v>62</v>
      </c>
      <c r="AJ28" t="s">
        <v>102</v>
      </c>
      <c r="AK28" t="s">
        <v>62</v>
      </c>
      <c r="AL28" t="s">
        <v>62</v>
      </c>
    </row>
    <row r="29" spans="1:38" ht="12.75">
      <c r="A29" t="s">
        <v>26</v>
      </c>
      <c r="B29">
        <v>645</v>
      </c>
      <c r="C29">
        <v>930</v>
      </c>
      <c r="D29">
        <v>0.6972571753</v>
      </c>
      <c r="E29">
        <v>0.6187000964</v>
      </c>
      <c r="F29">
        <v>0.7857887388</v>
      </c>
      <c r="G29">
        <v>0.8677073472</v>
      </c>
      <c r="H29">
        <v>0.6935483871</v>
      </c>
      <c r="I29">
        <v>0.0151174265</v>
      </c>
      <c r="J29">
        <v>0.0102</v>
      </c>
      <c r="K29">
        <v>-0.1094</v>
      </c>
      <c r="L29">
        <v>0.1297</v>
      </c>
      <c r="M29">
        <v>1.0102105755</v>
      </c>
      <c r="N29">
        <v>0.8963943329</v>
      </c>
      <c r="O29">
        <v>1.1384782003</v>
      </c>
      <c r="P29">
        <v>13428</v>
      </c>
      <c r="Q29">
        <v>21496</v>
      </c>
      <c r="R29">
        <v>0.6028733074</v>
      </c>
      <c r="S29">
        <v>0.5517518471</v>
      </c>
      <c r="T29">
        <v>0.6587313241</v>
      </c>
      <c r="U29">
        <v>0.0097150884</v>
      </c>
      <c r="V29">
        <v>0.624674358</v>
      </c>
      <c r="W29">
        <v>0.0033025708</v>
      </c>
      <c r="X29">
        <v>-0.1169</v>
      </c>
      <c r="Y29">
        <v>-0.2055</v>
      </c>
      <c r="Z29">
        <v>-0.0283</v>
      </c>
      <c r="AA29">
        <v>0.8896717572</v>
      </c>
      <c r="AB29">
        <v>0.8142308331</v>
      </c>
      <c r="AC29">
        <v>0.9721025088</v>
      </c>
      <c r="AD29">
        <v>0.0172591915</v>
      </c>
      <c r="AE29">
        <v>-0.1454</v>
      </c>
      <c r="AF29">
        <v>-0.2652</v>
      </c>
      <c r="AG29">
        <v>-0.0257</v>
      </c>
      <c r="AH29" t="s">
        <v>62</v>
      </c>
      <c r="AI29" t="s">
        <v>103</v>
      </c>
      <c r="AJ29" t="s">
        <v>102</v>
      </c>
      <c r="AK29" t="s">
        <v>62</v>
      </c>
      <c r="AL29" t="s">
        <v>62</v>
      </c>
    </row>
    <row r="30" spans="1:38" ht="12.75">
      <c r="A30" t="s">
        <v>25</v>
      </c>
      <c r="B30">
        <v>729</v>
      </c>
      <c r="C30">
        <v>1095</v>
      </c>
      <c r="D30">
        <v>0.6640490321</v>
      </c>
      <c r="E30">
        <v>0.5911598049</v>
      </c>
      <c r="F30">
        <v>0.7459254053</v>
      </c>
      <c r="G30">
        <v>0.5148212999</v>
      </c>
      <c r="H30">
        <v>0.6657534247</v>
      </c>
      <c r="I30">
        <v>0.0142555221</v>
      </c>
      <c r="J30">
        <v>-0.0386</v>
      </c>
      <c r="K30">
        <v>-0.1549</v>
      </c>
      <c r="L30">
        <v>0.0776</v>
      </c>
      <c r="M30">
        <v>0.9620974565</v>
      </c>
      <c r="N30">
        <v>0.8564929954</v>
      </c>
      <c r="O30">
        <v>1.0807228088</v>
      </c>
      <c r="P30">
        <v>6783</v>
      </c>
      <c r="Q30">
        <v>10798</v>
      </c>
      <c r="R30">
        <v>0.6209211305</v>
      </c>
      <c r="S30">
        <v>0.5672747933</v>
      </c>
      <c r="T30">
        <v>0.6796407223</v>
      </c>
      <c r="U30">
        <v>0.0579761353</v>
      </c>
      <c r="V30">
        <v>0.6281718837</v>
      </c>
      <c r="W30">
        <v>0.0046509182</v>
      </c>
      <c r="X30">
        <v>-0.0874</v>
      </c>
      <c r="Y30">
        <v>-0.1778</v>
      </c>
      <c r="Z30">
        <v>0.003</v>
      </c>
      <c r="AA30">
        <v>0.9163052775</v>
      </c>
      <c r="AB30">
        <v>0.837138344</v>
      </c>
      <c r="AC30">
        <v>1.0029589106</v>
      </c>
      <c r="AD30">
        <v>0.2638874437</v>
      </c>
      <c r="AE30">
        <v>-0.0672</v>
      </c>
      <c r="AF30">
        <v>-0.185</v>
      </c>
      <c r="AG30">
        <v>0.0507</v>
      </c>
      <c r="AH30" t="s">
        <v>62</v>
      </c>
      <c r="AI30" t="s">
        <v>62</v>
      </c>
      <c r="AJ30" t="s">
        <v>62</v>
      </c>
      <c r="AK30" t="s">
        <v>62</v>
      </c>
      <c r="AL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167</v>
      </c>
    </row>
    <row r="3" spans="1:17" ht="12.75">
      <c r="A3" t="s">
        <v>104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O3" t="s">
        <v>118</v>
      </c>
      <c r="P3" t="s">
        <v>119</v>
      </c>
      <c r="Q3" t="s">
        <v>120</v>
      </c>
    </row>
    <row r="4" spans="1:17" ht="12.75">
      <c r="A4" t="s">
        <v>121</v>
      </c>
      <c r="B4">
        <v>1968</v>
      </c>
      <c r="C4">
        <v>2751</v>
      </c>
      <c r="D4">
        <v>0.7189997118</v>
      </c>
      <c r="E4">
        <v>0.6534063416</v>
      </c>
      <c r="F4">
        <v>0.7911777903</v>
      </c>
      <c r="G4">
        <v>0.3826661782</v>
      </c>
      <c r="H4">
        <v>0.7153762268</v>
      </c>
      <c r="I4">
        <v>0.0086031509</v>
      </c>
      <c r="J4">
        <v>0.0426</v>
      </c>
      <c r="K4">
        <v>-0.0531</v>
      </c>
      <c r="L4">
        <v>0.1383</v>
      </c>
      <c r="M4">
        <v>1.0435298269</v>
      </c>
      <c r="N4">
        <v>0.9483300138</v>
      </c>
      <c r="O4">
        <v>1.1482864444</v>
      </c>
      <c r="P4" t="s">
        <v>62</v>
      </c>
      <c r="Q4" t="s">
        <v>62</v>
      </c>
    </row>
    <row r="5" spans="1:17" ht="12.75">
      <c r="A5" t="s">
        <v>122</v>
      </c>
      <c r="B5">
        <v>1675</v>
      </c>
      <c r="C5">
        <v>2362</v>
      </c>
      <c r="D5">
        <v>0.7123004107</v>
      </c>
      <c r="E5">
        <v>0.6461643905</v>
      </c>
      <c r="F5">
        <v>0.7852055646</v>
      </c>
      <c r="G5">
        <v>0.5036703356</v>
      </c>
      <c r="H5">
        <v>0.7091447925</v>
      </c>
      <c r="I5">
        <v>0.0093447123</v>
      </c>
      <c r="J5">
        <v>0.0332</v>
      </c>
      <c r="K5">
        <v>-0.0642</v>
      </c>
      <c r="L5">
        <v>0.1307</v>
      </c>
      <c r="M5">
        <v>1.0338067069</v>
      </c>
      <c r="N5">
        <v>0.9378193114</v>
      </c>
      <c r="O5">
        <v>1.139618575</v>
      </c>
      <c r="P5" t="s">
        <v>62</v>
      </c>
      <c r="Q5" t="s">
        <v>62</v>
      </c>
    </row>
    <row r="6" spans="1:17" ht="12.75">
      <c r="A6" t="s">
        <v>123</v>
      </c>
      <c r="B6">
        <v>712</v>
      </c>
      <c r="C6">
        <v>1151</v>
      </c>
      <c r="D6">
        <v>0.6261910254</v>
      </c>
      <c r="E6">
        <v>0.5595041175</v>
      </c>
      <c r="F6">
        <v>0.7008262996</v>
      </c>
      <c r="G6">
        <v>0.0961274092</v>
      </c>
      <c r="H6">
        <v>0.6185925282</v>
      </c>
      <c r="I6">
        <v>0.0143172389</v>
      </c>
      <c r="J6">
        <v>-0.0956</v>
      </c>
      <c r="K6">
        <v>-0.2082</v>
      </c>
      <c r="L6">
        <v>0.017</v>
      </c>
      <c r="M6">
        <v>0.9088307014</v>
      </c>
      <c r="N6">
        <v>0.8120437677</v>
      </c>
      <c r="O6">
        <v>1.0171536027</v>
      </c>
      <c r="P6" t="s">
        <v>62</v>
      </c>
      <c r="Q6" t="s">
        <v>62</v>
      </c>
    </row>
    <row r="7" spans="1:17" ht="12.75">
      <c r="A7" t="s">
        <v>124</v>
      </c>
      <c r="B7">
        <v>7224</v>
      </c>
      <c r="C7">
        <v>9615</v>
      </c>
      <c r="D7">
        <v>0.7495185027</v>
      </c>
      <c r="E7">
        <v>0.686611954</v>
      </c>
      <c r="F7">
        <v>0.8181884725</v>
      </c>
      <c r="G7">
        <v>0.0598226696</v>
      </c>
      <c r="H7">
        <v>0.751326053</v>
      </c>
      <c r="I7">
        <v>0.0044081334</v>
      </c>
      <c r="J7">
        <v>0.0842</v>
      </c>
      <c r="K7">
        <v>-0.0035</v>
      </c>
      <c r="L7">
        <v>0.1718</v>
      </c>
      <c r="M7">
        <v>1.0878236814</v>
      </c>
      <c r="N7">
        <v>0.9965234225</v>
      </c>
      <c r="O7">
        <v>1.1874887585</v>
      </c>
      <c r="P7" t="s">
        <v>62</v>
      </c>
      <c r="Q7" t="s">
        <v>62</v>
      </c>
    </row>
    <row r="8" spans="1:17" ht="12.75">
      <c r="A8" t="s">
        <v>125</v>
      </c>
      <c r="B8">
        <v>1692</v>
      </c>
      <c r="C8">
        <v>2488</v>
      </c>
      <c r="D8">
        <v>0.6763866511</v>
      </c>
      <c r="E8">
        <v>0.6134043882</v>
      </c>
      <c r="F8">
        <v>0.7458357173</v>
      </c>
      <c r="G8">
        <v>0.7108492008</v>
      </c>
      <c r="H8">
        <v>0.6800643087</v>
      </c>
      <c r="I8">
        <v>0.0093514972</v>
      </c>
      <c r="J8">
        <v>-0.0185</v>
      </c>
      <c r="K8">
        <v>-0.1162</v>
      </c>
      <c r="L8">
        <v>0.0793</v>
      </c>
      <c r="M8">
        <v>0.9816827927</v>
      </c>
      <c r="N8">
        <v>0.8902726448</v>
      </c>
      <c r="O8">
        <v>1.0824786216</v>
      </c>
      <c r="P8" t="s">
        <v>62</v>
      </c>
      <c r="Q8" t="s">
        <v>62</v>
      </c>
    </row>
    <row r="9" spans="1:17" ht="12.75">
      <c r="A9" t="s">
        <v>126</v>
      </c>
      <c r="B9">
        <v>804</v>
      </c>
      <c r="C9">
        <v>1610</v>
      </c>
      <c r="D9">
        <v>0.4990004908</v>
      </c>
      <c r="E9">
        <v>0.4468432173</v>
      </c>
      <c r="F9">
        <v>0.5572457634</v>
      </c>
      <c r="G9" s="4">
        <v>1.0159366E-08</v>
      </c>
      <c r="H9">
        <v>0.499378882</v>
      </c>
      <c r="I9">
        <v>0.01246111</v>
      </c>
      <c r="J9">
        <v>-0.3226</v>
      </c>
      <c r="K9">
        <v>-0.433</v>
      </c>
      <c r="L9">
        <v>-0.2122</v>
      </c>
      <c r="M9">
        <v>0.7242310216</v>
      </c>
      <c r="N9">
        <v>0.6485318667</v>
      </c>
      <c r="O9">
        <v>0.8087660754</v>
      </c>
      <c r="P9" t="s">
        <v>128</v>
      </c>
      <c r="Q9" t="s">
        <v>62</v>
      </c>
    </row>
    <row r="10" spans="1:17" ht="12.75">
      <c r="A10" t="s">
        <v>127</v>
      </c>
      <c r="B10">
        <v>584</v>
      </c>
      <c r="C10">
        <v>1197</v>
      </c>
      <c r="D10">
        <v>0.4816321476</v>
      </c>
      <c r="E10">
        <v>0.4273300247</v>
      </c>
      <c r="F10">
        <v>0.542834606</v>
      </c>
      <c r="G10" s="4">
        <v>4.4436403E-09</v>
      </c>
      <c r="H10">
        <v>0.4878863826</v>
      </c>
      <c r="I10">
        <v>0.0144475909</v>
      </c>
      <c r="J10">
        <v>-0.3581</v>
      </c>
      <c r="K10">
        <v>-0.4777</v>
      </c>
      <c r="L10">
        <v>-0.2384</v>
      </c>
      <c r="M10">
        <v>0.6990232449</v>
      </c>
      <c r="N10">
        <v>0.6202111341</v>
      </c>
      <c r="O10">
        <v>0.7878502497</v>
      </c>
      <c r="P10" t="s">
        <v>128</v>
      </c>
      <c r="Q10" t="s">
        <v>62</v>
      </c>
    </row>
    <row r="11" spans="1:17" ht="12.75">
      <c r="A11" t="s">
        <v>15</v>
      </c>
      <c r="B11">
        <v>14659</v>
      </c>
      <c r="C11">
        <v>21174</v>
      </c>
      <c r="D11">
        <v>0.6890073414</v>
      </c>
      <c r="E11" t="s">
        <v>62</v>
      </c>
      <c r="F11" t="s">
        <v>62</v>
      </c>
      <c r="G11" t="s">
        <v>62</v>
      </c>
      <c r="H11">
        <v>0.6923113252</v>
      </c>
      <c r="I11">
        <v>0.0031717943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2008-04-18T19:09:43Z</cp:lastPrinted>
  <dcterms:created xsi:type="dcterms:W3CDTF">2006-01-23T20:42:54Z</dcterms:created>
  <dcterms:modified xsi:type="dcterms:W3CDTF">2010-05-05T21:10:49Z</dcterms:modified>
  <cp:category/>
  <cp:version/>
  <cp:contentType/>
  <cp:contentStatus/>
</cp:coreProperties>
</file>