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020" windowWidth="11175" windowHeight="7425" tabRatio="891" activeTab="0"/>
  </bookViews>
  <sheets>
    <sheet name="agg graph 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<sst xmlns="http://schemas.openxmlformats.org/spreadsheetml/2006/main" count="203" uniqueCount="109">
  <si>
    <t>area</t>
  </si>
  <si>
    <t>K-10 Winnipeg</t>
  </si>
  <si>
    <t>M Mid</t>
  </si>
  <si>
    <t>N North</t>
  </si>
  <si>
    <t>Z Manitoba</t>
  </si>
  <si>
    <t>CI work</t>
  </si>
  <si>
    <t>Suppression</t>
  </si>
  <si>
    <t>Number</t>
  </si>
  <si>
    <t>Observed</t>
  </si>
  <si>
    <t>per Year</t>
  </si>
  <si>
    <t>Interlake</t>
  </si>
  <si>
    <t>North</t>
  </si>
  <si>
    <t>Winnipeg</t>
  </si>
  <si>
    <t>Manitoba</t>
  </si>
  <si>
    <t>blank cells = suppressed</t>
  </si>
  <si>
    <t>Mid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</si>
  <si>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</si>
  <si>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</si>
  <si>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</si>
  <si>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</si>
  <si>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</si>
  <si>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</si>
  <si>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</si>
  <si>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Metis_prob</t>
  </si>
  <si>
    <t>Metis_crd_rate</t>
  </si>
  <si>
    <t>Metis_std_error</t>
  </si>
  <si>
    <t>Other_count</t>
  </si>
  <si>
    <t>Other_pop</t>
  </si>
  <si>
    <t>Other_prob</t>
  </si>
  <si>
    <t>Other_crd_rate</t>
  </si>
  <si>
    <t>Other_std_error</t>
  </si>
  <si>
    <t>MvsO_prob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</si>
  <si>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</si>
  <si>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</si>
  <si>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</si>
  <si>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</si>
  <si>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</si>
  <si>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</si>
  <si>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</si>
  <si>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</si>
  <si>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</si>
  <si>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</si>
  <si>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prob</t>
  </si>
  <si>
    <t>crd_rate</t>
  </si>
  <si>
    <t>std_error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</si>
  <si>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</si>
  <si>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</si>
  <si>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</si>
  <si>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</si>
  <si>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</si>
  <si>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</si>
  <si>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</si>
  <si>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</si>
  <si>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</si>
  <si>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</si>
  <si>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</si>
  <si>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</si>
  <si>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</si>
  <si>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</si>
  <si>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</si>
  <si>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</si>
  <si>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</si>
  <si>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</si>
  <si>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</si>
  <si>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</si>
  <si>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</si>
  <si>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</si>
  <si>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</si>
  <si>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</si>
  <si>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</si>
  <si>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</si>
  <si>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</si>
  <si>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</si>
  <si>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</si>
  <si>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</si>
  <si>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</si>
  <si>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</si>
  <si>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</si>
  <si>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</si>
  <si>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</si>
  <si>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</si>
  <si>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</si>
  <si>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</si>
  <si>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</si>
  <si>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</si>
  <si>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</si>
  <si>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</si>
  <si>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*differences tested  @ .05</t>
  </si>
  <si>
    <t>*comparisons to MB avg tested @ .01</t>
  </si>
  <si>
    <t>Lci_crd</t>
  </si>
  <si>
    <t>Uci_crd</t>
  </si>
  <si>
    <t>Metis_Lci_crd</t>
  </si>
  <si>
    <t>Metis_Uci_crd</t>
  </si>
  <si>
    <t>Other_Lci_crd</t>
  </si>
  <si>
    <t>Other_Uci_crd</t>
  </si>
  <si>
    <t>t2</t>
  </si>
  <si>
    <t>Metis_t2</t>
  </si>
  <si>
    <t>Other_t2</t>
  </si>
  <si>
    <t>MvsO_t2</t>
  </si>
  <si>
    <t>Rate</t>
  </si>
  <si>
    <t>per 1000</t>
  </si>
  <si>
    <t>Infant Mortality</t>
  </si>
  <si>
    <t>Crude Infant Mortality Rates by Region, 1997-2006, per 1000 newborns</t>
  </si>
  <si>
    <t>SB South + Brandon</t>
  </si>
  <si>
    <t>Crude Infant Mortality Rates by Metis Region, 1997-2006, per 1000 Metis newborns</t>
  </si>
  <si>
    <t xml:space="preserve"> Infant Mortality, 1997-2006</t>
  </si>
  <si>
    <t>Rural South &amp; Brandon</t>
  </si>
  <si>
    <t>Source: MCHP/MMF, 2010</t>
  </si>
  <si>
    <t>Appendix Table 2.34: Infant Mortality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</si>
</sst>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10" fillId="0" borderId="16" xfId="0" applyNumberFormat="1" applyFont="1" applyFill="1" applyBorder="1" applyAlignment="1" quotePrefix="1">
      <alignment horizontal="center"/>
    </xf>
    <xf numFmtId="165" fontId="10" fillId="0" borderId="17" xfId="0" applyNumberFormat="1" applyFont="1" applyFill="1" applyBorder="1" applyAlignment="1" quotePrefix="1">
      <alignment horizontal="center"/>
    </xf>
    <xf numFmtId="165" fontId="10" fillId="33" borderId="17" xfId="0" applyNumberFormat="1" applyFont="1" applyFill="1" applyBorder="1" applyAlignment="1" quotePrefix="1">
      <alignment horizontal="center"/>
    </xf>
    <xf numFmtId="165" fontId="10" fillId="0" borderId="18" xfId="0" applyNumberFormat="1" applyFont="1" applyFill="1" applyBorder="1" applyAlignment="1" quotePrefix="1">
      <alignment horizontal="center"/>
    </xf>
    <xf numFmtId="165" fontId="10" fillId="0" borderId="11" xfId="0" applyNumberFormat="1" applyFont="1" applyFill="1" applyBorder="1" applyAlignment="1" quotePrefix="1">
      <alignment horizontal="center"/>
    </xf>
    <xf numFmtId="165" fontId="10" fillId="33" borderId="11" xfId="0" applyNumberFormat="1" applyFont="1" applyFill="1" applyBorder="1" applyAlignment="1" quotePrefix="1">
      <alignment horizontal="center"/>
    </xf>
    <xf numFmtId="165" fontId="10" fillId="0" borderId="19" xfId="0" applyNumberFormat="1" applyFont="1" applyFill="1" applyBorder="1" applyAlignment="1" quotePrefix="1">
      <alignment horizontal="center"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1" xfId="0" applyNumberFormat="1" applyFont="1" applyFill="1" applyBorder="1" applyAlignment="1" quotePrefix="1">
      <alignment horizontal="center"/>
    </xf>
    <xf numFmtId="2" fontId="10" fillId="0" borderId="22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2" xfId="0" applyNumberFormat="1" applyFont="1" applyFill="1" applyBorder="1" applyAlignment="1" quotePrefix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2" fontId="10" fillId="33" borderId="22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22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0825"/>
          <c:w val="0.928"/>
          <c:h val="0.73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data'!$A$6:$A$8,'m vs o graph data'!$A$4,'m vs o graph data'!$A$9)</c:f>
              <c:strCache>
                <c:ptCount val="5"/>
                <c:pt idx="0">
                  <c:v>Rural South &amp; Brandon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data'!$H$6:$H$8,'m vs o graph data'!$H$4,'m vs o graph data'!$H$9)</c:f>
              <c:numCache>
                <c:ptCount val="5"/>
                <c:pt idx="0">
                  <c:v>5.7372346529</c:v>
                </c:pt>
                <c:pt idx="1">
                  <c:v>5.7372346529</c:v>
                </c:pt>
                <c:pt idx="2">
                  <c:v>5.7372346529</c:v>
                </c:pt>
                <c:pt idx="3">
                  <c:v>5.7372346529</c:v>
                </c:pt>
                <c:pt idx="4">
                  <c:v>5.7372346529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data'!$A$6:$A$8,'m vs o graph data'!$A$4,'m vs o graph data'!$A$9)</c:f>
              <c:strCache>
                <c:ptCount val="5"/>
                <c:pt idx="0">
                  <c:v>Rural South &amp; Brandon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data'!$I$6:$I$8,'m vs o graph data'!$I$4,'m vs o graph data'!$I$9)</c:f>
              <c:numCache>
                <c:ptCount val="5"/>
                <c:pt idx="0">
                  <c:v>5.3908355795</c:v>
                </c:pt>
                <c:pt idx="1">
                  <c:v>5.378271782</c:v>
                </c:pt>
                <c:pt idx="2">
                  <c:v>6.2252405207</c:v>
                </c:pt>
                <c:pt idx="3">
                  <c:v>5.9051485514</c:v>
                </c:pt>
                <c:pt idx="4">
                  <c:v>5.7372346529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data'!$A$6:$A$8,'m vs o graph data'!$A$4,'m vs o graph data'!$A$9)</c:f>
              <c:strCache>
                <c:ptCount val="5"/>
                <c:pt idx="0">
                  <c:v>Rural South &amp; Brandon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data'!$J$6:$J$8,'m vs o graph data'!$J$4,'m vs o graph data'!$J$9)</c:f>
              <c:numCache>
                <c:ptCount val="5"/>
                <c:pt idx="0">
                  <c:v>6.1924420451</c:v>
                </c:pt>
                <c:pt idx="1">
                  <c:v>6.5771812081</c:v>
                </c:pt>
                <c:pt idx="2">
                  <c:v>9.2003889595</c:v>
                </c:pt>
                <c:pt idx="3">
                  <c:v>6.6096882948</c:v>
                </c:pt>
                <c:pt idx="4">
                  <c:v>6.7746316343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data'!$A$6:$A$8,'m vs o graph data'!$A$4,'m vs o graph data'!$A$9)</c:f>
              <c:strCache>
                <c:ptCount val="5"/>
                <c:pt idx="0">
                  <c:v>Rural South &amp; Brandon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data'!$K$6:$K$8,'m vs o graph data'!$K$4,'m vs o graph data'!$K$9)</c:f>
              <c:numCache>
                <c:ptCount val="5"/>
                <c:pt idx="0">
                  <c:v>6.7746316343</c:v>
                </c:pt>
                <c:pt idx="1">
                  <c:v>6.7746316343</c:v>
                </c:pt>
                <c:pt idx="2">
                  <c:v>6.7746316343</c:v>
                </c:pt>
                <c:pt idx="3">
                  <c:v>6.7746316343</c:v>
                </c:pt>
                <c:pt idx="4">
                  <c:v>6.7746316343</c:v>
                </c:pt>
              </c:numCache>
            </c:numRef>
          </c:val>
        </c:ser>
        <c:axId val="61352985"/>
        <c:axId val="15305954"/>
      </c:barChart>
      <c:catAx>
        <c:axId val="613529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  <c:max val="1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6135298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525"/>
          <c:y val="0.14125"/>
          <c:w val="0.276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8725"/>
          <c:w val="0.94"/>
          <c:h val="0.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(s)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(s)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5.7372346529</c:v>
                </c:pt>
                <c:pt idx="1">
                  <c:v>5.7372346529</c:v>
                </c:pt>
                <c:pt idx="2">
                  <c:v>5.7372346529</c:v>
                </c:pt>
                <c:pt idx="3">
                  <c:v>5.7372346529</c:v>
                </c:pt>
                <c:pt idx="4">
                  <c:v>5.7372346529</c:v>
                </c:pt>
                <c:pt idx="5">
                  <c:v>5.7372346529</c:v>
                </c:pt>
                <c:pt idx="6">
                  <c:v>5.7372346529</c:v>
                </c:pt>
                <c:pt idx="8">
                  <c:v>5.7372346529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(s)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(s)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5.9523809524</c:v>
                </c:pt>
                <c:pt idx="1">
                  <c:v>7.8397212544</c:v>
                </c:pt>
                <c:pt idx="2">
                  <c:v>0</c:v>
                </c:pt>
                <c:pt idx="3">
                  <c:v>5.9051485514</c:v>
                </c:pt>
                <c:pt idx="4">
                  <c:v>5.6537102473</c:v>
                </c:pt>
                <c:pt idx="5">
                  <c:v>0</c:v>
                </c:pt>
                <c:pt idx="6">
                  <c:v>8.5287846482</c:v>
                </c:pt>
                <c:pt idx="8">
                  <c:v>5.7372346529</c:v>
                </c:pt>
              </c:numCache>
            </c:numRef>
          </c:val>
        </c:ser>
        <c:axId val="3535859"/>
        <c:axId val="31822732"/>
      </c:barChart>
      <c:catAx>
        <c:axId val="3535859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  <c:max val="1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35859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"/>
          <c:y val="0.107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0.96975</cdr:y>
    </cdr:from>
    <cdr:to>
      <cdr:x>0.991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86150" y="4400550"/>
          <a:ext cx="2171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8.4.1: Infant Mortality Rate by Aggregate RHA Area, 1997-2006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rate per 1,000 newborns aged 0-364 days</a:t>
          </a:r>
        </a:p>
      </cdr:txBody>
    </cdr:sp>
  </cdr:relSizeAnchor>
  <cdr:relSizeAnchor xmlns:cdr="http://schemas.openxmlformats.org/drawingml/2006/chartDrawing">
    <cdr:from>
      <cdr:x>0.05925</cdr:x>
      <cdr:y>0.85425</cdr:y>
    </cdr:from>
    <cdr:to>
      <cdr:x>0.979</cdr:x>
      <cdr:y>0.971</cdr:y>
    </cdr:to>
    <cdr:sp>
      <cdr:nvSpPr>
        <cdr:cNvPr id="3" name="Text Box 1"/>
        <cdr:cNvSpPr txBox="1">
          <a:spLocks noChangeArrowheads="1"/>
        </cdr:cNvSpPr>
      </cdr:nvSpPr>
      <cdr:spPr>
        <a:xfrm>
          <a:off x="333375" y="3876675"/>
          <a:ext cx="5257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0.88325</cdr:y>
    </cdr:from>
    <cdr:to>
      <cdr:x>0.99775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4010025"/>
          <a:ext cx="5257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0.74775</cdr:x>
      <cdr:y>0.97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267200" y="4400550"/>
          <a:ext cx="14192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0.00025</cdr:x>
      <cdr:y>0</cdr:y>
    </cdr:from>
    <cdr:to>
      <cdr:x>0.99625</cdr:x>
      <cdr:y>0.07925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5695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8.4.2: Infant Mortality Rate by Metis Region, 1997-2006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rate per 1,000 Metis newborns aged 0-364 days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8.57421875" style="24" customWidth="1"/>
    <col min="2" max="5" width="8.421875" style="24" customWidth="1"/>
    <col min="6" max="6" width="0.9921875" style="24" customWidth="1"/>
    <col min="7" max="7" width="12.421875" style="24" customWidth="1"/>
    <col min="8" max="9" width="11.7109375" style="24" customWidth="1"/>
    <col min="10" max="11" width="8.421875" style="24" customWidth="1"/>
    <col min="12" max="12" width="0.9921875" style="24" customWidth="1"/>
    <col min="13" max="13" width="14.57421875" style="24" customWidth="1"/>
    <col min="14" max="15" width="11.8515625" style="24" customWidth="1"/>
    <col min="16" max="16384" width="9.140625" style="24" customWidth="1"/>
  </cols>
  <sheetData>
    <row r="1" spans="1:5" ht="15.75" thickBot="1">
      <c r="A1" s="13" t="s">
        <v>108</v>
      </c>
      <c r="B1" s="13"/>
      <c r="C1" s="13"/>
      <c r="D1" s="13"/>
      <c r="E1" s="13"/>
    </row>
    <row r="2" spans="1:9" ht="13.5" customHeight="1" thickBot="1">
      <c r="A2" s="61" t="s">
        <v>86</v>
      </c>
      <c r="B2" s="68" t="s">
        <v>105</v>
      </c>
      <c r="C2" s="68"/>
      <c r="D2" s="68"/>
      <c r="E2" s="65"/>
      <c r="G2" s="61" t="s">
        <v>85</v>
      </c>
      <c r="H2" s="64" t="s">
        <v>105</v>
      </c>
      <c r="I2" s="65"/>
    </row>
    <row r="3" spans="1:9" ht="12.75">
      <c r="A3" s="62"/>
      <c r="B3" s="14" t="s">
        <v>7</v>
      </c>
      <c r="C3" s="15" t="s">
        <v>20</v>
      </c>
      <c r="D3" s="16" t="s">
        <v>7</v>
      </c>
      <c r="E3" s="58" t="s">
        <v>20</v>
      </c>
      <c r="G3" s="62"/>
      <c r="H3" s="14" t="s">
        <v>7</v>
      </c>
      <c r="I3" s="58" t="s">
        <v>20</v>
      </c>
    </row>
    <row r="4" spans="1:9" ht="12.75">
      <c r="A4" s="62"/>
      <c r="B4" s="14" t="s">
        <v>8</v>
      </c>
      <c r="C4" s="15" t="s">
        <v>99</v>
      </c>
      <c r="D4" s="16" t="s">
        <v>8</v>
      </c>
      <c r="E4" s="59" t="s">
        <v>99</v>
      </c>
      <c r="G4" s="62"/>
      <c r="H4" s="14" t="s">
        <v>8</v>
      </c>
      <c r="I4" s="59" t="s">
        <v>99</v>
      </c>
    </row>
    <row r="5" spans="1:9" ht="12.75">
      <c r="A5" s="62"/>
      <c r="B5" s="17" t="s">
        <v>9</v>
      </c>
      <c r="C5" s="18" t="s">
        <v>100</v>
      </c>
      <c r="D5" s="19" t="s">
        <v>9</v>
      </c>
      <c r="E5" s="60" t="s">
        <v>100</v>
      </c>
      <c r="G5" s="62"/>
      <c r="H5" s="17" t="s">
        <v>9</v>
      </c>
      <c r="I5" s="60" t="s">
        <v>100</v>
      </c>
    </row>
    <row r="6" spans="1:9" ht="13.5" thickBot="1">
      <c r="A6" s="63"/>
      <c r="B6" s="69" t="s">
        <v>77</v>
      </c>
      <c r="C6" s="70"/>
      <c r="D6" s="71" t="s">
        <v>78</v>
      </c>
      <c r="E6" s="67"/>
      <c r="G6" s="63"/>
      <c r="H6" s="66" t="s">
        <v>79</v>
      </c>
      <c r="I6" s="67"/>
    </row>
    <row r="7" spans="1:9" ht="12.75">
      <c r="A7" s="25" t="s">
        <v>106</v>
      </c>
      <c r="B7" s="33">
        <f>'m vs o orig data'!B15/10</f>
        <v>1.2</v>
      </c>
      <c r="C7" s="50">
        <f>'m vs o orig data'!D15</f>
        <v>5.3908355795</v>
      </c>
      <c r="D7" s="36">
        <f>'m vs o orig data'!J15/10</f>
        <v>19.5</v>
      </c>
      <c r="E7" s="45">
        <f>'m vs o orig data'!L15</f>
        <v>6.1924420451</v>
      </c>
      <c r="G7" s="25" t="s">
        <v>80</v>
      </c>
      <c r="H7" s="32">
        <f>'m region orig data'!B4/10</f>
        <v>0.8</v>
      </c>
      <c r="I7" s="47">
        <f>'m region orig data'!D4</f>
        <v>5.9523809524</v>
      </c>
    </row>
    <row r="8" spans="1:9" ht="12.75">
      <c r="A8" s="25" t="s">
        <v>15</v>
      </c>
      <c r="B8" s="33">
        <f>'m vs o orig data'!B16/10</f>
        <v>1.5</v>
      </c>
      <c r="C8" s="50">
        <f>'m vs o orig data'!D16</f>
        <v>5.378271782</v>
      </c>
      <c r="D8" s="36">
        <f>'m vs o orig data'!J16/10</f>
        <v>9.8</v>
      </c>
      <c r="E8" s="45">
        <f>'m vs o orig data'!L16</f>
        <v>6.5771812081</v>
      </c>
      <c r="G8" s="25" t="s">
        <v>10</v>
      </c>
      <c r="H8" s="33">
        <f>'m region orig data'!B5/10</f>
        <v>0.9</v>
      </c>
      <c r="I8" s="47">
        <f>'m region orig data'!D5</f>
        <v>7.8397212544</v>
      </c>
    </row>
    <row r="9" spans="1:9" ht="12.75">
      <c r="A9" s="25" t="s">
        <v>11</v>
      </c>
      <c r="B9" s="33">
        <f>'m vs o orig data'!B17/10</f>
        <v>1.1</v>
      </c>
      <c r="C9" s="50">
        <f>'m vs o orig data'!D17</f>
        <v>6.2252405207</v>
      </c>
      <c r="D9" s="36">
        <f>'m vs o orig data'!J17/10</f>
        <v>12.3</v>
      </c>
      <c r="E9" s="45">
        <f>'m vs o orig data'!L17</f>
        <v>9.2003889595</v>
      </c>
      <c r="G9" s="25" t="s">
        <v>81</v>
      </c>
      <c r="H9" s="33"/>
      <c r="I9" s="47" t="str">
        <f>'m region orig data'!D6</f>
        <v> </v>
      </c>
    </row>
    <row r="10" spans="1:9" ht="12.75">
      <c r="A10" s="25" t="s">
        <v>12</v>
      </c>
      <c r="B10" s="33">
        <f>'m vs o orig data'!B8/10</f>
        <v>3.2</v>
      </c>
      <c r="C10" s="50">
        <f>'m vs o orig data'!D8</f>
        <v>5.9051485514</v>
      </c>
      <c r="D10" s="36">
        <f>'m vs o orig data'!J8/10</f>
        <v>44.7</v>
      </c>
      <c r="E10" s="45">
        <f>'m vs o orig data'!L8</f>
        <v>6.6096882948</v>
      </c>
      <c r="G10" s="25" t="s">
        <v>12</v>
      </c>
      <c r="H10" s="33">
        <f>'m region orig data'!B7/10</f>
        <v>3.2</v>
      </c>
      <c r="I10" s="47">
        <f>'m region orig data'!D7</f>
        <v>5.9051485514</v>
      </c>
    </row>
    <row r="11" spans="1:9" ht="12.75">
      <c r="A11" s="26"/>
      <c r="B11" s="34"/>
      <c r="C11" s="43"/>
      <c r="D11" s="37"/>
      <c r="E11" s="51"/>
      <c r="G11" s="25" t="s">
        <v>82</v>
      </c>
      <c r="H11" s="33">
        <f>'m region orig data'!B8/10</f>
        <v>0.8</v>
      </c>
      <c r="I11" s="47">
        <f>'m region orig data'!D8</f>
        <v>5.6537102473</v>
      </c>
    </row>
    <row r="12" spans="1:9" ht="13.5" thickBot="1">
      <c r="A12" s="27" t="s">
        <v>13</v>
      </c>
      <c r="B12" s="35">
        <f>'m vs o orig data'!B18/10</f>
        <v>7</v>
      </c>
      <c r="C12" s="44">
        <f>'m vs o orig data'!D18</f>
        <v>5.7372346529</v>
      </c>
      <c r="D12" s="38">
        <f>'m vs o orig data'!J18/10</f>
        <v>86.3</v>
      </c>
      <c r="E12" s="52">
        <f>'m vs o orig data'!L18</f>
        <v>6.7746316343</v>
      </c>
      <c r="G12" s="25" t="s">
        <v>83</v>
      </c>
      <c r="H12" s="33"/>
      <c r="I12" s="47" t="str">
        <f>'m region orig data'!D9</f>
        <v> </v>
      </c>
    </row>
    <row r="13" spans="1:9" ht="12.75">
      <c r="A13" s="20" t="s">
        <v>14</v>
      </c>
      <c r="C13" s="28"/>
      <c r="G13" s="25" t="s">
        <v>84</v>
      </c>
      <c r="H13" s="33">
        <f>'m region orig data'!B10/10</f>
        <v>0.8</v>
      </c>
      <c r="I13" s="47">
        <f>'m region orig data'!D10</f>
        <v>8.5287846482</v>
      </c>
    </row>
    <row r="14" spans="1:9" ht="12.75">
      <c r="A14" s="23" t="s">
        <v>107</v>
      </c>
      <c r="B14" s="23"/>
      <c r="C14" s="23"/>
      <c r="D14" s="23"/>
      <c r="E14" s="23"/>
      <c r="G14" s="26"/>
      <c r="H14" s="34"/>
      <c r="I14" s="49"/>
    </row>
    <row r="15" spans="7:9" ht="13.5" thickBot="1">
      <c r="G15" s="27" t="s">
        <v>13</v>
      </c>
      <c r="H15" s="35">
        <f>'m region orig data'!B11/10</f>
        <v>7</v>
      </c>
      <c r="I15" s="48">
        <f>'m region orig data'!D11</f>
        <v>5.7372346529</v>
      </c>
    </row>
    <row r="16" spans="7:9" ht="12.75">
      <c r="G16" s="20" t="s">
        <v>14</v>
      </c>
      <c r="I16" s="28"/>
    </row>
    <row r="17" spans="7:9" ht="12.75">
      <c r="G17" s="23" t="s">
        <v>107</v>
      </c>
      <c r="H17" s="23"/>
      <c r="I17" s="23"/>
    </row>
    <row r="19" spans="7:9" ht="12.75">
      <c r="G19" s="53"/>
      <c r="H19" s="54"/>
      <c r="I19" s="55"/>
    </row>
    <row r="20" spans="7:9" ht="12.75">
      <c r="G20" s="53"/>
      <c r="H20" s="54"/>
      <c r="I20" s="55"/>
    </row>
    <row r="22" spans="7:9" ht="12.75">
      <c r="G22" s="53"/>
      <c r="H22" s="54"/>
      <c r="I22" s="55"/>
    </row>
    <row r="23" spans="7:9" ht="12.75">
      <c r="G23" s="53"/>
      <c r="H23" s="54"/>
      <c r="I23" s="55"/>
    </row>
    <row r="24" spans="7:9" ht="12.75">
      <c r="G24" s="53"/>
      <c r="H24" s="54"/>
      <c r="I24" s="55"/>
    </row>
    <row r="25" spans="7:9" ht="12.75">
      <c r="G25" s="56"/>
      <c r="H25" s="54"/>
      <c r="I25" s="55"/>
    </row>
    <row r="26" spans="7:9" ht="12.75">
      <c r="G26" s="53"/>
      <c r="H26" s="54"/>
      <c r="I26" s="55"/>
    </row>
  </sheetData>
  <sheetProtection/>
  <mergeCells count="7">
    <mergeCell ref="G2:G6"/>
    <mergeCell ref="H2:I2"/>
    <mergeCell ref="H6:I6"/>
    <mergeCell ref="A2:A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25" sqref="B25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9" customWidth="1"/>
    <col min="16" max="16" width="9.8515625" style="2" customWidth="1"/>
    <col min="17" max="17" width="9.140625" style="2" customWidth="1"/>
    <col min="18" max="18" width="9.421875" style="2" bestFit="1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19" ht="12.75">
      <c r="A1" s="31" t="s">
        <v>87</v>
      </c>
      <c r="B1" s="5" t="s">
        <v>16</v>
      </c>
      <c r="C1" s="72" t="s">
        <v>5</v>
      </c>
      <c r="D1" s="72"/>
      <c r="E1" s="72"/>
      <c r="F1" s="73" t="s">
        <v>65</v>
      </c>
      <c r="G1" s="73"/>
      <c r="H1" s="74" t="s">
        <v>101</v>
      </c>
      <c r="I1" s="74"/>
      <c r="J1" s="74"/>
      <c r="K1" s="74"/>
      <c r="L1" s="74"/>
      <c r="M1" s="74"/>
      <c r="N1" s="74"/>
      <c r="O1" s="7"/>
      <c r="S1" s="7"/>
    </row>
    <row r="2" spans="1:19" ht="12.75">
      <c r="A2" s="31" t="s">
        <v>88</v>
      </c>
      <c r="B2" s="57"/>
      <c r="C2" s="12"/>
      <c r="D2" s="12"/>
      <c r="E2" s="12"/>
      <c r="F2" s="40"/>
      <c r="G2" s="40"/>
      <c r="H2" s="5"/>
      <c r="I2" s="5" t="s">
        <v>76</v>
      </c>
      <c r="J2" s="5" t="s">
        <v>76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2" t="s">
        <v>54</v>
      </c>
      <c r="D3" s="12" t="s">
        <v>38</v>
      </c>
      <c r="E3" s="12" t="s">
        <v>37</v>
      </c>
      <c r="F3" s="40" t="s">
        <v>63</v>
      </c>
      <c r="G3" s="40" t="s">
        <v>64</v>
      </c>
      <c r="H3" s="6" t="s">
        <v>66</v>
      </c>
      <c r="I3" s="3" t="s">
        <v>77</v>
      </c>
      <c r="J3" s="46" t="s">
        <v>78</v>
      </c>
      <c r="K3" s="6" t="s">
        <v>67</v>
      </c>
      <c r="L3" s="41" t="s">
        <v>68</v>
      </c>
      <c r="M3" s="6" t="s">
        <v>69</v>
      </c>
      <c r="N3" s="6" t="s">
        <v>70</v>
      </c>
      <c r="P3" s="6" t="s">
        <v>71</v>
      </c>
      <c r="Q3" s="6" t="s">
        <v>72</v>
      </c>
      <c r="R3" s="6" t="s">
        <v>73</v>
      </c>
      <c r="T3" s="6" t="s">
        <v>74</v>
      </c>
      <c r="U3" s="6"/>
      <c r="V3" s="6"/>
      <c r="W3" s="6"/>
      <c r="X3" s="6"/>
      <c r="Y3" s="6"/>
      <c r="Z3" s="6"/>
      <c r="AA3" s="6"/>
    </row>
    <row r="4" spans="1:27" ht="12.75">
      <c r="A4" s="2" t="str">
        <f aca="true" ca="1" t="shared" si="0" ref="A4:A9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Winnipeg</v>
      </c>
      <c r="B4" t="s">
        <v>12</v>
      </c>
      <c r="C4" t="str">
        <f>'m vs o orig data'!T8</f>
        <v> </v>
      </c>
      <c r="D4" t="str">
        <f>'m vs o orig data'!U8</f>
        <v> </v>
      </c>
      <c r="E4">
        <f ca="1">IF(CELL("contents",F8)="s","s",IF(CELL("contents",G8)="s","s",IF(CELL("contents",'m vs o orig data'!V8)="d","d","")))</f>
      </c>
      <c r="F4" t="str">
        <f>'m vs o orig data'!W8</f>
        <v> </v>
      </c>
      <c r="G4" t="str">
        <f>'m vs o orig data'!X8</f>
        <v> </v>
      </c>
      <c r="H4" s="21">
        <f>I$9</f>
        <v>5.7372346529</v>
      </c>
      <c r="I4" s="3">
        <f>'m vs o orig data'!D8</f>
        <v>5.9051485514</v>
      </c>
      <c r="J4" s="3">
        <f>'m vs o orig data'!L8</f>
        <v>6.6096882948</v>
      </c>
      <c r="K4" s="21">
        <f>J$9</f>
        <v>6.7746316343</v>
      </c>
      <c r="L4" s="6">
        <f>'m vs o orig data'!B8</f>
        <v>32</v>
      </c>
      <c r="M4" s="6">
        <f>'m vs o orig data'!C8</f>
        <v>5419</v>
      </c>
      <c r="N4" s="11">
        <f>'m vs o orig data'!G8</f>
        <v>0.8915131194</v>
      </c>
      <c r="O4" s="8"/>
      <c r="P4" s="6">
        <f>'m vs o orig data'!J8</f>
        <v>447</v>
      </c>
      <c r="Q4" s="6">
        <f>'m vs o orig data'!K8</f>
        <v>67628</v>
      </c>
      <c r="R4" s="11">
        <f>'m vs o orig data'!O8</f>
        <v>0.6749426993</v>
      </c>
      <c r="S4" s="8"/>
      <c r="T4" s="11">
        <f>'m vs o orig data'!R8</f>
        <v>0.5379413119</v>
      </c>
      <c r="U4" s="1"/>
      <c r="V4" s="1"/>
      <c r="W4" s="1"/>
      <c r="X4" s="1"/>
      <c r="Y4" s="1"/>
      <c r="Z4" s="1"/>
      <c r="AA4" s="1"/>
    </row>
    <row r="5" spans="2:27" ht="12.75">
      <c r="B5"/>
      <c r="C5"/>
      <c r="D5"/>
      <c r="E5"/>
      <c r="F5"/>
      <c r="G5"/>
      <c r="H5" s="21"/>
      <c r="I5" s="3"/>
      <c r="J5" s="3"/>
      <c r="K5" s="21"/>
      <c r="L5" s="6"/>
      <c r="M5" s="6"/>
      <c r="N5" s="11"/>
      <c r="O5" s="8"/>
      <c r="P5" s="6"/>
      <c r="Q5" s="6"/>
      <c r="R5" s="11"/>
      <c r="S5" s="8"/>
      <c r="T5" s="11"/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0"/>
        <v>Rural South &amp; Brandon</v>
      </c>
      <c r="B6" t="s">
        <v>106</v>
      </c>
      <c r="C6" t="str">
        <f>'m vs o orig data'!T15</f>
        <v> </v>
      </c>
      <c r="D6" t="str">
        <f>'m vs o orig data'!U15</f>
        <v> </v>
      </c>
      <c r="E6">
        <f ca="1">IF(CELL("contents",F6)="s","s",IF(CELL("contents",G6)="s","s",IF(CELL("contents",'m vs o orig data'!V15)="d","d","")))</f>
      </c>
      <c r="F6" t="str">
        <f>'m vs o orig data'!W15</f>
        <v> </v>
      </c>
      <c r="G6" t="str">
        <f>'m vs o orig data'!X15</f>
        <v> </v>
      </c>
      <c r="H6" s="21">
        <f>I$9</f>
        <v>5.7372346529</v>
      </c>
      <c r="I6" s="3">
        <f>'m vs o orig data'!D15</f>
        <v>5.3908355795</v>
      </c>
      <c r="J6" s="3">
        <f>'m vs o orig data'!L15</f>
        <v>6.1924420451</v>
      </c>
      <c r="K6" s="21">
        <f>J$9</f>
        <v>6.7746316343</v>
      </c>
      <c r="L6" s="6">
        <f>'m vs o orig data'!B15</f>
        <v>12</v>
      </c>
      <c r="M6" s="6">
        <f>'m vs o orig data'!C15</f>
        <v>2226</v>
      </c>
      <c r="N6" s="11">
        <f>'m vs o orig data'!G15</f>
        <v>0.8435009904</v>
      </c>
      <c r="O6" s="8"/>
      <c r="P6" s="6">
        <f>'m vs o orig data'!J15</f>
        <v>195</v>
      </c>
      <c r="Q6" s="6">
        <f>'m vs o orig data'!K15</f>
        <v>31490</v>
      </c>
      <c r="R6" s="11">
        <f>'m vs o orig data'!O15</f>
        <v>0.2656098713</v>
      </c>
      <c r="S6" s="8"/>
      <c r="T6" s="11">
        <f>'m vs o orig data'!R15</f>
        <v>0.6411453522</v>
      </c>
      <c r="U6" s="1"/>
      <c r="V6" s="1"/>
      <c r="W6" s="1"/>
      <c r="X6" s="1"/>
      <c r="Y6" s="1"/>
      <c r="Z6" s="1"/>
      <c r="AA6" s="1"/>
    </row>
    <row r="7" spans="1:20" ht="12.75">
      <c r="A7" s="2" t="str">
        <f ca="1" t="shared" si="0"/>
        <v>Mid</v>
      </c>
      <c r="B7" t="s">
        <v>15</v>
      </c>
      <c r="C7" t="str">
        <f>'m vs o orig data'!T16</f>
        <v> </v>
      </c>
      <c r="D7" t="str">
        <f>'m vs o orig data'!U16</f>
        <v> </v>
      </c>
      <c r="E7">
        <f ca="1">IF(CELL("contents",F7)="s","s",IF(CELL("contents",G7)="s","s",IF(CELL("contents",'m vs o orig data'!V16)="d","d","")))</f>
      </c>
      <c r="F7" t="str">
        <f>'m vs o orig data'!W16</f>
        <v> </v>
      </c>
      <c r="G7" t="str">
        <f>'m vs o orig data'!X16</f>
        <v> </v>
      </c>
      <c r="H7" s="21">
        <f>I$9</f>
        <v>5.7372346529</v>
      </c>
      <c r="I7" s="3">
        <f>'m vs o orig data'!D16</f>
        <v>5.378271782</v>
      </c>
      <c r="J7" s="3">
        <f>'m vs o orig data'!L16</f>
        <v>6.5771812081</v>
      </c>
      <c r="K7" s="21">
        <f>J$9</f>
        <v>6.7746316343</v>
      </c>
      <c r="L7" s="6">
        <f>'m vs o orig data'!B16</f>
        <v>15</v>
      </c>
      <c r="M7" s="6">
        <f>'m vs o orig data'!C16</f>
        <v>2789</v>
      </c>
      <c r="N7" s="11">
        <f>'m vs o orig data'!G16</f>
        <v>0.8224697694</v>
      </c>
      <c r="P7" s="6">
        <f>'m vs o orig data'!J16</f>
        <v>98</v>
      </c>
      <c r="Q7" s="6">
        <f>'m vs o orig data'!K16</f>
        <v>14900</v>
      </c>
      <c r="R7" s="11">
        <f>'m vs o orig data'!O16</f>
        <v>0.7820683208</v>
      </c>
      <c r="T7" s="11">
        <f>'m vs o orig data'!R16</f>
        <v>0.4679460104</v>
      </c>
    </row>
    <row r="8" spans="1:20" ht="12.75">
      <c r="A8" s="2" t="str">
        <f ca="1" t="shared" si="0"/>
        <v>North (o)</v>
      </c>
      <c r="B8" t="s">
        <v>11</v>
      </c>
      <c r="C8" t="str">
        <f>'m vs o orig data'!T17</f>
        <v> </v>
      </c>
      <c r="D8" t="str">
        <f>'m vs o orig data'!U17</f>
        <v>o</v>
      </c>
      <c r="E8">
        <f ca="1">IF(CELL("contents",F8)="s","s",IF(CELL("contents",G8)="s","s",IF(CELL("contents",'m vs o orig data'!V17)="d","d","")))</f>
      </c>
      <c r="F8" t="str">
        <f>'m vs o orig data'!W17</f>
        <v> </v>
      </c>
      <c r="G8" t="str">
        <f>'m vs o orig data'!X17</f>
        <v> </v>
      </c>
      <c r="H8" s="21">
        <f>I$9</f>
        <v>5.7372346529</v>
      </c>
      <c r="I8" s="3">
        <f>'m vs o orig data'!D17</f>
        <v>6.2252405207</v>
      </c>
      <c r="J8" s="3">
        <f>'m vs o orig data'!L17</f>
        <v>9.2003889595</v>
      </c>
      <c r="K8" s="21">
        <f>J$9</f>
        <v>6.7746316343</v>
      </c>
      <c r="L8" s="6">
        <f>'m vs o orig data'!B17</f>
        <v>11</v>
      </c>
      <c r="M8" s="6">
        <f>'m vs o orig data'!C17</f>
        <v>1767</v>
      </c>
      <c r="N8" s="11">
        <f>'m vs o orig data'!G17</f>
        <v>0.799254835</v>
      </c>
      <c r="P8" s="6">
        <f>'m vs o orig data'!J17</f>
        <v>123</v>
      </c>
      <c r="Q8" s="6">
        <f>'m vs o orig data'!K17</f>
        <v>13369</v>
      </c>
      <c r="R8" s="11">
        <f>'m vs o orig data'!O17</f>
        <v>0.0010740826</v>
      </c>
      <c r="T8" s="11">
        <f>'m vs o orig data'!R17</f>
        <v>0.2145061003</v>
      </c>
    </row>
    <row r="9" spans="1:20" ht="12.75">
      <c r="A9" s="2" t="str">
        <f ca="1" t="shared" si="0"/>
        <v>Manitoba</v>
      </c>
      <c r="B9" t="s">
        <v>13</v>
      </c>
      <c r="C9" t="str">
        <f>'m vs o orig data'!T18</f>
        <v> </v>
      </c>
      <c r="D9" t="str">
        <f>'m vs o orig data'!U18</f>
        <v> </v>
      </c>
      <c r="E9">
        <f ca="1">IF(CELL("contents",F9)="s","s",IF(CELL("contents",G9)="s","s",IF(CELL("contents",'m vs o orig data'!V18)="d","d","")))</f>
      </c>
      <c r="F9" t="str">
        <f>'m vs o orig data'!W18</f>
        <v> </v>
      </c>
      <c r="G9" t="str">
        <f>'m vs o orig data'!X18</f>
        <v> </v>
      </c>
      <c r="H9" s="21">
        <f>I$9</f>
        <v>5.7372346529</v>
      </c>
      <c r="I9" s="3">
        <f>'m vs o orig data'!D18</f>
        <v>5.7372346529</v>
      </c>
      <c r="J9" s="3">
        <f>'m vs o orig data'!L18</f>
        <v>6.7746316343</v>
      </c>
      <c r="K9" s="21">
        <f>J$9</f>
        <v>6.7746316343</v>
      </c>
      <c r="L9" s="6">
        <f>'m vs o orig data'!B18</f>
        <v>70</v>
      </c>
      <c r="M9" s="6">
        <f>'m vs o orig data'!C18</f>
        <v>12201</v>
      </c>
      <c r="N9" s="11">
        <f>'m vs o orig data'!G18</f>
        <v>1</v>
      </c>
      <c r="P9" s="6">
        <f>'m vs o orig data'!J18</f>
        <v>863</v>
      </c>
      <c r="Q9" s="6">
        <f>'m vs o orig data'!K18</f>
        <v>127387</v>
      </c>
      <c r="R9" s="11">
        <f>'m vs o orig data'!O18</f>
        <v>1</v>
      </c>
      <c r="T9" s="11">
        <f>'m vs o orig data'!R18</f>
        <v>0.181088757</v>
      </c>
    </row>
    <row r="10" spans="2:23" ht="12.75">
      <c r="B10"/>
      <c r="C10"/>
      <c r="D10"/>
      <c r="E10"/>
      <c r="F10"/>
      <c r="G10"/>
      <c r="H10" s="21"/>
      <c r="I10" s="3"/>
      <c r="J10" s="3"/>
      <c r="K10" s="21"/>
      <c r="L10" s="6"/>
      <c r="M10" s="6"/>
      <c r="N10" s="11"/>
      <c r="O10" s="8"/>
      <c r="P10" s="6"/>
      <c r="Q10" s="6"/>
      <c r="R10" s="11"/>
      <c r="T10" s="11"/>
      <c r="U10" s="1"/>
      <c r="V10" s="1"/>
      <c r="W10" s="1"/>
    </row>
    <row r="11" spans="2:8" ht="12.75">
      <c r="B11"/>
      <c r="C11"/>
      <c r="D11"/>
      <c r="E11"/>
      <c r="F11"/>
      <c r="G11"/>
      <c r="H11" s="22"/>
    </row>
    <row r="12" spans="2:8" ht="12.75">
      <c r="B12"/>
      <c r="C12"/>
      <c r="D12"/>
      <c r="E12"/>
      <c r="F12"/>
      <c r="G12"/>
      <c r="H12" s="22"/>
    </row>
    <row r="13" spans="2:8" ht="12.75">
      <c r="B13"/>
      <c r="C13"/>
      <c r="D13"/>
      <c r="E13"/>
      <c r="F13"/>
      <c r="G13"/>
      <c r="H13" s="22"/>
    </row>
    <row r="14" spans="2:8" ht="12.75">
      <c r="B14"/>
      <c r="C14"/>
      <c r="D14"/>
      <c r="E14"/>
      <c r="F14"/>
      <c r="G14"/>
      <c r="H14" s="22"/>
    </row>
    <row r="15" spans="2:8" ht="12.75">
      <c r="B15"/>
      <c r="C15"/>
      <c r="D15"/>
      <c r="E15"/>
      <c r="F15"/>
      <c r="G15"/>
      <c r="H15" s="22"/>
    </row>
    <row r="16" spans="2:8" ht="12.75">
      <c r="B16"/>
      <c r="C16"/>
      <c r="D16"/>
      <c r="E16"/>
      <c r="F16"/>
      <c r="G16"/>
      <c r="H16" s="22"/>
    </row>
    <row r="17" spans="2:8" ht="12.75">
      <c r="B17"/>
      <c r="C17"/>
      <c r="D17"/>
      <c r="E17"/>
      <c r="F17"/>
      <c r="G17"/>
      <c r="H17" s="22"/>
    </row>
    <row r="18" ht="12.75">
      <c r="H18" s="22"/>
    </row>
    <row r="19" ht="12.75">
      <c r="H19" s="22"/>
    </row>
    <row r="20" ht="12.75">
      <c r="H20" s="22"/>
    </row>
    <row r="21" ht="12.75">
      <c r="H21" s="22"/>
    </row>
    <row r="22" ht="12.75">
      <c r="H22" s="22"/>
    </row>
    <row r="23" ht="12.75">
      <c r="H23" s="22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1" t="s">
        <v>75</v>
      </c>
      <c r="B1" s="5" t="s">
        <v>17</v>
      </c>
      <c r="C1" s="12" t="s">
        <v>5</v>
      </c>
      <c r="D1" s="12" t="s">
        <v>6</v>
      </c>
      <c r="E1" s="75" t="s">
        <v>101</v>
      </c>
      <c r="F1" s="75"/>
      <c r="G1" s="75"/>
      <c r="H1" s="75"/>
      <c r="I1" s="75"/>
    </row>
    <row r="2" spans="1:9" ht="12.75">
      <c r="A2" s="31"/>
      <c r="B2" s="5"/>
      <c r="C2" s="12"/>
      <c r="D2" s="12"/>
      <c r="E2" s="3"/>
      <c r="F2" s="3" t="s">
        <v>76</v>
      </c>
      <c r="G2" s="3"/>
      <c r="H2" s="3"/>
      <c r="I2" s="3"/>
    </row>
    <row r="3" spans="1:9" ht="12.75">
      <c r="A3" s="30" t="s">
        <v>0</v>
      </c>
      <c r="B3" s="5"/>
      <c r="C3" s="12" t="s">
        <v>54</v>
      </c>
      <c r="D3" s="12" t="s">
        <v>19</v>
      </c>
      <c r="E3" s="6" t="s">
        <v>62</v>
      </c>
      <c r="F3" s="3" t="s">
        <v>77</v>
      </c>
      <c r="G3" s="6" t="s">
        <v>40</v>
      </c>
      <c r="H3" s="6" t="s">
        <v>41</v>
      </c>
      <c r="I3" s="6" t="s">
        <v>42</v>
      </c>
    </row>
    <row r="4" spans="1:9" ht="12.75">
      <c r="A4" s="29" t="str">
        <f aca="true" ca="1" t="shared" si="0" ref="A4:A10">CONCATENATE(B4)&amp;(IF((CELL("contents",D4)="s")," (s)",(IF((CELL("contents",C4)="m")," (m)",""))))</f>
        <v>Southeast Region</v>
      </c>
      <c r="B4" t="s">
        <v>55</v>
      </c>
      <c r="C4" t="str">
        <f>'m region orig data'!J4</f>
        <v> </v>
      </c>
      <c r="D4" t="str">
        <f>'m region orig data'!K4</f>
        <v> </v>
      </c>
      <c r="E4" s="21">
        <f>F$12</f>
        <v>5.7372346529</v>
      </c>
      <c r="F4" s="39">
        <f>'m region orig data'!D4</f>
        <v>5.9523809524</v>
      </c>
      <c r="G4" s="6">
        <f>'m region orig data'!B4</f>
        <v>8</v>
      </c>
      <c r="H4" s="6">
        <f>'m region orig data'!C4</f>
        <v>1344</v>
      </c>
      <c r="I4" s="11">
        <f>'m region orig data'!G4</f>
        <v>0.9211363002</v>
      </c>
    </row>
    <row r="5" spans="1:9" ht="12.75">
      <c r="A5" s="29" t="str">
        <f ca="1" t="shared" si="0"/>
        <v>Interlake Region</v>
      </c>
      <c r="B5" t="s">
        <v>56</v>
      </c>
      <c r="C5" t="str">
        <f>'m region orig data'!J5</f>
        <v> </v>
      </c>
      <c r="D5" t="str">
        <f>'m region orig data'!K5</f>
        <v> </v>
      </c>
      <c r="E5" s="21">
        <f aca="true" t="shared" si="1" ref="E5:E12">F$12</f>
        <v>5.7372346529</v>
      </c>
      <c r="F5" s="39">
        <f>'m region orig data'!D5</f>
        <v>7.8397212544</v>
      </c>
      <c r="G5" s="6">
        <f>'m region orig data'!B5</f>
        <v>9</v>
      </c>
      <c r="H5" s="6">
        <f>'m region orig data'!C5</f>
        <v>1148</v>
      </c>
      <c r="I5" s="11">
        <f>'m region orig data'!G5</f>
        <v>0.3649333763</v>
      </c>
    </row>
    <row r="6" spans="1:9" ht="12.75">
      <c r="A6" s="29" t="str">
        <f ca="1" t="shared" si="0"/>
        <v>Northwest Region (s)</v>
      </c>
      <c r="B6" t="s">
        <v>57</v>
      </c>
      <c r="C6" t="str">
        <f>'m region orig data'!J6</f>
        <v> </v>
      </c>
      <c r="D6" t="str">
        <f>'m region orig data'!K6</f>
        <v>s</v>
      </c>
      <c r="E6" s="21">
        <f t="shared" si="1"/>
        <v>5.7372346529</v>
      </c>
      <c r="F6" s="39" t="str">
        <f>'m region orig data'!D6</f>
        <v> </v>
      </c>
      <c r="G6" s="6" t="str">
        <f>'m region orig data'!B6</f>
        <v> </v>
      </c>
      <c r="H6" s="6" t="str">
        <f>'m region orig data'!C6</f>
        <v> </v>
      </c>
      <c r="I6" s="11" t="str">
        <f>'m region orig data'!G6</f>
        <v> </v>
      </c>
    </row>
    <row r="7" spans="1:9" ht="12.75">
      <c r="A7" s="29" t="str">
        <f ca="1" t="shared" si="0"/>
        <v>Winnipeg Region</v>
      </c>
      <c r="B7" t="s">
        <v>58</v>
      </c>
      <c r="C7" t="str">
        <f>'m region orig data'!J7</f>
        <v> </v>
      </c>
      <c r="D7" t="str">
        <f>'m region orig data'!K7</f>
        <v> </v>
      </c>
      <c r="E7" s="21">
        <f t="shared" si="1"/>
        <v>5.7372346529</v>
      </c>
      <c r="F7" s="39">
        <f>'m region orig data'!D7</f>
        <v>5.9051485514</v>
      </c>
      <c r="G7" s="6">
        <f>'m region orig data'!B7</f>
        <v>32</v>
      </c>
      <c r="H7" s="6">
        <f>'m region orig data'!C7</f>
        <v>5419</v>
      </c>
      <c r="I7" s="11">
        <f>'m region orig data'!G7</f>
        <v>0.8915131194</v>
      </c>
    </row>
    <row r="8" spans="1:9" ht="12.75">
      <c r="A8" s="29" t="str">
        <f ca="1" t="shared" si="0"/>
        <v>Southwest Region</v>
      </c>
      <c r="B8" t="s">
        <v>59</v>
      </c>
      <c r="C8" t="str">
        <f>'m region orig data'!J8</f>
        <v> </v>
      </c>
      <c r="D8" t="str">
        <f>'m region orig data'!K8</f>
        <v> </v>
      </c>
      <c r="E8" s="21">
        <f t="shared" si="1"/>
        <v>5.7372346529</v>
      </c>
      <c r="F8" s="39">
        <f>'m region orig data'!D8</f>
        <v>5.6537102473</v>
      </c>
      <c r="G8" s="6">
        <f>'m region orig data'!B8</f>
        <v>8</v>
      </c>
      <c r="H8" s="6">
        <f>'m region orig data'!C8</f>
        <v>1415</v>
      </c>
      <c r="I8" s="11">
        <f>'m region orig data'!G8</f>
        <v>0.9687028437</v>
      </c>
    </row>
    <row r="9" spans="1:9" ht="12.75">
      <c r="A9" s="29" t="str">
        <f ca="1" t="shared" si="0"/>
        <v>The Pas Region (s)</v>
      </c>
      <c r="B9" t="s">
        <v>60</v>
      </c>
      <c r="C9" t="str">
        <f>'m region orig data'!J9</f>
        <v> </v>
      </c>
      <c r="D9" t="str">
        <f>'m region orig data'!K9</f>
        <v>s</v>
      </c>
      <c r="E9" s="21">
        <f t="shared" si="1"/>
        <v>5.7372346529</v>
      </c>
      <c r="F9" s="39" t="str">
        <f>'m region orig data'!D9</f>
        <v> </v>
      </c>
      <c r="G9" s="6" t="str">
        <f>'m region orig data'!B9</f>
        <v> </v>
      </c>
      <c r="H9" s="6" t="str">
        <f>'m region orig data'!C9</f>
        <v> </v>
      </c>
      <c r="I9" s="11" t="str">
        <f>'m region orig data'!G9</f>
        <v> </v>
      </c>
    </row>
    <row r="10" spans="1:9" ht="12.75">
      <c r="A10" s="29" t="str">
        <f ca="1" t="shared" si="0"/>
        <v>Thompson Region</v>
      </c>
      <c r="B10" t="s">
        <v>61</v>
      </c>
      <c r="C10" t="str">
        <f>'m region orig data'!J10</f>
        <v> </v>
      </c>
      <c r="D10" t="str">
        <f>'m region orig data'!K10</f>
        <v> </v>
      </c>
      <c r="E10" s="21">
        <f t="shared" si="1"/>
        <v>5.7372346529</v>
      </c>
      <c r="F10" s="39">
        <f>'m region orig data'!D10</f>
        <v>8.5287846482</v>
      </c>
      <c r="G10" s="6">
        <f>'m region orig data'!B10</f>
        <v>8</v>
      </c>
      <c r="H10" s="6">
        <f>'m region orig data'!C10</f>
        <v>938</v>
      </c>
      <c r="I10" s="11">
        <f>'m region orig data'!G10</f>
        <v>0.2741888599</v>
      </c>
    </row>
    <row r="11" spans="1:9" ht="12.75">
      <c r="A11" s="29"/>
      <c r="E11" s="21"/>
      <c r="F11" s="39"/>
      <c r="G11" s="6"/>
      <c r="H11" s="6"/>
      <c r="I11" s="11"/>
    </row>
    <row r="12" spans="1:9" ht="12.75">
      <c r="A12" s="29" t="s">
        <v>13</v>
      </c>
      <c r="B12" t="s">
        <v>13</v>
      </c>
      <c r="C12" t="str">
        <f>'m region orig data'!J11</f>
        <v> </v>
      </c>
      <c r="D12" t="str">
        <f>'m region orig data'!K11</f>
        <v> </v>
      </c>
      <c r="E12" s="21">
        <f t="shared" si="1"/>
        <v>5.7372346529</v>
      </c>
      <c r="F12" s="39">
        <f>'m region orig data'!D11</f>
        <v>5.7372346529</v>
      </c>
      <c r="G12" s="6">
        <f>'m region orig data'!B11</f>
        <v>70</v>
      </c>
      <c r="H12" s="6">
        <f>'m region orig data'!C11</f>
        <v>12201</v>
      </c>
      <c r="I12" s="11">
        <f>'m region orig data'!G11</f>
        <v>1</v>
      </c>
    </row>
    <row r="13" spans="5:9" ht="12.75">
      <c r="E13" s="21"/>
      <c r="F13" s="10"/>
      <c r="G13" s="6"/>
      <c r="H13" s="6"/>
      <c r="I13" s="11"/>
    </row>
    <row r="16" ht="12.75">
      <c r="B16" s="42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102</v>
      </c>
    </row>
    <row r="3" spans="1:24" ht="12.75">
      <c r="A3" t="s">
        <v>0</v>
      </c>
      <c r="B3" t="s">
        <v>21</v>
      </c>
      <c r="C3" t="s">
        <v>22</v>
      </c>
      <c r="D3" t="s">
        <v>24</v>
      </c>
      <c r="E3" t="s">
        <v>91</v>
      </c>
      <c r="F3" t="s">
        <v>92</v>
      </c>
      <c r="G3" t="s">
        <v>23</v>
      </c>
      <c r="H3" t="s">
        <v>25</v>
      </c>
      <c r="I3" t="s">
        <v>96</v>
      </c>
      <c r="J3" t="s">
        <v>26</v>
      </c>
      <c r="K3" t="s">
        <v>27</v>
      </c>
      <c r="L3" t="s">
        <v>29</v>
      </c>
      <c r="M3" t="s">
        <v>93</v>
      </c>
      <c r="N3" t="s">
        <v>94</v>
      </c>
      <c r="O3" t="s">
        <v>28</v>
      </c>
      <c r="P3" t="s">
        <v>30</v>
      </c>
      <c r="Q3" t="s">
        <v>97</v>
      </c>
      <c r="R3" t="s">
        <v>31</v>
      </c>
      <c r="S3" t="s">
        <v>98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</row>
    <row r="4" ht="12.75">
      <c r="O4" s="4"/>
    </row>
    <row r="8" spans="1:24" ht="12.75">
      <c r="A8" t="s">
        <v>1</v>
      </c>
      <c r="B8">
        <v>32</v>
      </c>
      <c r="C8">
        <v>5419</v>
      </c>
      <c r="D8">
        <v>5.9051485514</v>
      </c>
      <c r="E8">
        <v>3.2160810949</v>
      </c>
      <c r="F8">
        <v>8.5942160079</v>
      </c>
      <c r="G8">
        <v>0.8915131194</v>
      </c>
      <c r="H8">
        <v>1.0438926462</v>
      </c>
      <c r="I8">
        <v>0.0186021835</v>
      </c>
      <c r="J8">
        <v>447</v>
      </c>
      <c r="K8">
        <v>67628</v>
      </c>
      <c r="L8">
        <v>6.6096882948</v>
      </c>
      <c r="M8">
        <v>5.8043597808</v>
      </c>
      <c r="N8">
        <v>7.4150168088</v>
      </c>
      <c r="O8">
        <v>0.6749426993</v>
      </c>
      <c r="P8">
        <v>0.3126275287</v>
      </c>
      <c r="Q8">
        <v>0.1758746935</v>
      </c>
      <c r="R8">
        <v>0.5379413119</v>
      </c>
      <c r="S8">
        <v>0.3793686613</v>
      </c>
      <c r="T8" t="s">
        <v>18</v>
      </c>
      <c r="U8" t="s">
        <v>18</v>
      </c>
      <c r="V8" t="s">
        <v>18</v>
      </c>
      <c r="W8" t="s">
        <v>18</v>
      </c>
      <c r="X8" t="s">
        <v>18</v>
      </c>
    </row>
    <row r="11" ht="12.75">
      <c r="O11" s="4"/>
    </row>
    <row r="14" ht="12.75">
      <c r="O14" s="4"/>
    </row>
    <row r="15" spans="1:24" ht="12.75">
      <c r="A15" t="s">
        <v>103</v>
      </c>
      <c r="B15">
        <v>12</v>
      </c>
      <c r="C15">
        <v>2226</v>
      </c>
      <c r="D15">
        <v>5.3908355795</v>
      </c>
      <c r="E15">
        <v>1.3820638991</v>
      </c>
      <c r="F15">
        <v>9.3996072599</v>
      </c>
      <c r="G15">
        <v>0.8435009904</v>
      </c>
      <c r="H15">
        <v>1.5562001865</v>
      </c>
      <c r="I15">
        <v>0.0389735915</v>
      </c>
      <c r="J15">
        <v>195</v>
      </c>
      <c r="K15">
        <v>31490</v>
      </c>
      <c r="L15">
        <v>6.1924420451</v>
      </c>
      <c r="M15">
        <v>5.0501148824</v>
      </c>
      <c r="N15">
        <v>7.3347692078</v>
      </c>
      <c r="O15">
        <v>0.2656098713</v>
      </c>
      <c r="P15">
        <v>0.4434499855</v>
      </c>
      <c r="Q15">
        <v>1.2392799439</v>
      </c>
      <c r="R15">
        <v>0.6411453522</v>
      </c>
      <c r="S15">
        <v>0.217247349</v>
      </c>
      <c r="T15" t="s">
        <v>18</v>
      </c>
      <c r="U15" t="s">
        <v>18</v>
      </c>
      <c r="V15" t="s">
        <v>18</v>
      </c>
      <c r="W15" t="s">
        <v>18</v>
      </c>
      <c r="X15" t="s">
        <v>18</v>
      </c>
    </row>
    <row r="16" spans="1:24" ht="12.75">
      <c r="A16" t="s">
        <v>2</v>
      </c>
      <c r="B16">
        <v>15</v>
      </c>
      <c r="C16">
        <v>2789</v>
      </c>
      <c r="D16">
        <v>5.378271782</v>
      </c>
      <c r="E16">
        <v>1.8010738258</v>
      </c>
      <c r="F16">
        <v>8.9554697382</v>
      </c>
      <c r="G16">
        <v>0.8224697694</v>
      </c>
      <c r="H16">
        <v>1.3886638029</v>
      </c>
      <c r="I16">
        <v>0.0503416909</v>
      </c>
      <c r="J16">
        <v>98</v>
      </c>
      <c r="K16">
        <v>14900</v>
      </c>
      <c r="L16">
        <v>6.5771812081</v>
      </c>
      <c r="M16">
        <v>4.8656980566</v>
      </c>
      <c r="N16">
        <v>8.2886643595</v>
      </c>
      <c r="O16">
        <v>0.7820683208</v>
      </c>
      <c r="P16">
        <v>0.6643956333</v>
      </c>
      <c r="Q16">
        <v>0.0765212073</v>
      </c>
      <c r="R16">
        <v>0.4679460104</v>
      </c>
      <c r="S16">
        <v>0.5268220455</v>
      </c>
      <c r="T16" t="s">
        <v>18</v>
      </c>
      <c r="U16" t="s">
        <v>18</v>
      </c>
      <c r="V16" t="s">
        <v>18</v>
      </c>
      <c r="W16" t="s">
        <v>18</v>
      </c>
      <c r="X16" t="s">
        <v>18</v>
      </c>
    </row>
    <row r="17" spans="1:24" ht="12.75">
      <c r="A17" t="s">
        <v>3</v>
      </c>
      <c r="B17">
        <v>11</v>
      </c>
      <c r="C17">
        <v>1767</v>
      </c>
      <c r="D17">
        <v>6.2252405207</v>
      </c>
      <c r="E17">
        <v>1.3901383928</v>
      </c>
      <c r="F17">
        <v>11.060342649</v>
      </c>
      <c r="G17">
        <v>0.799254835</v>
      </c>
      <c r="H17">
        <v>1.8769806397</v>
      </c>
      <c r="I17">
        <v>0.0646743924</v>
      </c>
      <c r="J17">
        <v>123</v>
      </c>
      <c r="K17">
        <v>13369</v>
      </c>
      <c r="L17">
        <v>9.2003889595</v>
      </c>
      <c r="M17">
        <v>7.0634137153</v>
      </c>
      <c r="N17">
        <v>11.337364204</v>
      </c>
      <c r="O17">
        <v>0.0010740826</v>
      </c>
      <c r="P17">
        <v>0.8295711352</v>
      </c>
      <c r="Q17">
        <v>10.695296533</v>
      </c>
      <c r="R17">
        <v>0.2145061003</v>
      </c>
      <c r="S17">
        <v>1.5407506953</v>
      </c>
      <c r="T17" t="s">
        <v>18</v>
      </c>
      <c r="U17" t="s">
        <v>38</v>
      </c>
      <c r="V17" t="s">
        <v>18</v>
      </c>
      <c r="W17" t="s">
        <v>18</v>
      </c>
      <c r="X17" t="s">
        <v>18</v>
      </c>
    </row>
    <row r="18" spans="1:24" ht="12.75">
      <c r="A18" t="s">
        <v>4</v>
      </c>
      <c r="B18">
        <v>70</v>
      </c>
      <c r="C18">
        <v>12201</v>
      </c>
      <c r="D18">
        <v>5.7372346529</v>
      </c>
      <c r="E18">
        <v>3.9707923708</v>
      </c>
      <c r="F18">
        <v>7.503676935</v>
      </c>
      <c r="G18">
        <v>1</v>
      </c>
      <c r="H18">
        <v>0.6857306996</v>
      </c>
      <c r="I18">
        <v>0</v>
      </c>
      <c r="J18">
        <v>863</v>
      </c>
      <c r="K18">
        <v>127387</v>
      </c>
      <c r="L18">
        <v>6.7746316343</v>
      </c>
      <c r="M18">
        <v>6.1805773306</v>
      </c>
      <c r="N18">
        <v>7.3686859381</v>
      </c>
      <c r="O18">
        <v>1</v>
      </c>
      <c r="P18">
        <v>0.2306111428</v>
      </c>
      <c r="Q18">
        <v>0</v>
      </c>
      <c r="R18">
        <v>0.181088757</v>
      </c>
      <c r="S18">
        <v>1.7886662055</v>
      </c>
      <c r="T18" t="s">
        <v>18</v>
      </c>
      <c r="U18" t="s">
        <v>18</v>
      </c>
      <c r="V18" t="s">
        <v>18</v>
      </c>
      <c r="W18" t="s">
        <v>18</v>
      </c>
      <c r="X18" t="s">
        <v>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104</v>
      </c>
    </row>
    <row r="3" spans="1:11" ht="12.75">
      <c r="A3" t="s">
        <v>39</v>
      </c>
      <c r="B3" t="s">
        <v>40</v>
      </c>
      <c r="C3" t="s">
        <v>41</v>
      </c>
      <c r="D3" t="s">
        <v>43</v>
      </c>
      <c r="E3" t="s">
        <v>89</v>
      </c>
      <c r="F3" t="s">
        <v>90</v>
      </c>
      <c r="G3" t="s">
        <v>42</v>
      </c>
      <c r="H3" t="s">
        <v>44</v>
      </c>
      <c r="I3" t="s">
        <v>95</v>
      </c>
      <c r="J3" t="s">
        <v>45</v>
      </c>
      <c r="K3" t="s">
        <v>46</v>
      </c>
    </row>
    <row r="4" spans="1:11" ht="12.75">
      <c r="A4" t="s">
        <v>47</v>
      </c>
      <c r="B4">
        <v>8</v>
      </c>
      <c r="C4">
        <v>1344</v>
      </c>
      <c r="D4">
        <v>5.9523809524</v>
      </c>
      <c r="E4">
        <v>0.5312289633</v>
      </c>
      <c r="F4">
        <v>11.373532941</v>
      </c>
      <c r="G4">
        <v>0.9211363002</v>
      </c>
      <c r="H4">
        <v>2.1044844678</v>
      </c>
      <c r="I4">
        <v>0.0098014913</v>
      </c>
      <c r="J4" t="s">
        <v>18</v>
      </c>
      <c r="K4" t="s">
        <v>18</v>
      </c>
    </row>
    <row r="5" spans="1:11" ht="12.75">
      <c r="A5" t="s">
        <v>48</v>
      </c>
      <c r="B5">
        <v>9</v>
      </c>
      <c r="C5">
        <v>1148</v>
      </c>
      <c r="D5">
        <v>7.8397212544</v>
      </c>
      <c r="E5">
        <v>1.1080139373</v>
      </c>
      <c r="F5">
        <v>14.571428571</v>
      </c>
      <c r="G5">
        <v>0.3649333763</v>
      </c>
      <c r="H5">
        <v>2.6132404181</v>
      </c>
      <c r="I5">
        <v>0.8208444771</v>
      </c>
      <c r="J5" t="s">
        <v>18</v>
      </c>
      <c r="K5" t="s">
        <v>18</v>
      </c>
    </row>
    <row r="6" spans="1:11" ht="12.75">
      <c r="A6" t="s">
        <v>49</v>
      </c>
      <c r="B6" t="s">
        <v>18</v>
      </c>
      <c r="C6" t="s">
        <v>18</v>
      </c>
      <c r="D6" t="s">
        <v>18</v>
      </c>
      <c r="E6" t="s">
        <v>18</v>
      </c>
      <c r="F6" t="s">
        <v>18</v>
      </c>
      <c r="G6" t="s">
        <v>18</v>
      </c>
      <c r="H6" t="s">
        <v>18</v>
      </c>
      <c r="I6" t="s">
        <v>18</v>
      </c>
      <c r="J6" t="s">
        <v>18</v>
      </c>
      <c r="K6" t="s">
        <v>19</v>
      </c>
    </row>
    <row r="7" spans="1:11" ht="12.75">
      <c r="A7" t="s">
        <v>50</v>
      </c>
      <c r="B7">
        <v>32</v>
      </c>
      <c r="C7">
        <v>5419</v>
      </c>
      <c r="D7">
        <v>5.9051485514</v>
      </c>
      <c r="E7">
        <v>3.2160810949</v>
      </c>
      <c r="F7">
        <v>8.5942160079</v>
      </c>
      <c r="G7">
        <v>0.8915131194</v>
      </c>
      <c r="H7">
        <v>1.0438926462</v>
      </c>
      <c r="I7">
        <v>0.0186021835</v>
      </c>
      <c r="J7" t="s">
        <v>18</v>
      </c>
      <c r="K7" t="s">
        <v>18</v>
      </c>
    </row>
    <row r="8" spans="1:11" ht="12.75">
      <c r="A8" t="s">
        <v>51</v>
      </c>
      <c r="B8">
        <v>8</v>
      </c>
      <c r="C8">
        <v>1415</v>
      </c>
      <c r="D8">
        <v>5.6537102473</v>
      </c>
      <c r="E8">
        <v>0.5045736584</v>
      </c>
      <c r="F8">
        <v>10.802846836</v>
      </c>
      <c r="G8">
        <v>0.9687028437</v>
      </c>
      <c r="H8">
        <v>1.9988884274</v>
      </c>
      <c r="I8">
        <v>0.0015394035</v>
      </c>
      <c r="J8" t="s">
        <v>18</v>
      </c>
      <c r="K8" t="s">
        <v>18</v>
      </c>
    </row>
    <row r="9" spans="1:11" ht="12.75">
      <c r="A9" t="s">
        <v>52</v>
      </c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19</v>
      </c>
    </row>
    <row r="10" spans="1:11" ht="12.75">
      <c r="A10" t="s">
        <v>53</v>
      </c>
      <c r="B10">
        <v>8</v>
      </c>
      <c r="C10">
        <v>938</v>
      </c>
      <c r="D10">
        <v>8.5287846482</v>
      </c>
      <c r="E10">
        <v>0.7611638877</v>
      </c>
      <c r="F10">
        <v>16.296405409</v>
      </c>
      <c r="G10">
        <v>0.2741888599</v>
      </c>
      <c r="H10">
        <v>3.01538073</v>
      </c>
      <c r="I10">
        <v>1.1956698331</v>
      </c>
      <c r="J10" t="s">
        <v>18</v>
      </c>
      <c r="K10" t="s">
        <v>18</v>
      </c>
    </row>
    <row r="11" spans="1:11" ht="12.75">
      <c r="A11" t="s">
        <v>4</v>
      </c>
      <c r="B11">
        <v>70</v>
      </c>
      <c r="C11">
        <v>12201</v>
      </c>
      <c r="D11">
        <v>5.7372346529</v>
      </c>
      <c r="E11">
        <v>3.9707923708</v>
      </c>
      <c r="F11">
        <v>7.503676935</v>
      </c>
      <c r="G11">
        <v>1</v>
      </c>
      <c r="H11">
        <v>0.6857306996</v>
      </c>
      <c r="I11">
        <v>0</v>
      </c>
      <c r="J11" t="s">
        <v>18</v>
      </c>
      <c r="K11" t="s">
        <v>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2008-08-27T20:33:24Z</cp:lastPrinted>
  <dcterms:created xsi:type="dcterms:W3CDTF">2006-01-23T20:42:54Z</dcterms:created>
  <dcterms:modified xsi:type="dcterms:W3CDTF">2010-05-05T21:29:56Z</dcterms:modified>
  <cp:category/>
  <cp:version/>
  <cp:contentType/>
  <cp:contentStatus/>
</cp:coreProperties>
</file>