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80" windowWidth="18630" windowHeight="7425" tabRatio="891" activeTab="0"/>
  </bookViews>
  <sheets>
    <sheet name="agg graph " sheetId="1" r:id="rId1"/>
    <sheet name="m region graph" sheetId="2" r:id="rId2"/>
    <sheet name="crd rate tbls" sheetId="3" r:id="rId3"/>
    <sheet name="m vs o graph data" sheetId="4" r:id="rId4"/>
    <sheet name="m region graph data" sheetId="5" r:id="rId5"/>
    <sheet name="m vs o orig data" sheetId="6" r:id="rId6"/>
    <sheet name="m region orig data" sheetId="7" r:id="rId7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<sst xmlns="http://schemas.openxmlformats.org/spreadsheetml/2006/main" count="233" uniqueCount="129">
  <si>
    <t>area</t>
  </si>
  <si>
    <t>K-10 Winnipeg</t>
  </si>
  <si>
    <t>M Mid</t>
  </si>
  <si>
    <t>N North</t>
  </si>
  <si>
    <t>Z Manitoba</t>
  </si>
  <si>
    <t>CI work</t>
  </si>
  <si>
    <t>Suppression</t>
  </si>
  <si>
    <t>Number</t>
  </si>
  <si>
    <t>Observed</t>
  </si>
  <si>
    <t>per Year</t>
  </si>
  <si>
    <t>Interlake</t>
  </si>
  <si>
    <t>North</t>
  </si>
  <si>
    <t>Winnipeg</t>
  </si>
  <si>
    <t>Manitoba</t>
  </si>
  <si>
    <t>blank cells = suppressed</t>
  </si>
  <si>
    <t>Mid</t>
  </si>
  <si>
    <t>per 1,000</t>
  </si>
  <si>
    <t>RHAs &amp; CAs</t>
  </si>
  <si>
    <t>districts &amp; NCs</t>
  </si>
  <si>
    <t xml:space="preserve"> </t>
  </si>
  <si>
    <t>s</t>
  </si>
  <si>
    <t>Crude</t>
  </si>
  <si>
    <t>Rate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</si>
  <si>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</si>
  <si>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</si>
  <si>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</si>
  <si>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</si>
  <si>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</si>
  <si>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</si>
  <si>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</si>
  <si>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</si>
  <si>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</si>
  <si>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</si>
  <si>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</si>
  <si>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</si>
  <si>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</si>
  <si>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</si>
  <si>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</si>
  <si>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</si>
  <si>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</si>
  <si>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</si>
  <si>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</si>
  <si>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</si>
  <si>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</si>
  <si>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</si>
  <si>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</si>
  <si>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</si>
  <si>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</si>
  <si>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</si>
  <si>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</si>
  <si>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</si>
  <si>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</si>
  <si>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</si>
  <si>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</si>
  <si>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</si>
  <si>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</si>
  <si>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</si>
  <si>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</si>
  <si>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</si>
  <si>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</si>
  <si>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</si>
  <si>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</si>
  <si>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</si>
  <si>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</si>
  <si>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</si>
  <si>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</si>
  <si>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</si>
  <si>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</si>
  <si>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</si>
  <si>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</si>
  <si>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</si>
  <si>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</si>
  <si>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</si>
  <si>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</si>
  <si>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</si>
  <si>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</si>
  <si>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</si>
  <si>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</si>
  <si>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</si>
  <si>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</si>
  <si>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</si>
  <si>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</si>
  <si>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</si>
  <si>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</si>
  <si>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</si>
  <si>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</si>
  <si>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</si>
  <si>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</si>
  <si>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</si>
  <si>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</si>
  <si>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</si>
  <si>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</si>
  <si>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</si>
  <si>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</si>
  <si>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</si>
  <si>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</si>
  <si>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</si>
  <si>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</si>
  <si>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</si>
  <si>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</si>
  <si>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</si>
  <si>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</si>
  <si>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</si>
  <si>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</si>
  <si>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</si>
  <si>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</si>
  <si>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</si>
  <si>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</si>
  <si>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</si>
  <si>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</si>
  <si>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</si>
  <si>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</si>
  <si>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</si>
  <si>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</si>
  <si>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</si>
  <si>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</si>
  <si>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</si>
  <si>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</si>
  <si>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</si>
  <si>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*differences tested  @ .05</t>
  </si>
  <si>
    <t>*comparisons to MB avg tested @ .01</t>
  </si>
  <si>
    <t>Crude and Adjusted Child Mortality Rates by Metis Region, 1997-2006, per 1000 Metis age 1-19</t>
  </si>
  <si>
    <t>Crude and Adjusted Child Mortality Rates by Region, 1997-2006, per 1000 age 1-19</t>
  </si>
  <si>
    <t>SB South + Brandon</t>
  </si>
  <si>
    <t>Child Mortality, 1997-2006</t>
  </si>
  <si>
    <t>Child Mortality</t>
  </si>
  <si>
    <t>Rural South &amp; Brandon</t>
  </si>
  <si>
    <t>Source: MCHP/MMF, 2010</t>
  </si>
  <si>
    <t>Appendix Table 2.35: Child Mortality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</si>
</sst>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  <numFmt numFmtId="167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10" fillId="0" borderId="19" xfId="0" applyNumberFormat="1" applyFont="1" applyFill="1" applyBorder="1" applyAlignment="1" quotePrefix="1">
      <alignment horizontal="center"/>
    </xf>
    <xf numFmtId="165" fontId="10" fillId="0" borderId="20" xfId="0" applyNumberFormat="1" applyFont="1" applyFill="1" applyBorder="1" applyAlignment="1" quotePrefix="1">
      <alignment horizontal="center"/>
    </xf>
    <xf numFmtId="165" fontId="10" fillId="33" borderId="20" xfId="0" applyNumberFormat="1" applyFont="1" applyFill="1" applyBorder="1" applyAlignment="1" quotePrefix="1">
      <alignment horizontal="center"/>
    </xf>
    <xf numFmtId="165" fontId="10" fillId="0" borderId="21" xfId="0" applyNumberFormat="1" applyFont="1" applyFill="1" applyBorder="1" applyAlignment="1" quotePrefix="1">
      <alignment horizontal="center"/>
    </xf>
    <xf numFmtId="165" fontId="10" fillId="0" borderId="11" xfId="0" applyNumberFormat="1" applyFont="1" applyFill="1" applyBorder="1" applyAlignment="1" quotePrefix="1">
      <alignment horizontal="center"/>
    </xf>
    <xf numFmtId="165" fontId="10" fillId="33" borderId="11" xfId="0" applyNumberFormat="1" applyFont="1" applyFill="1" applyBorder="1" applyAlignment="1" quotePrefix="1">
      <alignment horizontal="center"/>
    </xf>
    <xf numFmtId="165" fontId="10" fillId="0" borderId="22" xfId="0" applyNumberFormat="1" applyFont="1" applyFill="1" applyBorder="1" applyAlignment="1" quotePrefix="1">
      <alignment horizontal="center"/>
    </xf>
    <xf numFmtId="166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3" xfId="0" applyNumberFormat="1" applyFont="1" applyFill="1" applyBorder="1" applyAlignment="1" quotePrefix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25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2" fontId="10" fillId="0" borderId="17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33" borderId="17" xfId="0" applyNumberFormat="1" applyFont="1" applyFill="1" applyBorder="1" applyAlignment="1" quotePrefix="1">
      <alignment horizontal="center"/>
    </xf>
    <xf numFmtId="2" fontId="10" fillId="0" borderId="23" xfId="0" applyNumberFormat="1" applyFont="1" applyFill="1" applyBorder="1" applyAlignment="1" quotePrefix="1">
      <alignment horizontal="center"/>
    </xf>
    <xf numFmtId="2" fontId="10" fillId="33" borderId="17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165" fontId="10" fillId="0" borderId="0" xfId="0" applyNumberFormat="1" applyFont="1" applyFill="1" applyBorder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275"/>
          <c:w val="0.97825"/>
          <c:h val="0.7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data'!$A$5:$A$7,'m vs o graph data'!$A$4,'m vs o graph data'!$A$8)</c:f>
              <c:strCache>
                <c:ptCount val="5"/>
                <c:pt idx="0">
                  <c:v>Rural South &amp; Brandon</c:v>
                </c:pt>
                <c:pt idx="1">
                  <c:v>Mid</c:v>
                </c:pt>
                <c:pt idx="2">
                  <c:v>North (o)</c:v>
                </c:pt>
                <c:pt idx="3">
                  <c:v>Winnipeg (o)</c:v>
                </c:pt>
                <c:pt idx="4">
                  <c:v>Manitoba</c:v>
                </c:pt>
              </c:strCache>
            </c:strRef>
          </c:cat>
          <c:val>
            <c:numRef>
              <c:f>('m vs o graph data'!$H$5:$H$7,'m vs o graph data'!$H$4,'m vs o graph data'!$H$8)</c:f>
              <c:numCache>
                <c:ptCount val="5"/>
                <c:pt idx="0">
                  <c:v>0.3315934373</c:v>
                </c:pt>
                <c:pt idx="1">
                  <c:v>0.3315934373</c:v>
                </c:pt>
                <c:pt idx="2">
                  <c:v>0.3315934373</c:v>
                </c:pt>
                <c:pt idx="3">
                  <c:v>0.3315934373</c:v>
                </c:pt>
                <c:pt idx="4">
                  <c:v>0.3315934373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data'!$A$5:$A$7,'m vs o graph data'!$A$4,'m vs o graph data'!$A$8)</c:f>
              <c:strCache>
                <c:ptCount val="5"/>
                <c:pt idx="0">
                  <c:v>Rural South &amp; Brandon</c:v>
                </c:pt>
                <c:pt idx="1">
                  <c:v>Mid</c:v>
                </c:pt>
                <c:pt idx="2">
                  <c:v>North (o)</c:v>
                </c:pt>
                <c:pt idx="3">
                  <c:v>Winnipeg (o)</c:v>
                </c:pt>
                <c:pt idx="4">
                  <c:v>Manitoba</c:v>
                </c:pt>
              </c:strCache>
            </c:strRef>
          </c:cat>
          <c:val>
            <c:numRef>
              <c:f>('m vs o graph data'!$I$5:$I$7,'m vs o graph data'!$I$4,'m vs o graph data'!$I$8)</c:f>
              <c:numCache>
                <c:ptCount val="5"/>
                <c:pt idx="0">
                  <c:v>0.2821572351</c:v>
                </c:pt>
                <c:pt idx="1">
                  <c:v>0.3898012042</c:v>
                </c:pt>
                <c:pt idx="2">
                  <c:v>0.5758232866</c:v>
                </c:pt>
                <c:pt idx="3">
                  <c:v>0.25111008</c:v>
                </c:pt>
                <c:pt idx="4">
                  <c:v>0.3315934373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data'!$A$5:$A$7,'m vs o graph data'!$A$4,'m vs o graph data'!$A$8)</c:f>
              <c:strCache>
                <c:ptCount val="5"/>
                <c:pt idx="0">
                  <c:v>Rural South &amp; Brandon</c:v>
                </c:pt>
                <c:pt idx="1">
                  <c:v>Mid</c:v>
                </c:pt>
                <c:pt idx="2">
                  <c:v>North (o)</c:v>
                </c:pt>
                <c:pt idx="3">
                  <c:v>Winnipeg (o)</c:v>
                </c:pt>
                <c:pt idx="4">
                  <c:v>Manitoba</c:v>
                </c:pt>
              </c:strCache>
            </c:strRef>
          </c:cat>
          <c:val>
            <c:numRef>
              <c:f>('m vs o graph data'!$J$5:$J$7,'m vs o graph data'!$J$4,'m vs o graph data'!$J$8)</c:f>
              <c:numCache>
                <c:ptCount val="5"/>
                <c:pt idx="0">
                  <c:v>0.3526828418</c:v>
                </c:pt>
                <c:pt idx="1">
                  <c:v>0.4394349933</c:v>
                </c:pt>
                <c:pt idx="2">
                  <c:v>0.8849765154</c:v>
                </c:pt>
                <c:pt idx="3">
                  <c:v>0.2544182845</c:v>
                </c:pt>
                <c:pt idx="4">
                  <c:v>0.3593683182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data'!$A$5:$A$7,'m vs o graph data'!$A$4,'m vs o graph data'!$A$8)</c:f>
              <c:strCache>
                <c:ptCount val="5"/>
                <c:pt idx="0">
                  <c:v>Rural South &amp; Brandon</c:v>
                </c:pt>
                <c:pt idx="1">
                  <c:v>Mid</c:v>
                </c:pt>
                <c:pt idx="2">
                  <c:v>North (o)</c:v>
                </c:pt>
                <c:pt idx="3">
                  <c:v>Winnipeg (o)</c:v>
                </c:pt>
                <c:pt idx="4">
                  <c:v>Manitoba</c:v>
                </c:pt>
              </c:strCache>
            </c:strRef>
          </c:cat>
          <c:val>
            <c:numRef>
              <c:f>('m vs o graph data'!$K$5:$K$7,'m vs o graph data'!$K$4,'m vs o graph data'!$K$8)</c:f>
              <c:numCache>
                <c:ptCount val="5"/>
                <c:pt idx="0">
                  <c:v>0.3593683182</c:v>
                </c:pt>
                <c:pt idx="1">
                  <c:v>0.3593683182</c:v>
                </c:pt>
                <c:pt idx="2">
                  <c:v>0.3593683182</c:v>
                </c:pt>
                <c:pt idx="3">
                  <c:v>0.3593683182</c:v>
                </c:pt>
                <c:pt idx="4">
                  <c:v>0.3593683182</c:v>
                </c:pt>
              </c:numCache>
            </c:numRef>
          </c:val>
        </c:ser>
        <c:axId val="50506341"/>
        <c:axId val="51903886"/>
      </c:barChart>
      <c:catAx>
        <c:axId val="505063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903886"/>
        <c:crosses val="autoZero"/>
        <c:auto val="1"/>
        <c:lblOffset val="100"/>
        <c:tickLblSkip val="1"/>
        <c:noMultiLvlLbl val="0"/>
      </c:catAx>
      <c:valAx>
        <c:axId val="51903886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50506341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05"/>
          <c:y val="0.13925"/>
          <c:w val="0.361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8725"/>
          <c:w val="0.976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0.332652428</c:v>
                </c:pt>
                <c:pt idx="1">
                  <c:v>0.332652428</c:v>
                </c:pt>
                <c:pt idx="2">
                  <c:v>0.332652428</c:v>
                </c:pt>
                <c:pt idx="3">
                  <c:v>0.332652428</c:v>
                </c:pt>
                <c:pt idx="4">
                  <c:v>0.332652428</c:v>
                </c:pt>
                <c:pt idx="5">
                  <c:v>0.332652428</c:v>
                </c:pt>
                <c:pt idx="6">
                  <c:v>0.332652428</c:v>
                </c:pt>
                <c:pt idx="8">
                  <c:v>0.332652428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0.364277842</c:v>
                </c:pt>
                <c:pt idx="1">
                  <c:v>0.375436521</c:v>
                </c:pt>
                <c:pt idx="2">
                  <c:v>0.433297671</c:v>
                </c:pt>
                <c:pt idx="3">
                  <c:v>0.250495521</c:v>
                </c:pt>
                <c:pt idx="4">
                  <c:v>0.26920336</c:v>
                </c:pt>
                <c:pt idx="5">
                  <c:v>0.366298936</c:v>
                </c:pt>
                <c:pt idx="6">
                  <c:v>0.72957306</c:v>
                </c:pt>
                <c:pt idx="8">
                  <c:v>0.332652428</c:v>
                </c:pt>
              </c:numCache>
            </c:numRef>
          </c:val>
        </c:ser>
        <c:axId val="64481791"/>
        <c:axId val="43465208"/>
      </c:barChart>
      <c:catAx>
        <c:axId val="644817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465208"/>
        <c:crosses val="autoZero"/>
        <c:auto val="1"/>
        <c:lblOffset val="100"/>
        <c:tickLblSkip val="1"/>
        <c:noMultiLvlLbl val="0"/>
      </c:catAx>
      <c:valAx>
        <c:axId val="43465208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481791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075"/>
          <c:y val="0.1027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0.97</cdr:y>
    </cdr:from>
    <cdr:to>
      <cdr:x>0.99225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886200" y="4400550"/>
          <a:ext cx="17811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  <cdr:relSizeAnchor xmlns:cdr="http://schemas.openxmlformats.org/drawingml/2006/chartDrawing">
    <cdr:from>
      <cdr:x>0</cdr:x>
      <cdr:y>0.0195</cdr:y>
    </cdr:from>
    <cdr:to>
      <cdr:x>1</cdr:x>
      <cdr:y>0.09875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85725"/>
          <a:ext cx="5715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8.5.1: Child Mortality Rate by Aggregate RHA Area, 1997-2006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residents aged 1-19 years</a:t>
          </a:r>
        </a:p>
      </cdr:txBody>
    </cdr:sp>
  </cdr:relSizeAnchor>
  <cdr:relSizeAnchor xmlns:cdr="http://schemas.openxmlformats.org/drawingml/2006/chartDrawing">
    <cdr:from>
      <cdr:x>0.08325</cdr:x>
      <cdr:y>0.88225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466725" y="4000500"/>
          <a:ext cx="52387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4010025"/>
          <a:ext cx="52292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0.775</cdr:x>
      <cdr:y>0.968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29125" y="4391025"/>
          <a:ext cx="12668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 2010 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0.07925</cdr:y>
    </cdr:to>
    <cdr:sp>
      <cdr:nvSpPr>
        <cdr:cNvPr id="3" name="Text Box 3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8.5.2: Child Mortality Rate by Metis Region, 1997-2006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Metis residents aged 1-19 years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5" customWidth="1"/>
    <col min="2" max="5" width="8.421875" style="25" customWidth="1"/>
    <col min="6" max="6" width="0.9921875" style="25" customWidth="1"/>
    <col min="7" max="7" width="18.140625" style="25" customWidth="1"/>
    <col min="8" max="9" width="11.7109375" style="25" customWidth="1"/>
    <col min="10" max="11" width="8.421875" style="25" customWidth="1"/>
    <col min="12" max="12" width="1.1484375" style="25" customWidth="1"/>
    <col min="13" max="13" width="14.57421875" style="25" customWidth="1"/>
    <col min="14" max="15" width="11.8515625" style="25" customWidth="1"/>
    <col min="16" max="16384" width="9.140625" style="25" customWidth="1"/>
  </cols>
  <sheetData>
    <row r="1" spans="1:5" ht="15.75" thickBot="1">
      <c r="A1" s="13" t="s">
        <v>128</v>
      </c>
      <c r="B1" s="13"/>
      <c r="C1" s="13"/>
      <c r="D1" s="13"/>
      <c r="E1" s="13"/>
    </row>
    <row r="2" spans="1:9" ht="13.5" customHeight="1" thickBot="1">
      <c r="A2" s="64" t="s">
        <v>118</v>
      </c>
      <c r="B2" s="71" t="s">
        <v>124</v>
      </c>
      <c r="C2" s="71"/>
      <c r="D2" s="71"/>
      <c r="E2" s="68"/>
      <c r="G2" s="64" t="s">
        <v>117</v>
      </c>
      <c r="H2" s="67" t="s">
        <v>124</v>
      </c>
      <c r="I2" s="68"/>
    </row>
    <row r="3" spans="1:9" ht="12.75">
      <c r="A3" s="65"/>
      <c r="B3" s="14" t="s">
        <v>7</v>
      </c>
      <c r="C3" s="15" t="s">
        <v>21</v>
      </c>
      <c r="D3" s="16" t="s">
        <v>7</v>
      </c>
      <c r="E3" s="21" t="s">
        <v>21</v>
      </c>
      <c r="G3" s="65"/>
      <c r="H3" s="14" t="s">
        <v>7</v>
      </c>
      <c r="I3" s="50" t="s">
        <v>21</v>
      </c>
    </row>
    <row r="4" spans="1:9" ht="12.75">
      <c r="A4" s="65"/>
      <c r="B4" s="14" t="s">
        <v>8</v>
      </c>
      <c r="C4" s="15" t="s">
        <v>22</v>
      </c>
      <c r="D4" s="16" t="s">
        <v>8</v>
      </c>
      <c r="E4" s="30" t="s">
        <v>22</v>
      </c>
      <c r="G4" s="65"/>
      <c r="H4" s="14" t="s">
        <v>8</v>
      </c>
      <c r="I4" s="50" t="s">
        <v>22</v>
      </c>
    </row>
    <row r="5" spans="1:9" ht="12.75">
      <c r="A5" s="65"/>
      <c r="B5" s="17" t="s">
        <v>9</v>
      </c>
      <c r="C5" s="18" t="s">
        <v>16</v>
      </c>
      <c r="D5" s="19" t="s">
        <v>9</v>
      </c>
      <c r="E5" s="31" t="s">
        <v>16</v>
      </c>
      <c r="G5" s="65"/>
      <c r="H5" s="17" t="s">
        <v>9</v>
      </c>
      <c r="I5" s="51" t="s">
        <v>16</v>
      </c>
    </row>
    <row r="6" spans="1:9" ht="13.5" thickBot="1">
      <c r="A6" s="66"/>
      <c r="B6" s="72" t="s">
        <v>109</v>
      </c>
      <c r="C6" s="73"/>
      <c r="D6" s="74" t="s">
        <v>110</v>
      </c>
      <c r="E6" s="70"/>
      <c r="G6" s="66"/>
      <c r="H6" s="69" t="s">
        <v>111</v>
      </c>
      <c r="I6" s="70"/>
    </row>
    <row r="7" spans="1:9" ht="22.5">
      <c r="A7" s="63" t="s">
        <v>126</v>
      </c>
      <c r="B7" s="36">
        <f>'m vs o orig data'!B15/10</f>
        <v>1.4</v>
      </c>
      <c r="C7" s="55">
        <f>'m vs o orig data'!H15</f>
        <v>0.2850685183</v>
      </c>
      <c r="D7" s="39">
        <f>'m vs o orig data'!P15/10</f>
        <v>27</v>
      </c>
      <c r="E7" s="48">
        <f>'m vs o orig data'!V15</f>
        <v>0.3681177322</v>
      </c>
      <c r="G7" s="26" t="s">
        <v>112</v>
      </c>
      <c r="H7" s="35">
        <f>'m region orig data'!B4/10</f>
        <v>1.2</v>
      </c>
      <c r="I7" s="52">
        <f>'m region orig data'!H4</f>
        <v>0.386187365</v>
      </c>
    </row>
    <row r="8" spans="1:9" ht="12.75">
      <c r="A8" s="26" t="s">
        <v>15</v>
      </c>
      <c r="B8" s="36">
        <f>'m vs o orig data'!B16/10</f>
        <v>2.4</v>
      </c>
      <c r="C8" s="55">
        <f>'m vs o orig data'!H16</f>
        <v>0.4090676666</v>
      </c>
      <c r="D8" s="39">
        <f>'m vs o orig data'!P16/10</f>
        <v>17.3</v>
      </c>
      <c r="E8" s="48">
        <f>'m vs o orig data'!V16</f>
        <v>0.4674513364</v>
      </c>
      <c r="G8" s="26" t="s">
        <v>10</v>
      </c>
      <c r="H8" s="36">
        <f>'m region orig data'!B5/10</f>
        <v>1</v>
      </c>
      <c r="I8" s="52">
        <f>'m region orig data'!H5</f>
        <v>0.393545848</v>
      </c>
    </row>
    <row r="9" spans="1:9" ht="12.75">
      <c r="A9" s="26" t="s">
        <v>11</v>
      </c>
      <c r="B9" s="36">
        <f>'m vs o orig data'!B17/10</f>
        <v>1.8</v>
      </c>
      <c r="C9" s="55">
        <f>'m vs o orig data'!H17</f>
        <v>0.5499541705</v>
      </c>
      <c r="D9" s="39">
        <f>'m vs o orig data'!P17/10</f>
        <v>20.9</v>
      </c>
      <c r="E9" s="48">
        <f>'m vs o orig data'!V17</f>
        <v>0.8683765513</v>
      </c>
      <c r="G9" s="26" t="s">
        <v>113</v>
      </c>
      <c r="H9" s="36">
        <f>'m region orig data'!B6/10</f>
        <v>0.6</v>
      </c>
      <c r="I9" s="52">
        <f>'m region orig data'!H6</f>
        <v>0.436078203</v>
      </c>
    </row>
    <row r="10" spans="1:9" ht="12.75">
      <c r="A10" s="26" t="s">
        <v>12</v>
      </c>
      <c r="B10" s="36">
        <f>'m vs o orig data'!B8/10</f>
        <v>2.4</v>
      </c>
      <c r="C10" s="55">
        <f>'m vs o orig data'!H8</f>
        <v>0.2430305915</v>
      </c>
      <c r="D10" s="39">
        <f>'m vs o orig data'!P8/10</f>
        <v>36.4</v>
      </c>
      <c r="E10" s="48">
        <f>'m vs o orig data'!V8</f>
        <v>0.2454565255</v>
      </c>
      <c r="G10" s="26" t="s">
        <v>12</v>
      </c>
      <c r="H10" s="36">
        <f>'m region orig data'!B7/10</f>
        <v>2.4</v>
      </c>
      <c r="I10" s="52">
        <f>'m region orig data'!H7</f>
        <v>0.243030592</v>
      </c>
    </row>
    <row r="11" spans="1:9" ht="12.75">
      <c r="A11" s="27"/>
      <c r="B11" s="37"/>
      <c r="C11" s="46"/>
      <c r="D11" s="40"/>
      <c r="E11" s="56"/>
      <c r="G11" s="26" t="s">
        <v>114</v>
      </c>
      <c r="H11" s="36">
        <f>'m region orig data'!B8/10</f>
        <v>0.8</v>
      </c>
      <c r="I11" s="52">
        <f>'m region orig data'!H8</f>
        <v>0.26480421</v>
      </c>
    </row>
    <row r="12" spans="1:9" ht="13.5" thickBot="1">
      <c r="A12" s="28" t="s">
        <v>13</v>
      </c>
      <c r="B12" s="38">
        <f>'m vs o orig data'!B18/10</f>
        <v>8</v>
      </c>
      <c r="C12" s="47">
        <f>'m vs o orig data'!H18</f>
        <v>0.3343587</v>
      </c>
      <c r="D12" s="41">
        <f>'m vs o orig data'!P18/10</f>
        <v>101.6</v>
      </c>
      <c r="E12" s="57">
        <f>'m vs o orig data'!V18</f>
        <v>0.3593683182</v>
      </c>
      <c r="G12" s="26" t="s">
        <v>115</v>
      </c>
      <c r="H12" s="36">
        <f>'m region orig data'!B9/10</f>
        <v>0.8</v>
      </c>
      <c r="I12" s="52">
        <f>'m region orig data'!H9</f>
        <v>0.352221195</v>
      </c>
    </row>
    <row r="13" spans="1:9" ht="12.75">
      <c r="A13" s="20" t="s">
        <v>14</v>
      </c>
      <c r="C13" s="29"/>
      <c r="G13" s="26" t="s">
        <v>116</v>
      </c>
      <c r="H13" s="36">
        <f>'m region orig data'!B10/10</f>
        <v>1.2</v>
      </c>
      <c r="I13" s="52">
        <f>'m region orig data'!H10</f>
        <v>0.691842029</v>
      </c>
    </row>
    <row r="14" spans="1:9" ht="12.75">
      <c r="A14" s="24" t="s">
        <v>127</v>
      </c>
      <c r="B14" s="24"/>
      <c r="C14" s="24"/>
      <c r="D14" s="24"/>
      <c r="E14" s="24"/>
      <c r="G14" s="27"/>
      <c r="H14" s="37"/>
      <c r="I14" s="54"/>
    </row>
    <row r="15" spans="7:9" ht="13.5" thickBot="1">
      <c r="G15" s="28" t="s">
        <v>13</v>
      </c>
      <c r="H15" s="38">
        <f>'m region orig data'!B11/10</f>
        <v>8</v>
      </c>
      <c r="I15" s="53">
        <f>'m region orig data'!H11</f>
        <v>0.3343587</v>
      </c>
    </row>
    <row r="16" spans="7:9" ht="12.75">
      <c r="G16" s="20" t="s">
        <v>14</v>
      </c>
      <c r="I16" s="29"/>
    </row>
    <row r="17" spans="7:9" ht="12.75">
      <c r="G17" s="24" t="s">
        <v>127</v>
      </c>
      <c r="H17" s="24"/>
      <c r="I17" s="24"/>
    </row>
    <row r="18" spans="7:9" ht="12.75">
      <c r="G18" s="58"/>
      <c r="H18" s="59"/>
      <c r="I18" s="60"/>
    </row>
    <row r="19" spans="7:9" ht="12.75">
      <c r="G19" s="58"/>
      <c r="H19" s="59"/>
      <c r="I19" s="60"/>
    </row>
    <row r="20" spans="7:9" ht="12.75">
      <c r="G20" s="58"/>
      <c r="H20" s="59"/>
      <c r="I20" s="60"/>
    </row>
    <row r="21" spans="7:9" ht="12.75">
      <c r="G21" s="58"/>
      <c r="H21" s="59"/>
      <c r="I21" s="60"/>
    </row>
    <row r="22" spans="7:9" ht="12.75">
      <c r="G22" s="58"/>
      <c r="H22" s="59"/>
      <c r="I22" s="60"/>
    </row>
    <row r="23" spans="7:9" ht="12.75">
      <c r="G23" s="58"/>
      <c r="H23" s="59"/>
      <c r="I23" s="60"/>
    </row>
    <row r="24" spans="7:9" ht="12.75">
      <c r="G24" s="58"/>
      <c r="H24" s="59"/>
      <c r="I24" s="60"/>
    </row>
    <row r="25" spans="7:9" ht="12.75">
      <c r="G25" s="61"/>
      <c r="H25" s="59"/>
      <c r="I25" s="60"/>
    </row>
    <row r="26" spans="7:9" ht="12.75">
      <c r="G26" s="58"/>
      <c r="H26" s="59"/>
      <c r="I26" s="60"/>
    </row>
  </sheetData>
  <sheetProtection/>
  <mergeCells count="7">
    <mergeCell ref="G2:G6"/>
    <mergeCell ref="H2:I2"/>
    <mergeCell ref="H6:I6"/>
    <mergeCell ref="A2:A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draft - not for distribution
&amp;F</oddHeader>
    <oddFooter>&amp;Cconfidential draft - not for distribution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46" sqref="J4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0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9" customWidth="1"/>
    <col min="16" max="16" width="9.8515625" style="2" customWidth="1"/>
    <col min="17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19" ht="12.75">
      <c r="A1" s="34" t="s">
        <v>119</v>
      </c>
      <c r="B1" s="5" t="s">
        <v>17</v>
      </c>
      <c r="C1" s="75" t="s">
        <v>5</v>
      </c>
      <c r="D1" s="75"/>
      <c r="E1" s="75"/>
      <c r="F1" s="76" t="s">
        <v>97</v>
      </c>
      <c r="G1" s="76"/>
      <c r="H1" s="77" t="s">
        <v>125</v>
      </c>
      <c r="I1" s="77"/>
      <c r="J1" s="77"/>
      <c r="K1" s="77"/>
      <c r="L1" s="77"/>
      <c r="M1" s="77"/>
      <c r="N1" s="77"/>
      <c r="O1" s="7"/>
      <c r="S1" s="7"/>
    </row>
    <row r="2" spans="1:19" ht="12.75">
      <c r="A2" s="34" t="s">
        <v>120</v>
      </c>
      <c r="B2" s="62"/>
      <c r="C2" s="12"/>
      <c r="D2" s="12"/>
      <c r="E2" s="12"/>
      <c r="F2" s="43"/>
      <c r="G2" s="43"/>
      <c r="H2" s="5"/>
      <c r="I2" s="5" t="s">
        <v>108</v>
      </c>
      <c r="J2" s="5" t="s">
        <v>108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2" t="s">
        <v>86</v>
      </c>
      <c r="D3" s="12" t="s">
        <v>61</v>
      </c>
      <c r="E3" s="12" t="s">
        <v>60</v>
      </c>
      <c r="F3" s="43" t="s">
        <v>95</v>
      </c>
      <c r="G3" s="43" t="s">
        <v>96</v>
      </c>
      <c r="H3" s="6" t="s">
        <v>98</v>
      </c>
      <c r="I3" s="3" t="s">
        <v>109</v>
      </c>
      <c r="J3" s="49" t="s">
        <v>110</v>
      </c>
      <c r="K3" s="6" t="s">
        <v>99</v>
      </c>
      <c r="L3" s="44" t="s">
        <v>100</v>
      </c>
      <c r="M3" s="6" t="s">
        <v>101</v>
      </c>
      <c r="N3" s="6" t="s">
        <v>102</v>
      </c>
      <c r="P3" s="6" t="s">
        <v>103</v>
      </c>
      <c r="Q3" s="6" t="s">
        <v>104</v>
      </c>
      <c r="R3" s="6" t="s">
        <v>105</v>
      </c>
      <c r="T3" s="6" t="s">
        <v>106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Winnipeg (o)</v>
      </c>
      <c r="B4" t="s">
        <v>12</v>
      </c>
      <c r="C4" t="str">
        <f>'m vs o orig data'!AH8</f>
        <v> </v>
      </c>
      <c r="D4" t="str">
        <f>'m vs o orig data'!AI8</f>
        <v>o</v>
      </c>
      <c r="E4">
        <f ca="1">IF(CELL("contents",F4)="s","s",IF(CELL("contents",G4)="s","s",IF(CELL("contents",'m vs o orig data'!AJ8)="d","d","")))</f>
      </c>
      <c r="F4" t="str">
        <f>'m vs o orig data'!AK8</f>
        <v> </v>
      </c>
      <c r="G4" t="str">
        <f>'m vs o orig data'!AL8</f>
        <v> </v>
      </c>
      <c r="H4" s="22">
        <f>I$8</f>
        <v>0.3315934373</v>
      </c>
      <c r="I4" s="3">
        <f>'m vs o orig data'!D8</f>
        <v>0.25111008</v>
      </c>
      <c r="J4" s="3">
        <f>'m vs o orig data'!R8</f>
        <v>0.2544182845</v>
      </c>
      <c r="K4" s="22">
        <f>J$8</f>
        <v>0.3593683182</v>
      </c>
      <c r="L4" s="6">
        <f>'m vs o orig data'!B8</f>
        <v>24</v>
      </c>
      <c r="M4" s="6">
        <f>'m vs o orig data'!C8</f>
        <v>98753</v>
      </c>
      <c r="N4" s="11">
        <f>'m vs o orig data'!G8</f>
        <v>0.2650704059</v>
      </c>
      <c r="O4" s="8"/>
      <c r="P4" s="6">
        <f>'m vs o orig data'!P8</f>
        <v>364</v>
      </c>
      <c r="Q4" s="6">
        <f>'m vs o orig data'!Q8</f>
        <v>1482951</v>
      </c>
      <c r="R4" s="11">
        <f>'m vs o orig data'!U8</f>
        <v>0.000824255</v>
      </c>
      <c r="S4" s="8"/>
      <c r="T4" s="11">
        <f>'m vs o orig data'!AD8</f>
        <v>0.954302347</v>
      </c>
      <c r="U4" s="1"/>
      <c r="V4" s="1"/>
      <c r="W4" s="1"/>
      <c r="X4" s="1"/>
      <c r="Y4" s="1"/>
      <c r="Z4" s="1"/>
      <c r="AA4" s="1"/>
    </row>
    <row r="5" spans="1:27" ht="12.75">
      <c r="A5" s="2" t="str">
        <f ca="1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Rural South &amp; Brandon</v>
      </c>
      <c r="B5" t="s">
        <v>126</v>
      </c>
      <c r="C5" t="str">
        <f>'m vs o orig data'!AH15</f>
        <v> </v>
      </c>
      <c r="D5" t="str">
        <f>'m vs o orig data'!AI15</f>
        <v> </v>
      </c>
      <c r="E5">
        <f ca="1">IF(CELL("contents",F5)="s","s",IF(CELL("contents",G5)="s","s",IF(CELL("contents",'m vs o orig data'!AJ15)="d","d","")))</f>
      </c>
      <c r="F5" t="str">
        <f>'m vs o orig data'!AK15</f>
        <v> </v>
      </c>
      <c r="G5" t="str">
        <f>'m vs o orig data'!AL15</f>
        <v> </v>
      </c>
      <c r="H5" s="22">
        <f>I$8</f>
        <v>0.3315934373</v>
      </c>
      <c r="I5" s="3">
        <f>'m vs o orig data'!D15</f>
        <v>0.2821572351</v>
      </c>
      <c r="J5" s="3">
        <f>'m vs o orig data'!R15</f>
        <v>0.3526828418</v>
      </c>
      <c r="K5" s="22">
        <f>J$8</f>
        <v>0.3593683182</v>
      </c>
      <c r="L5" s="6">
        <f>'m vs o orig data'!B15</f>
        <v>14</v>
      </c>
      <c r="M5" s="6">
        <f>'m vs o orig data'!C15</f>
        <v>49111</v>
      </c>
      <c r="N5" s="11">
        <f>'m vs o orig data'!G15</f>
        <v>0.5949985887</v>
      </c>
      <c r="O5" s="8"/>
      <c r="P5" s="6">
        <f>'m vs o orig data'!P15</f>
        <v>270</v>
      </c>
      <c r="Q5" s="6">
        <f>'m vs o orig data'!Q15</f>
        <v>733461</v>
      </c>
      <c r="R5" s="11">
        <f>'m vs o orig data'!U15</f>
        <v>0.8630965508</v>
      </c>
      <c r="S5" s="8"/>
      <c r="T5" s="11">
        <f>'m vs o orig data'!AD15</f>
        <v>0.4394750718</v>
      </c>
      <c r="U5" s="1"/>
      <c r="V5" s="1"/>
      <c r="W5" s="1"/>
      <c r="X5" s="1"/>
      <c r="Y5" s="1"/>
      <c r="Z5" s="1"/>
      <c r="AA5" s="1"/>
    </row>
    <row r="6" spans="1:20" ht="12.75">
      <c r="A6" s="2" t="str">
        <f ca="1">CONCATENATE(B6)&amp;(IF((CELL("contents",C6)="m")*AND((CELL("contents",D6))="o")*AND((CELL("contents",E6))&lt;&gt;"")," (m,o,"&amp;CELL("contents",E6)&amp;")",(IF((CELL("contents",C6)="m")*OR((CELL("contents",D6))="o")," (m,o)",(IF((CELL("contents",C6)="m")*OR((CELL("contents",E6))&lt;&gt;"")," (m,"&amp;CELL("contents",E6)&amp;")",(IF((CELL("contents",D6)="o")*OR((CELL("contents",E6))&lt;&gt;"")," (o,"&amp;CELL("contents",E6)&amp;")",(IF((CELL("contents",C6))="m"," (m)",(IF((CELL("contents",D6)="o")," (o)",(IF((CELL("contents",E6)&lt;&gt;"")," ("&amp;CELL("contents",E6)&amp;")",""))))))))))))))</f>
        <v>Mid</v>
      </c>
      <c r="B6" t="s">
        <v>15</v>
      </c>
      <c r="C6" t="str">
        <f>'m vs o orig data'!AH16</f>
        <v> </v>
      </c>
      <c r="D6" t="str">
        <f>'m vs o orig data'!AI16</f>
        <v> </v>
      </c>
      <c r="E6">
        <f ca="1">IF(CELL("contents",F6)="s","s",IF(CELL("contents",G6)="s","s",IF(CELL("contents",'m vs o orig data'!AJ16)="d","d","")))</f>
      </c>
      <c r="F6" t="str">
        <f>'m vs o orig data'!AK16</f>
        <v> </v>
      </c>
      <c r="G6" t="str">
        <f>'m vs o orig data'!AL16</f>
        <v> </v>
      </c>
      <c r="H6" s="22">
        <f>I$8</f>
        <v>0.3315934373</v>
      </c>
      <c r="I6" s="3">
        <f>'m vs o orig data'!D16</f>
        <v>0.3898012042</v>
      </c>
      <c r="J6" s="3">
        <f>'m vs o orig data'!R16</f>
        <v>0.4394349933</v>
      </c>
      <c r="K6" s="22">
        <f>J$8</f>
        <v>0.3593683182</v>
      </c>
      <c r="L6" s="6">
        <f>'m vs o orig data'!B16</f>
        <v>24</v>
      </c>
      <c r="M6" s="6">
        <f>'m vs o orig data'!C16</f>
        <v>58670</v>
      </c>
      <c r="N6" s="11">
        <f>'m vs o orig data'!G16</f>
        <v>0.5181562839</v>
      </c>
      <c r="P6" s="6">
        <f>'m vs o orig data'!P16</f>
        <v>173</v>
      </c>
      <c r="Q6" s="6">
        <f>'m vs o orig data'!Q16</f>
        <v>370092</v>
      </c>
      <c r="R6" s="11">
        <f>'m vs o orig data'!U16</f>
        <v>0.093808469</v>
      </c>
      <c r="T6" s="11">
        <f>'m vs o orig data'!AD16</f>
        <v>0.612206505</v>
      </c>
    </row>
    <row r="7" spans="1:20" ht="12.75">
      <c r="A7" s="2" t="str">
        <f ca="1">CONCATENATE(B7)&amp;(IF((CELL("contents",C7)="m")*AND((CELL("contents",D7))="o")*AND((CELL("contents",E7))&lt;&gt;"")," (m,o,"&amp;CELL("contents",E7)&amp;")",(IF((CELL("contents",C7)="m")*OR((CELL("contents",D7))="o")," (m,o)",(IF((CELL("contents",C7)="m")*OR((CELL("contents",E7))&lt;&gt;"")," (m,"&amp;CELL("contents",E7)&amp;")",(IF((CELL("contents",D7)="o")*OR((CELL("contents",E7))&lt;&gt;"")," (o,"&amp;CELL("contents",E7)&amp;")",(IF((CELL("contents",C7))="m"," (m)",(IF((CELL("contents",D7)="o")," (o)",(IF((CELL("contents",E7)&lt;&gt;"")," ("&amp;CELL("contents",E7)&amp;")",""))))))))))))))</f>
        <v>North (o)</v>
      </c>
      <c r="B7" t="s">
        <v>11</v>
      </c>
      <c r="C7" t="str">
        <f>'m vs o orig data'!AH17</f>
        <v> </v>
      </c>
      <c r="D7" t="str">
        <f>'m vs o orig data'!AI17</f>
        <v>o</v>
      </c>
      <c r="E7">
        <f ca="1">IF(CELL("contents",F7)="s","s",IF(CELL("contents",G7)="s","s",IF(CELL("contents",'m vs o orig data'!AJ17)="d","d","")))</f>
      </c>
      <c r="F7" t="str">
        <f>'m vs o orig data'!AK17</f>
        <v> </v>
      </c>
      <c r="G7" t="str">
        <f>'m vs o orig data'!AL17</f>
        <v> </v>
      </c>
      <c r="H7" s="22">
        <f>I$8</f>
        <v>0.3315934373</v>
      </c>
      <c r="I7" s="3">
        <f>'m vs o orig data'!D17</f>
        <v>0.5758232866</v>
      </c>
      <c r="J7" s="3">
        <f>'m vs o orig data'!R17</f>
        <v>0.8849765154</v>
      </c>
      <c r="K7" s="22">
        <f>J$8</f>
        <v>0.3593683182</v>
      </c>
      <c r="L7" s="6">
        <f>'m vs o orig data'!B17</f>
        <v>18</v>
      </c>
      <c r="M7" s="6">
        <f>'m vs o orig data'!C17</f>
        <v>32730</v>
      </c>
      <c r="N7" s="11">
        <f>'m vs o orig data'!G17</f>
        <v>0.0452144196</v>
      </c>
      <c r="P7" s="6">
        <f>'m vs o orig data'!P17</f>
        <v>209</v>
      </c>
      <c r="Q7" s="6">
        <f>'m vs o orig data'!Q17</f>
        <v>240679</v>
      </c>
      <c r="R7" s="11">
        <f>'m vs o orig data'!U17</f>
        <v>1.385617E-15</v>
      </c>
      <c r="T7" s="11">
        <f>'m vs o orig data'!AD17</f>
        <v>0.0990573782</v>
      </c>
    </row>
    <row r="8" spans="1:20" ht="12.75">
      <c r="A8" s="2" t="str">
        <f ca="1">CONCATENATE(B8)&amp;(IF((CELL("contents",C8)="m")*AND((CELL("contents",D8))="o")*AND((CELL("contents",E8))&lt;&gt;"")," (m,o,"&amp;CELL("contents",E8)&amp;")",(IF((CELL("contents",C8)="m")*OR((CELL("contents",D8))="o")," (m,o)",(IF((CELL("contents",C8)="m")*OR((CELL("contents",E8))&lt;&gt;"")," (m,"&amp;CELL("contents",E8)&amp;")",(IF((CELL("contents",D8)="o")*OR((CELL("contents",E8))&lt;&gt;"")," (o,"&amp;CELL("contents",E8)&amp;")",(IF((CELL("contents",C8))="m"," (m)",(IF((CELL("contents",D8)="o")," (o)",(IF((CELL("contents",E8)&lt;&gt;"")," ("&amp;CELL("contents",E8)&amp;")",""))))))))))))))</f>
        <v>Manitoba</v>
      </c>
      <c r="B8" t="s">
        <v>13</v>
      </c>
      <c r="C8" t="str">
        <f>'m vs o orig data'!AH18</f>
        <v> </v>
      </c>
      <c r="D8" t="str">
        <f>'m vs o orig data'!AI18</f>
        <v> </v>
      </c>
      <c r="E8">
        <f ca="1">IF(CELL("contents",F8)="s","s",IF(CELL("contents",G8)="s","s",IF(CELL("contents",'m vs o orig data'!AJ18)="d","d","")))</f>
      </c>
      <c r="F8" t="str">
        <f>'m vs o orig data'!AK18</f>
        <v> </v>
      </c>
      <c r="G8" t="str">
        <f>'m vs o orig data'!AL18</f>
        <v> </v>
      </c>
      <c r="H8" s="22">
        <f>I$8</f>
        <v>0.3315934373</v>
      </c>
      <c r="I8" s="3">
        <f>'m vs o orig data'!D18</f>
        <v>0.3315934373</v>
      </c>
      <c r="J8" s="3">
        <f>'m vs o orig data'!R18</f>
        <v>0.3593683182</v>
      </c>
      <c r="K8" s="22">
        <f>J$8</f>
        <v>0.3593683182</v>
      </c>
      <c r="L8" s="6">
        <f>'m vs o orig data'!B18</f>
        <v>80</v>
      </c>
      <c r="M8" s="6">
        <f>'m vs o orig data'!C18</f>
        <v>239264</v>
      </c>
      <c r="N8" s="11" t="str">
        <f>'m vs o orig data'!G18</f>
        <v> </v>
      </c>
      <c r="P8" s="6">
        <f>'m vs o orig data'!P18</f>
        <v>1016</v>
      </c>
      <c r="Q8" s="6">
        <f>'m vs o orig data'!Q18</f>
        <v>2827183</v>
      </c>
      <c r="R8" s="11" t="str">
        <f>'m vs o orig data'!U18</f>
        <v> </v>
      </c>
      <c r="T8" s="11">
        <f>'m vs o orig data'!AD18</f>
        <v>0.5786721286</v>
      </c>
    </row>
    <row r="9" spans="2:23" ht="12.75">
      <c r="B9"/>
      <c r="C9"/>
      <c r="D9"/>
      <c r="E9"/>
      <c r="F9"/>
      <c r="G9"/>
      <c r="H9" s="22"/>
      <c r="I9" s="3"/>
      <c r="J9" s="3"/>
      <c r="K9" s="22"/>
      <c r="L9" s="6"/>
      <c r="M9" s="6"/>
      <c r="N9" s="11"/>
      <c r="O9" s="8"/>
      <c r="P9" s="6"/>
      <c r="Q9" s="6"/>
      <c r="R9" s="11"/>
      <c r="T9" s="11"/>
      <c r="U9" s="1"/>
      <c r="V9" s="1"/>
      <c r="W9" s="1"/>
    </row>
    <row r="10" spans="2:8" ht="12.75">
      <c r="B10"/>
      <c r="C10"/>
      <c r="D10"/>
      <c r="E10"/>
      <c r="F10"/>
      <c r="G10"/>
      <c r="H10" s="23"/>
    </row>
    <row r="11" spans="2:8" ht="12.75">
      <c r="B11"/>
      <c r="C11"/>
      <c r="D11"/>
      <c r="E11"/>
      <c r="F11"/>
      <c r="G11"/>
      <c r="H11" s="23"/>
    </row>
    <row r="12" spans="2:8" ht="12.75">
      <c r="B12"/>
      <c r="C12"/>
      <c r="D12"/>
      <c r="E12"/>
      <c r="F12"/>
      <c r="G12"/>
      <c r="H12" s="23"/>
    </row>
    <row r="13" spans="2:8" ht="12.75">
      <c r="B13"/>
      <c r="C13"/>
      <c r="D13"/>
      <c r="E13"/>
      <c r="F13"/>
      <c r="G13"/>
      <c r="H13" s="23"/>
    </row>
    <row r="14" spans="2:8" ht="12.75">
      <c r="B14"/>
      <c r="C14"/>
      <c r="D14"/>
      <c r="E14"/>
      <c r="F14"/>
      <c r="G14"/>
      <c r="H14" s="23"/>
    </row>
    <row r="15" spans="2:8" ht="12.75">
      <c r="B15"/>
      <c r="C15"/>
      <c r="D15"/>
      <c r="E15"/>
      <c r="F15"/>
      <c r="G15"/>
      <c r="H15" s="23"/>
    </row>
    <row r="16" spans="2:8" ht="12.75">
      <c r="B16"/>
      <c r="C16"/>
      <c r="D16"/>
      <c r="E16"/>
      <c r="F16"/>
      <c r="G16"/>
      <c r="H16" s="23"/>
    </row>
    <row r="17" ht="12.75">
      <c r="H17" s="23"/>
    </row>
    <row r="18" ht="12.75">
      <c r="H18" s="23"/>
    </row>
    <row r="19" ht="12.75">
      <c r="H19" s="23"/>
    </row>
    <row r="20" ht="12.75">
      <c r="H20" s="23"/>
    </row>
    <row r="21" ht="12.75">
      <c r="H21" s="23"/>
    </row>
    <row r="22" ht="12.75">
      <c r="H22" s="23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8" sqref="I18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4" t="s">
        <v>107</v>
      </c>
      <c r="B1" s="5" t="s">
        <v>18</v>
      </c>
      <c r="C1" s="12" t="s">
        <v>5</v>
      </c>
      <c r="D1" s="12" t="s">
        <v>6</v>
      </c>
      <c r="E1" s="78" t="s">
        <v>125</v>
      </c>
      <c r="F1" s="78"/>
      <c r="G1" s="78"/>
      <c r="H1" s="78"/>
      <c r="I1" s="78"/>
    </row>
    <row r="2" spans="1:9" ht="12.75">
      <c r="A2" s="34"/>
      <c r="B2" s="5"/>
      <c r="C2" s="12"/>
      <c r="D2" s="12"/>
      <c r="E2" s="3"/>
      <c r="F2" s="3" t="s">
        <v>108</v>
      </c>
      <c r="G2" s="3"/>
      <c r="H2" s="3"/>
      <c r="I2" s="3"/>
    </row>
    <row r="3" spans="1:9" ht="12.75">
      <c r="A3" s="33" t="s">
        <v>0</v>
      </c>
      <c r="B3" s="5"/>
      <c r="C3" s="12" t="s">
        <v>86</v>
      </c>
      <c r="D3" s="12" t="s">
        <v>20</v>
      </c>
      <c r="E3" s="6" t="s">
        <v>94</v>
      </c>
      <c r="F3" s="3" t="s">
        <v>109</v>
      </c>
      <c r="G3" s="6" t="s">
        <v>63</v>
      </c>
      <c r="H3" s="6" t="s">
        <v>64</v>
      </c>
      <c r="I3" s="6" t="s">
        <v>68</v>
      </c>
    </row>
    <row r="4" spans="1:9" ht="12.75">
      <c r="A4" s="32" t="str">
        <f ca="1">CONCATENATE(B4)&amp;(IF((CELL("contents",D4)="s")," (s)",(IF((CELL("contents",C4)="m")," (m)",""))))</f>
        <v>Southeast Region</v>
      </c>
      <c r="B4" t="s">
        <v>87</v>
      </c>
      <c r="C4" t="str">
        <f>'m region orig data'!P4</f>
        <v> </v>
      </c>
      <c r="D4" t="str">
        <f>'m region orig data'!Q4</f>
        <v> </v>
      </c>
      <c r="E4" s="22">
        <f>F$12</f>
        <v>0.332652428</v>
      </c>
      <c r="F4" s="42">
        <f>'m region orig data'!D4</f>
        <v>0.364277842</v>
      </c>
      <c r="G4" s="6">
        <f>'m region orig data'!B4</f>
        <v>12</v>
      </c>
      <c r="H4" s="6">
        <f>'m region orig data'!C4</f>
        <v>31073</v>
      </c>
      <c r="I4" s="11">
        <f>'m region orig data'!G4</f>
        <v>0.776586614</v>
      </c>
    </row>
    <row r="5" spans="1:9" ht="12.75">
      <c r="A5" s="32" t="str">
        <f ca="1">CONCATENATE(B5)&amp;(IF((CELL("contents",D5)="s")," (s)",(IF((CELL("contents",C5)="m")," (m)",""))))</f>
        <v>Interlake Region</v>
      </c>
      <c r="B5" t="s">
        <v>88</v>
      </c>
      <c r="C5" t="str">
        <f>'m region orig data'!P5</f>
        <v> </v>
      </c>
      <c r="D5" t="str">
        <f>'m region orig data'!Q5</f>
        <v> </v>
      </c>
      <c r="E5" s="22">
        <f aca="true" t="shared" si="0" ref="E5:E12">F$12</f>
        <v>0.332652428</v>
      </c>
      <c r="F5" s="42">
        <f>'m region orig data'!D5</f>
        <v>0.375436521</v>
      </c>
      <c r="G5" s="6">
        <f>'m region orig data'!B5</f>
        <v>10</v>
      </c>
      <c r="H5" s="6">
        <f>'m region orig data'!C5</f>
        <v>25410</v>
      </c>
      <c r="I5" s="11">
        <f>'m region orig data'!G5</f>
        <v>0.725791507</v>
      </c>
    </row>
    <row r="6" spans="1:9" ht="12.75">
      <c r="A6" s="32" t="str">
        <f aca="true" ca="1" t="shared" si="1" ref="A6:A12">CONCATENATE(B6)&amp;(IF((CELL("contents",D6)="s")," (s)",(IF((CELL("contents",C6)="m")," (m)",""))))</f>
        <v>Northwest Region</v>
      </c>
      <c r="B6" t="s">
        <v>89</v>
      </c>
      <c r="C6" t="str">
        <f>'m region orig data'!P6</f>
        <v> </v>
      </c>
      <c r="D6" t="str">
        <f>'m region orig data'!Q6</f>
        <v> </v>
      </c>
      <c r="E6" s="22">
        <f t="shared" si="0"/>
        <v>0.332652428</v>
      </c>
      <c r="F6" s="42">
        <f>'m region orig data'!D6</f>
        <v>0.433297671</v>
      </c>
      <c r="G6" s="6">
        <f>'m region orig data'!B6</f>
        <v>6</v>
      </c>
      <c r="H6" s="6">
        <f>'m region orig data'!C6</f>
        <v>13759</v>
      </c>
      <c r="I6" s="11">
        <f>'m region orig data'!G6</f>
        <v>0.53933086</v>
      </c>
    </row>
    <row r="7" spans="1:9" ht="12.75">
      <c r="A7" s="32" t="str">
        <f ca="1" t="shared" si="1"/>
        <v>Winnipeg Region</v>
      </c>
      <c r="B7" t="s">
        <v>90</v>
      </c>
      <c r="C7" t="str">
        <f>'m region orig data'!P7</f>
        <v> </v>
      </c>
      <c r="D7" t="str">
        <f>'m region orig data'!Q7</f>
        <v> </v>
      </c>
      <c r="E7" s="22">
        <f t="shared" si="0"/>
        <v>0.332652428</v>
      </c>
      <c r="F7" s="42">
        <f>'m region orig data'!D7</f>
        <v>0.250495521</v>
      </c>
      <c r="G7" s="6">
        <f>'m region orig data'!B7</f>
        <v>24</v>
      </c>
      <c r="H7" s="6">
        <f>'m region orig data'!C7</f>
        <v>98753</v>
      </c>
      <c r="I7" s="11">
        <f>'m region orig data'!G7</f>
        <v>0.247926374</v>
      </c>
    </row>
    <row r="8" spans="1:9" ht="12.75">
      <c r="A8" s="32" t="str">
        <f ca="1" t="shared" si="1"/>
        <v>Southwest Region</v>
      </c>
      <c r="B8" t="s">
        <v>91</v>
      </c>
      <c r="C8" t="str">
        <f>'m region orig data'!P8</f>
        <v> </v>
      </c>
      <c r="D8" t="str">
        <f>'m region orig data'!Q8</f>
        <v> </v>
      </c>
      <c r="E8" s="22">
        <f t="shared" si="0"/>
        <v>0.332652428</v>
      </c>
      <c r="F8" s="42">
        <f>'m region orig data'!D8</f>
        <v>0.26920336</v>
      </c>
      <c r="G8" s="6">
        <f>'m region orig data'!B8</f>
        <v>8</v>
      </c>
      <c r="H8" s="6">
        <f>'m region orig data'!C8</f>
        <v>30211</v>
      </c>
      <c r="I8" s="11">
        <f>'m region orig data'!G8</f>
        <v>0.576624951</v>
      </c>
    </row>
    <row r="9" spans="1:9" ht="12.75">
      <c r="A9" s="32" t="str">
        <f ca="1" t="shared" si="1"/>
        <v>The Pas Region</v>
      </c>
      <c r="B9" t="s">
        <v>92</v>
      </c>
      <c r="C9" t="str">
        <f>'m region orig data'!P9</f>
        <v> </v>
      </c>
      <c r="D9" t="str">
        <f>'m region orig data'!Q9</f>
        <v> </v>
      </c>
      <c r="E9" s="22">
        <f t="shared" si="0"/>
        <v>0.332652428</v>
      </c>
      <c r="F9" s="42">
        <f>'m region orig data'!D9</f>
        <v>0.366298936</v>
      </c>
      <c r="G9" s="6">
        <f>'m region orig data'!B9</f>
        <v>8</v>
      </c>
      <c r="H9" s="6">
        <f>'m region orig data'!C9</f>
        <v>22713</v>
      </c>
      <c r="I9" s="11">
        <f>'m region orig data'!G9</f>
        <v>0.799283734</v>
      </c>
    </row>
    <row r="10" spans="1:9" ht="12.75">
      <c r="A10" s="32" t="str">
        <f ca="1" t="shared" si="1"/>
        <v>Thompson Region</v>
      </c>
      <c r="B10" t="s">
        <v>93</v>
      </c>
      <c r="C10" t="str">
        <f>'m region orig data'!P10</f>
        <v> </v>
      </c>
      <c r="D10" t="str">
        <f>'m region orig data'!Q10</f>
        <v> </v>
      </c>
      <c r="E10" s="22">
        <f t="shared" si="0"/>
        <v>0.332652428</v>
      </c>
      <c r="F10" s="42">
        <f>'m region orig data'!D10</f>
        <v>0.72957306</v>
      </c>
      <c r="G10" s="6">
        <f>'m region orig data'!B10</f>
        <v>12</v>
      </c>
      <c r="H10" s="6">
        <f>'m region orig data'!C10</f>
        <v>17345</v>
      </c>
      <c r="I10" s="11">
        <f>'m region orig data'!G10</f>
        <v>0.013830087</v>
      </c>
    </row>
    <row r="11" spans="1:9" ht="12.75">
      <c r="A11" s="32"/>
      <c r="E11" s="22"/>
      <c r="F11" s="42"/>
      <c r="G11" s="6"/>
      <c r="H11" s="6"/>
      <c r="I11" s="11"/>
    </row>
    <row r="12" spans="1:9" ht="12.75">
      <c r="A12" s="32" t="str">
        <f ca="1" t="shared" si="1"/>
        <v>Manitoba</v>
      </c>
      <c r="B12" t="s">
        <v>13</v>
      </c>
      <c r="C12" t="str">
        <f>'m region orig data'!P11</f>
        <v> </v>
      </c>
      <c r="D12" t="str">
        <f>'m region orig data'!Q11</f>
        <v> </v>
      </c>
      <c r="E12" s="22">
        <f t="shared" si="0"/>
        <v>0.332652428</v>
      </c>
      <c r="F12" s="42">
        <f>'m region orig data'!D11</f>
        <v>0.332652428</v>
      </c>
      <c r="G12" s="6">
        <f>'m region orig data'!B11</f>
        <v>80</v>
      </c>
      <c r="H12" s="6">
        <f>'m region orig data'!C11</f>
        <v>239264</v>
      </c>
      <c r="I12" s="11" t="str">
        <f>'m region orig data'!G11</f>
        <v> </v>
      </c>
    </row>
    <row r="13" spans="5:9" ht="12.75">
      <c r="E13" s="22"/>
      <c r="F13" s="10"/>
      <c r="G13" s="6"/>
      <c r="H13" s="6"/>
      <c r="I13" s="11"/>
    </row>
    <row r="16" ht="12.75">
      <c r="B16" s="45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122</v>
      </c>
    </row>
    <row r="3" spans="1:38" ht="12.75">
      <c r="A3" t="s">
        <v>0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L3" t="s">
        <v>33</v>
      </c>
      <c r="M3" t="s">
        <v>34</v>
      </c>
      <c r="N3" t="s">
        <v>35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  <c r="T3" t="s">
        <v>41</v>
      </c>
      <c r="U3" t="s">
        <v>42</v>
      </c>
      <c r="V3" t="s">
        <v>43</v>
      </c>
      <c r="W3" t="s">
        <v>44</v>
      </c>
      <c r="X3" t="s">
        <v>45</v>
      </c>
      <c r="Y3" t="s">
        <v>46</v>
      </c>
      <c r="Z3" t="s">
        <v>47</v>
      </c>
      <c r="AA3" t="s">
        <v>48</v>
      </c>
      <c r="AB3" t="s">
        <v>49</v>
      </c>
      <c r="AC3" t="s">
        <v>50</v>
      </c>
      <c r="AD3" t="s">
        <v>51</v>
      </c>
      <c r="AE3" t="s">
        <v>52</v>
      </c>
      <c r="AF3" t="s">
        <v>53</v>
      </c>
      <c r="AG3" t="s">
        <v>54</v>
      </c>
      <c r="AH3" t="s">
        <v>55</v>
      </c>
      <c r="AI3" t="s">
        <v>56</v>
      </c>
      <c r="AJ3" t="s">
        <v>57</v>
      </c>
      <c r="AK3" t="s">
        <v>58</v>
      </c>
      <c r="AL3" t="s">
        <v>59</v>
      </c>
    </row>
    <row r="8" spans="1:38" ht="12.75">
      <c r="A8" t="s">
        <v>1</v>
      </c>
      <c r="B8">
        <v>24</v>
      </c>
      <c r="C8">
        <v>98753</v>
      </c>
      <c r="D8">
        <v>0.25111008</v>
      </c>
      <c r="E8">
        <v>0.154001401</v>
      </c>
      <c r="F8">
        <v>0.4094525885</v>
      </c>
      <c r="G8">
        <v>0.2650704059</v>
      </c>
      <c r="H8">
        <v>0.2430305915</v>
      </c>
      <c r="I8">
        <v>0.0496084118</v>
      </c>
      <c r="J8">
        <v>-0.278</v>
      </c>
      <c r="K8">
        <v>-0.7669</v>
      </c>
      <c r="L8">
        <v>0.2109</v>
      </c>
      <c r="M8">
        <v>0.7572830212</v>
      </c>
      <c r="N8">
        <v>0.4644283743</v>
      </c>
      <c r="O8">
        <v>1.2348030523</v>
      </c>
      <c r="P8">
        <v>364</v>
      </c>
      <c r="Q8">
        <v>1482951</v>
      </c>
      <c r="R8">
        <v>0.2544182845</v>
      </c>
      <c r="S8">
        <v>0.2078020886</v>
      </c>
      <c r="T8">
        <v>0.3114918813</v>
      </c>
      <c r="U8">
        <v>0.000824255</v>
      </c>
      <c r="V8">
        <v>0.2454565255</v>
      </c>
      <c r="W8">
        <v>0.0128654177</v>
      </c>
      <c r="X8">
        <v>-0.3454</v>
      </c>
      <c r="Y8">
        <v>-0.5478</v>
      </c>
      <c r="Z8">
        <v>-0.143</v>
      </c>
      <c r="AA8">
        <v>0.7079596938</v>
      </c>
      <c r="AB8">
        <v>0.5782426497</v>
      </c>
      <c r="AC8">
        <v>0.8667761332</v>
      </c>
      <c r="AD8">
        <v>0.954302347</v>
      </c>
      <c r="AE8">
        <v>0.0131</v>
      </c>
      <c r="AF8">
        <v>-0.4346</v>
      </c>
      <c r="AG8">
        <v>0.4607</v>
      </c>
      <c r="AH8" t="s">
        <v>19</v>
      </c>
      <c r="AI8" t="s">
        <v>61</v>
      </c>
      <c r="AJ8" t="s">
        <v>19</v>
      </c>
      <c r="AK8" t="s">
        <v>19</v>
      </c>
      <c r="AL8" t="s">
        <v>19</v>
      </c>
    </row>
    <row r="10" ht="12.75">
      <c r="U10" s="4"/>
    </row>
    <row r="14" ht="12.75">
      <c r="U14" s="4"/>
    </row>
    <row r="15" spans="1:38" ht="12.75">
      <c r="A15" t="s">
        <v>123</v>
      </c>
      <c r="B15">
        <v>14</v>
      </c>
      <c r="C15">
        <v>49111</v>
      </c>
      <c r="D15">
        <v>0.2821572351</v>
      </c>
      <c r="E15">
        <v>0.155592001</v>
      </c>
      <c r="F15">
        <v>0.5116760812</v>
      </c>
      <c r="G15">
        <v>0.5949985887</v>
      </c>
      <c r="H15">
        <v>0.2850685183</v>
      </c>
      <c r="I15">
        <v>0.0761877662</v>
      </c>
      <c r="J15">
        <v>-0.1614</v>
      </c>
      <c r="K15">
        <v>-0.7567</v>
      </c>
      <c r="L15">
        <v>0.4338</v>
      </c>
      <c r="M15">
        <v>0.8509132068</v>
      </c>
      <c r="N15">
        <v>0.4692252121</v>
      </c>
      <c r="O15">
        <v>1.5430826537</v>
      </c>
      <c r="P15">
        <v>270</v>
      </c>
      <c r="Q15">
        <v>733461</v>
      </c>
      <c r="R15">
        <v>0.3526828418</v>
      </c>
      <c r="S15">
        <v>0.2848954661</v>
      </c>
      <c r="T15">
        <v>0.4365993906</v>
      </c>
      <c r="U15">
        <v>0.8630965508</v>
      </c>
      <c r="V15">
        <v>0.3681177322</v>
      </c>
      <c r="W15">
        <v>0.0224029318</v>
      </c>
      <c r="X15">
        <v>-0.0188</v>
      </c>
      <c r="Y15">
        <v>-0.2322</v>
      </c>
      <c r="Z15">
        <v>0.1947</v>
      </c>
      <c r="AA15">
        <v>0.9813965893</v>
      </c>
      <c r="AB15">
        <v>0.792767341</v>
      </c>
      <c r="AC15">
        <v>1.2149078494</v>
      </c>
      <c r="AD15">
        <v>0.4394750718</v>
      </c>
      <c r="AE15">
        <v>0.2231</v>
      </c>
      <c r="AF15">
        <v>-0.3425</v>
      </c>
      <c r="AG15">
        <v>0.7887</v>
      </c>
      <c r="AH15" t="s">
        <v>19</v>
      </c>
      <c r="AI15" t="s">
        <v>19</v>
      </c>
      <c r="AJ15" t="s">
        <v>19</v>
      </c>
      <c r="AK15" t="s">
        <v>19</v>
      </c>
      <c r="AL15" t="s">
        <v>19</v>
      </c>
    </row>
    <row r="16" spans="1:38" ht="12.75">
      <c r="A16" t="s">
        <v>2</v>
      </c>
      <c r="B16">
        <v>24</v>
      </c>
      <c r="C16">
        <v>58670</v>
      </c>
      <c r="D16">
        <v>0.3898012042</v>
      </c>
      <c r="E16">
        <v>0.2386745081</v>
      </c>
      <c r="F16">
        <v>0.6366200564</v>
      </c>
      <c r="G16">
        <v>0.5181562839</v>
      </c>
      <c r="H16">
        <v>0.4090676666</v>
      </c>
      <c r="I16">
        <v>0.0835005878</v>
      </c>
      <c r="J16">
        <v>0.1617</v>
      </c>
      <c r="K16">
        <v>-0.3288</v>
      </c>
      <c r="L16">
        <v>0.6523</v>
      </c>
      <c r="M16">
        <v>1.1755395624</v>
      </c>
      <c r="N16">
        <v>0.7197805542</v>
      </c>
      <c r="O16">
        <v>1.9198813509</v>
      </c>
      <c r="P16">
        <v>173</v>
      </c>
      <c r="Q16">
        <v>370092</v>
      </c>
      <c r="R16">
        <v>0.4394349933</v>
      </c>
      <c r="S16">
        <v>0.3473101092</v>
      </c>
      <c r="T16">
        <v>0.5559962358</v>
      </c>
      <c r="U16">
        <v>0.093808469</v>
      </c>
      <c r="V16">
        <v>0.4674513364</v>
      </c>
      <c r="W16">
        <v>0.035539667</v>
      </c>
      <c r="X16">
        <v>0.2011</v>
      </c>
      <c r="Y16">
        <v>-0.0341</v>
      </c>
      <c r="Z16">
        <v>0.4364</v>
      </c>
      <c r="AA16">
        <v>1.2227983689</v>
      </c>
      <c r="AB16">
        <v>0.9664460989</v>
      </c>
      <c r="AC16">
        <v>1.5471487263</v>
      </c>
      <c r="AD16">
        <v>0.612206505</v>
      </c>
      <c r="AE16">
        <v>0.1199</v>
      </c>
      <c r="AF16">
        <v>-0.3435</v>
      </c>
      <c r="AG16">
        <v>0.5832</v>
      </c>
      <c r="AH16" t="s">
        <v>19</v>
      </c>
      <c r="AI16" t="s">
        <v>19</v>
      </c>
      <c r="AJ16" t="s">
        <v>19</v>
      </c>
      <c r="AK16" t="s">
        <v>19</v>
      </c>
      <c r="AL16" t="s">
        <v>19</v>
      </c>
    </row>
    <row r="17" spans="1:38" ht="12.75">
      <c r="A17" t="s">
        <v>3</v>
      </c>
      <c r="B17">
        <v>18</v>
      </c>
      <c r="C17">
        <v>32730</v>
      </c>
      <c r="D17">
        <v>0.5758232866</v>
      </c>
      <c r="E17">
        <v>0.3355175256</v>
      </c>
      <c r="F17">
        <v>0.9882418416</v>
      </c>
      <c r="G17">
        <v>0.0452144196</v>
      </c>
      <c r="H17">
        <v>0.5499541705</v>
      </c>
      <c r="I17">
        <v>0.1296254411</v>
      </c>
      <c r="J17">
        <v>0.5519</v>
      </c>
      <c r="K17">
        <v>0.0118</v>
      </c>
      <c r="L17">
        <v>1.092</v>
      </c>
      <c r="M17">
        <v>1.7365340255</v>
      </c>
      <c r="N17">
        <v>1.0118340347</v>
      </c>
      <c r="O17">
        <v>2.9802816652</v>
      </c>
      <c r="P17">
        <v>209</v>
      </c>
      <c r="Q17">
        <v>240679</v>
      </c>
      <c r="R17">
        <v>0.8849765154</v>
      </c>
      <c r="S17">
        <v>0.7093869484</v>
      </c>
      <c r="T17">
        <v>1.1040285342</v>
      </c>
      <c r="U17" s="4">
        <v>1.385617E-15</v>
      </c>
      <c r="V17">
        <v>0.8683765513</v>
      </c>
      <c r="W17">
        <v>0.0600668621</v>
      </c>
      <c r="X17">
        <v>0.9012</v>
      </c>
      <c r="Y17">
        <v>0.6801</v>
      </c>
      <c r="Z17">
        <v>1.1224</v>
      </c>
      <c r="AA17">
        <v>2.4625891336</v>
      </c>
      <c r="AB17">
        <v>1.9739829932</v>
      </c>
      <c r="AC17">
        <v>3.072136519</v>
      </c>
      <c r="AD17">
        <v>0.0990573782</v>
      </c>
      <c r="AE17">
        <v>0.4298</v>
      </c>
      <c r="AF17">
        <v>-0.0809</v>
      </c>
      <c r="AG17">
        <v>0.9404</v>
      </c>
      <c r="AH17" t="s">
        <v>19</v>
      </c>
      <c r="AI17" t="s">
        <v>61</v>
      </c>
      <c r="AJ17" t="s">
        <v>19</v>
      </c>
      <c r="AK17" t="s">
        <v>19</v>
      </c>
      <c r="AL17" t="s">
        <v>19</v>
      </c>
    </row>
    <row r="18" spans="1:38" ht="12.75">
      <c r="A18" t="s">
        <v>4</v>
      </c>
      <c r="B18">
        <v>80</v>
      </c>
      <c r="C18">
        <v>239264</v>
      </c>
      <c r="D18">
        <v>0.3315934373</v>
      </c>
      <c r="E18" t="s">
        <v>19</v>
      </c>
      <c r="F18" t="s">
        <v>19</v>
      </c>
      <c r="G18" t="s">
        <v>19</v>
      </c>
      <c r="H18">
        <v>0.3343587</v>
      </c>
      <c r="I18">
        <v>0.0373824391</v>
      </c>
      <c r="J18" t="s">
        <v>19</v>
      </c>
      <c r="K18" t="s">
        <v>19</v>
      </c>
      <c r="L18" t="s">
        <v>19</v>
      </c>
      <c r="M18" t="s">
        <v>19</v>
      </c>
      <c r="N18" t="s">
        <v>19</v>
      </c>
      <c r="O18" t="s">
        <v>19</v>
      </c>
      <c r="P18">
        <v>1016</v>
      </c>
      <c r="Q18">
        <v>2827183</v>
      </c>
      <c r="R18">
        <v>0.3593683182</v>
      </c>
      <c r="S18" t="s">
        <v>19</v>
      </c>
      <c r="T18" t="s">
        <v>19</v>
      </c>
      <c r="U18" t="s">
        <v>19</v>
      </c>
      <c r="V18">
        <v>0.3593683182</v>
      </c>
      <c r="W18">
        <v>0.0112743869</v>
      </c>
      <c r="X18" t="s">
        <v>19</v>
      </c>
      <c r="Y18" t="s">
        <v>19</v>
      </c>
      <c r="Z18" t="s">
        <v>19</v>
      </c>
      <c r="AA18" t="s">
        <v>19</v>
      </c>
      <c r="AB18" t="s">
        <v>19</v>
      </c>
      <c r="AC18" t="s">
        <v>19</v>
      </c>
      <c r="AD18">
        <v>0.5786721286</v>
      </c>
      <c r="AE18">
        <v>0.0804</v>
      </c>
      <c r="AF18">
        <v>-0.2035</v>
      </c>
      <c r="AG18">
        <v>0.3643</v>
      </c>
      <c r="AH18" t="s">
        <v>19</v>
      </c>
      <c r="AI18" t="s">
        <v>19</v>
      </c>
      <c r="AJ18" t="s">
        <v>19</v>
      </c>
      <c r="AK18" t="s">
        <v>19</v>
      </c>
      <c r="AL18" t="s">
        <v>19</v>
      </c>
    </row>
    <row r="19" ht="12.75">
      <c r="U19" s="4"/>
    </row>
    <row r="27" ht="12.75">
      <c r="U27" s="4"/>
    </row>
    <row r="28" ht="12.75">
      <c r="U2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121</v>
      </c>
    </row>
    <row r="3" spans="1:17" ht="12.75">
      <c r="A3" t="s">
        <v>62</v>
      </c>
      <c r="B3" t="s">
        <v>63</v>
      </c>
      <c r="C3" t="s">
        <v>64</v>
      </c>
      <c r="D3" t="s">
        <v>65</v>
      </c>
      <c r="E3" t="s">
        <v>66</v>
      </c>
      <c r="F3" t="s">
        <v>67</v>
      </c>
      <c r="G3" t="s">
        <v>68</v>
      </c>
      <c r="H3" t="s">
        <v>69</v>
      </c>
      <c r="I3" t="s">
        <v>70</v>
      </c>
      <c r="J3" t="s">
        <v>71</v>
      </c>
      <c r="K3" t="s">
        <v>72</v>
      </c>
      <c r="L3" t="s">
        <v>73</v>
      </c>
      <c r="M3" t="s">
        <v>74</v>
      </c>
      <c r="N3" t="s">
        <v>75</v>
      </c>
      <c r="O3" t="s">
        <v>76</v>
      </c>
      <c r="P3" t="s">
        <v>77</v>
      </c>
      <c r="Q3" t="s">
        <v>78</v>
      </c>
    </row>
    <row r="4" spans="1:17" ht="12.75">
      <c r="A4" t="s">
        <v>79</v>
      </c>
      <c r="B4">
        <v>12</v>
      </c>
      <c r="C4">
        <v>31073</v>
      </c>
      <c r="D4">
        <v>0.364277842</v>
      </c>
      <c r="E4">
        <v>0.194541125</v>
      </c>
      <c r="F4">
        <v>0.682109485</v>
      </c>
      <c r="G4">
        <v>0.776586614</v>
      </c>
      <c r="H4">
        <v>0.386187365</v>
      </c>
      <c r="I4">
        <v>0.11148269</v>
      </c>
      <c r="J4">
        <v>0.0908</v>
      </c>
      <c r="K4">
        <v>-0.5365</v>
      </c>
      <c r="L4">
        <v>0.7181</v>
      </c>
      <c r="M4">
        <v>1.095070445</v>
      </c>
      <c r="N4">
        <v>0.584817992</v>
      </c>
      <c r="O4">
        <v>2.050517079</v>
      </c>
      <c r="P4" t="s">
        <v>19</v>
      </c>
      <c r="Q4" t="s">
        <v>19</v>
      </c>
    </row>
    <row r="5" spans="1:17" ht="12.75">
      <c r="A5" t="s">
        <v>80</v>
      </c>
      <c r="B5">
        <v>10</v>
      </c>
      <c r="C5">
        <v>25410</v>
      </c>
      <c r="D5">
        <v>0.375436521</v>
      </c>
      <c r="E5">
        <v>0.190940092</v>
      </c>
      <c r="F5">
        <v>0.73820317</v>
      </c>
      <c r="G5">
        <v>0.725791507</v>
      </c>
      <c r="H5">
        <v>0.393545848</v>
      </c>
      <c r="I5">
        <v>0.124450124</v>
      </c>
      <c r="J5">
        <v>0.121</v>
      </c>
      <c r="K5">
        <v>-0.5551</v>
      </c>
      <c r="L5">
        <v>0.7971</v>
      </c>
      <c r="M5">
        <v>1.128615002</v>
      </c>
      <c r="N5">
        <v>0.573992779</v>
      </c>
      <c r="O5">
        <v>2.219142589</v>
      </c>
      <c r="P5" t="s">
        <v>19</v>
      </c>
      <c r="Q5" t="s">
        <v>19</v>
      </c>
    </row>
    <row r="6" spans="1:17" ht="12.75">
      <c r="A6" t="s">
        <v>81</v>
      </c>
      <c r="B6">
        <v>6</v>
      </c>
      <c r="C6">
        <v>13759</v>
      </c>
      <c r="D6">
        <v>0.433297671</v>
      </c>
      <c r="E6">
        <v>0.186311664</v>
      </c>
      <c r="F6">
        <v>1.007703265</v>
      </c>
      <c r="G6">
        <v>0.53933086</v>
      </c>
      <c r="H6">
        <v>0.436078203</v>
      </c>
      <c r="I6">
        <v>0.178028181</v>
      </c>
      <c r="J6">
        <v>0.2643</v>
      </c>
      <c r="K6">
        <v>-0.5797</v>
      </c>
      <c r="L6">
        <v>1.1083</v>
      </c>
      <c r="M6">
        <v>1.302553761</v>
      </c>
      <c r="N6">
        <v>0.560079073</v>
      </c>
      <c r="O6">
        <v>3.029297792</v>
      </c>
      <c r="P6" t="s">
        <v>19</v>
      </c>
      <c r="Q6" t="s">
        <v>19</v>
      </c>
    </row>
    <row r="7" spans="1:17" ht="12.75">
      <c r="A7" t="s">
        <v>82</v>
      </c>
      <c r="B7">
        <v>24</v>
      </c>
      <c r="C7">
        <v>98753</v>
      </c>
      <c r="D7">
        <v>0.250495521</v>
      </c>
      <c r="E7">
        <v>0.154819395</v>
      </c>
      <c r="F7">
        <v>0.405298097</v>
      </c>
      <c r="G7">
        <v>0.247926374</v>
      </c>
      <c r="H7">
        <v>0.243030592</v>
      </c>
      <c r="I7">
        <v>0.049608412</v>
      </c>
      <c r="J7">
        <v>-0.2837</v>
      </c>
      <c r="K7">
        <v>-0.7648</v>
      </c>
      <c r="L7">
        <v>0.1975</v>
      </c>
      <c r="M7">
        <v>0.753024779</v>
      </c>
      <c r="N7">
        <v>0.465408882</v>
      </c>
      <c r="O7">
        <v>1.218383102</v>
      </c>
      <c r="P7" t="s">
        <v>19</v>
      </c>
      <c r="Q7" t="s">
        <v>19</v>
      </c>
    </row>
    <row r="8" spans="1:17" ht="12.75">
      <c r="A8" t="s">
        <v>83</v>
      </c>
      <c r="B8">
        <v>8</v>
      </c>
      <c r="C8">
        <v>30211</v>
      </c>
      <c r="D8">
        <v>0.26920336</v>
      </c>
      <c r="E8">
        <v>0.128065887</v>
      </c>
      <c r="F8">
        <v>0.565884097</v>
      </c>
      <c r="G8">
        <v>0.576624951</v>
      </c>
      <c r="H8">
        <v>0.26480421</v>
      </c>
      <c r="I8">
        <v>0.093622426</v>
      </c>
      <c r="J8">
        <v>-0.2116</v>
      </c>
      <c r="K8">
        <v>-0.9546</v>
      </c>
      <c r="L8">
        <v>0.5313</v>
      </c>
      <c r="M8">
        <v>0.809263175</v>
      </c>
      <c r="N8">
        <v>0.384984075</v>
      </c>
      <c r="O8">
        <v>1.70112721</v>
      </c>
      <c r="P8" t="s">
        <v>19</v>
      </c>
      <c r="Q8" t="s">
        <v>19</v>
      </c>
    </row>
    <row r="9" spans="1:17" ht="12.75">
      <c r="A9" t="s">
        <v>84</v>
      </c>
      <c r="B9">
        <v>8</v>
      </c>
      <c r="C9">
        <v>22713</v>
      </c>
      <c r="D9">
        <v>0.366298936</v>
      </c>
      <c r="E9">
        <v>0.174297705</v>
      </c>
      <c r="F9">
        <v>0.76980308</v>
      </c>
      <c r="G9">
        <v>0.799283734</v>
      </c>
      <c r="H9">
        <v>0.352221195</v>
      </c>
      <c r="I9">
        <v>0.124528998</v>
      </c>
      <c r="J9">
        <v>0.0964</v>
      </c>
      <c r="K9">
        <v>-0.6463</v>
      </c>
      <c r="L9">
        <v>0.839</v>
      </c>
      <c r="M9">
        <v>1.101146136</v>
      </c>
      <c r="N9">
        <v>0.523963424</v>
      </c>
      <c r="O9">
        <v>2.314136363</v>
      </c>
      <c r="P9" t="s">
        <v>19</v>
      </c>
      <c r="Q9" t="s">
        <v>19</v>
      </c>
    </row>
    <row r="10" spans="1:17" ht="12.75">
      <c r="A10" t="s">
        <v>85</v>
      </c>
      <c r="B10">
        <v>12</v>
      </c>
      <c r="C10">
        <v>17345</v>
      </c>
      <c r="D10">
        <v>0.72957306</v>
      </c>
      <c r="E10">
        <v>0.390393229</v>
      </c>
      <c r="F10">
        <v>1.363437707</v>
      </c>
      <c r="G10">
        <v>0.013830087</v>
      </c>
      <c r="H10">
        <v>0.691842029</v>
      </c>
      <c r="I10">
        <v>0.199717591</v>
      </c>
      <c r="J10">
        <v>0.7854</v>
      </c>
      <c r="K10">
        <v>0.1601</v>
      </c>
      <c r="L10">
        <v>1.4107</v>
      </c>
      <c r="M10">
        <v>2.193199263</v>
      </c>
      <c r="N10">
        <v>1.173576973</v>
      </c>
      <c r="O10">
        <v>4.098685573</v>
      </c>
      <c r="P10" t="s">
        <v>19</v>
      </c>
      <c r="Q10" t="s">
        <v>19</v>
      </c>
    </row>
    <row r="11" spans="1:17" ht="12.75">
      <c r="A11" t="s">
        <v>4</v>
      </c>
      <c r="B11">
        <v>80</v>
      </c>
      <c r="C11">
        <v>239264</v>
      </c>
      <c r="D11">
        <v>0.332652428</v>
      </c>
      <c r="E11" t="s">
        <v>19</v>
      </c>
      <c r="F11" t="s">
        <v>19</v>
      </c>
      <c r="G11" t="s">
        <v>19</v>
      </c>
      <c r="H11">
        <v>0.3343587</v>
      </c>
      <c r="I11">
        <v>0.037382439</v>
      </c>
      <c r="J11" t="s">
        <v>19</v>
      </c>
      <c r="K11" t="s">
        <v>19</v>
      </c>
      <c r="L11" t="s">
        <v>19</v>
      </c>
      <c r="M11" t="s">
        <v>19</v>
      </c>
      <c r="N11" t="s">
        <v>19</v>
      </c>
      <c r="O11" t="s">
        <v>19</v>
      </c>
      <c r="P11" t="s">
        <v>19</v>
      </c>
      <c r="Q11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2008-06-05T14:18:58Z</cp:lastPrinted>
  <dcterms:created xsi:type="dcterms:W3CDTF">2006-01-23T20:42:54Z</dcterms:created>
  <dcterms:modified xsi:type="dcterms:W3CDTF">2010-05-05T21:28:11Z</dcterms:modified>
  <cp:category/>
  <cp:version/>
  <cp:contentType/>
  <cp:contentStatus/>
</cp:coreProperties>
</file>