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<sst xmlns="http://schemas.openxmlformats.org/spreadsheetml/2006/main" count="428" uniqueCount="174">
  <si>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</si>
  <si>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</si>
  <si>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</si>
  <si>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</si>
  <si>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</si>
  <si>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</si>
  <si>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</si>
  <si>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</si>
  <si>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</si>
  <si>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</si>
  <si>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</si>
  <si>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</si>
  <si>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</si>
  <si>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</si>
  <si>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</si>
  <si>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</si>
  <si>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</si>
  <si>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</si>
  <si>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</si>
  <si>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</si>
  <si>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</si>
  <si>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</si>
  <si>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</si>
  <si>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</si>
  <si>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</si>
  <si>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</si>
  <si>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</si>
  <si>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</si>
  <si>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</si>
  <si>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</si>
  <si>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</si>
  <si>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</si>
  <si>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</si>
  <si>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</si>
  <si>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</si>
  <si>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</si>
  <si>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</si>
  <si>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</si>
  <si>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</si>
  <si>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</si>
  <si>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</si>
  <si>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</si>
  <si>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</si>
  <si>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</si>
  <si>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</si>
  <si>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</si>
  <si>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</si>
  <si>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</si>
  <si>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</si>
  <si>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</si>
  <si>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</si>
  <si>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</si>
  <si>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</si>
  <si>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</si>
  <si>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</si>
  <si>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</si>
  <si>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</si>
  <si>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</si>
  <si>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</si>
  <si>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</si>
  <si>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</si>
  <si>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</si>
  <si>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</si>
  <si>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</si>
  <si>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</si>
  <si>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</si>
  <si>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</si>
  <si>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</si>
  <si>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</si>
  <si>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</si>
  <si>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</si>
  <si>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</si>
  <si>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</si>
  <si>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</si>
  <si>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</si>
  <si>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</si>
  <si>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</si>
  <si>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</si>
  <si>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</si>
  <si>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</si>
  <si>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</si>
  <si>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</si>
  <si>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</si>
  <si>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</si>
  <si>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</si>
  <si>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</si>
  <si>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</si>
  <si>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</si>
  <si>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</si>
  <si>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</si>
  <si>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</si>
  <si>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</si>
  <si>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</si>
  <si>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</si>
  <si>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</si>
  <si>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</si>
  <si>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</si>
  <si>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</si>
  <si>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</si>
  <si>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</si>
  <si>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</si>
  <si>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</si>
  <si>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</si>
  <si>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</si>
  <si>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</si>
  <si>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</si>
  <si>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</si>
  <si>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</si>
  <si>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</si>
  <si>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</si>
  <si>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</si>
  <si>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</si>
  <si>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</si>
  <si>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</si>
  <si>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</si>
  <si>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</si>
  <si>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</si>
  <si>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</si>
  <si>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</si>
  <si>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</si>
  <si>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</si>
  <si>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</si>
  <si>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</si>
  <si>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</si>
  <si>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</si>
  <si>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</si>
  <si>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</si>
  <si>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</si>
  <si>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</si>
  <si>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</si>
  <si>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</si>
  <si>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</si>
  <si>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</si>
  <si>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</si>
  <si>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</si>
  <si>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</si>
  <si>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</si>
  <si>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</si>
  <si>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</si>
  <si>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</si>
  <si>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</si>
  <si>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</si>
  <si>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</si>
  <si>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</si>
  <si>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</si>
  <si>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</si>
  <si>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</si>
  <si>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</si>
  <si>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</si>
  <si>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</si>
  <si>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</si>
  <si>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</si>
  <si>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</si>
  <si>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</si>
  <si>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</si>
  <si>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</si>
  <si>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</si>
  <si>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</si>
  <si>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</si>
  <si>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</si>
  <si>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</si>
  <si>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</si>
  <si>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</si>
  <si>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</si>
  <si>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</si>
  <si>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</si>
  <si>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</si>
  <si>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Injury Hospitalization Rates by Metis Region, 2002/03-2006/07, per 1000 Metis</t>
  </si>
  <si>
    <t>Crude and Adjusted Injury Hospitalization Rates by RHA, 2002/03-2006/07, per 1000</t>
  </si>
  <si>
    <t>Inj. Hosp., 2002/03-2006/07</t>
  </si>
  <si>
    <t>Injury Hosp. Seps., 2002/03-2006/07</t>
  </si>
  <si>
    <t>Injury Hospitalization Separation</t>
  </si>
  <si>
    <t>Source: MCHP/MMF, 2010</t>
  </si>
  <si>
    <t>Appendix Table 2.41: Injury Hospitalization Separation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</si>
</sst>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5" fontId="10" fillId="0" borderId="23" xfId="0" applyNumberFormat="1" applyFont="1" applyBorder="1" applyAlignment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55"/>
          <c:w val="0.9797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 (m)</c:v>
                </c:pt>
                <c:pt idx="13">
                  <c:v>Mid (o,d)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10.312493683</c:v>
                </c:pt>
                <c:pt idx="1">
                  <c:v>10.312493683</c:v>
                </c:pt>
                <c:pt idx="2">
                  <c:v>10.312493683</c:v>
                </c:pt>
                <c:pt idx="3">
                  <c:v>10.312493683</c:v>
                </c:pt>
                <c:pt idx="4">
                  <c:v>10.312493683</c:v>
                </c:pt>
                <c:pt idx="5">
                  <c:v>10.312493683</c:v>
                </c:pt>
                <c:pt idx="6">
                  <c:v>10.312493683</c:v>
                </c:pt>
                <c:pt idx="7">
                  <c:v>10.312493683</c:v>
                </c:pt>
                <c:pt idx="8">
                  <c:v>10.312493683</c:v>
                </c:pt>
                <c:pt idx="9">
                  <c:v>10.312493683</c:v>
                </c:pt>
                <c:pt idx="10">
                  <c:v>10.312493683</c:v>
                </c:pt>
                <c:pt idx="12">
                  <c:v>10.312493683</c:v>
                </c:pt>
                <c:pt idx="13">
                  <c:v>10.312493683</c:v>
                </c:pt>
                <c:pt idx="14">
                  <c:v>10.312493683</c:v>
                </c:pt>
                <c:pt idx="15">
                  <c:v>10.312493683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 (m)</c:v>
                </c:pt>
                <c:pt idx="13">
                  <c:v>Mid (o,d)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5.8668434891</c:v>
                </c:pt>
                <c:pt idx="1">
                  <c:v>10.500761887</c:v>
                </c:pt>
                <c:pt idx="2">
                  <c:v>11.554588266</c:v>
                </c:pt>
                <c:pt idx="3">
                  <c:v>10.143555219</c:v>
                </c:pt>
                <c:pt idx="4">
                  <c:v>8.6620038481</c:v>
                </c:pt>
                <c:pt idx="5">
                  <c:v>8.938007087</c:v>
                </c:pt>
                <c:pt idx="6">
                  <c:v>9.3583565765</c:v>
                </c:pt>
                <c:pt idx="7">
                  <c:v>16.004255489</c:v>
                </c:pt>
                <c:pt idx="8">
                  <c:v>21.634188469</c:v>
                </c:pt>
                <c:pt idx="9">
                  <c:v>12.996759464</c:v>
                </c:pt>
                <c:pt idx="10">
                  <c:v>20.237566609</c:v>
                </c:pt>
                <c:pt idx="12">
                  <c:v>8.6107536598</c:v>
                </c:pt>
                <c:pt idx="13">
                  <c:v>11.415615057</c:v>
                </c:pt>
                <c:pt idx="14">
                  <c:v>16.322939389</c:v>
                </c:pt>
                <c:pt idx="15">
                  <c:v>10.312493683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 (m)</c:v>
                </c:pt>
                <c:pt idx="13">
                  <c:v>Mid (o,d)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6.9146520388</c:v>
                </c:pt>
                <c:pt idx="1">
                  <c:v>8.9360121703</c:v>
                </c:pt>
                <c:pt idx="2">
                  <c:v>9.8041490785</c:v>
                </c:pt>
                <c:pt idx="3">
                  <c:v>7.7010329579</c:v>
                </c:pt>
                <c:pt idx="4">
                  <c:v>6.5218259387</c:v>
                </c:pt>
                <c:pt idx="5">
                  <c:v>8.3580031304</c:v>
                </c:pt>
                <c:pt idx="6">
                  <c:v>10.803271032</c:v>
                </c:pt>
                <c:pt idx="7">
                  <c:v>12.347588211</c:v>
                </c:pt>
                <c:pt idx="8">
                  <c:v>19.488851997</c:v>
                </c:pt>
                <c:pt idx="9">
                  <c:v>13.903719354</c:v>
                </c:pt>
                <c:pt idx="10">
                  <c:v>29.86920139</c:v>
                </c:pt>
                <c:pt idx="12">
                  <c:v>8.7073136216</c:v>
                </c:pt>
                <c:pt idx="13">
                  <c:v>10.028915604</c:v>
                </c:pt>
                <c:pt idx="14">
                  <c:v>22.701530711</c:v>
                </c:pt>
                <c:pt idx="15">
                  <c:v>8.3135567823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 (m)</c:v>
                </c:pt>
                <c:pt idx="13">
                  <c:v>Mid (o,d)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8.3135567823</c:v>
                </c:pt>
                <c:pt idx="1">
                  <c:v>8.3135567823</c:v>
                </c:pt>
                <c:pt idx="2">
                  <c:v>8.3135567823</c:v>
                </c:pt>
                <c:pt idx="3">
                  <c:v>8.3135567823</c:v>
                </c:pt>
                <c:pt idx="4">
                  <c:v>8.3135567823</c:v>
                </c:pt>
                <c:pt idx="5">
                  <c:v>8.3135567823</c:v>
                </c:pt>
                <c:pt idx="6">
                  <c:v>8.3135567823</c:v>
                </c:pt>
                <c:pt idx="7">
                  <c:v>8.3135567823</c:v>
                </c:pt>
                <c:pt idx="8">
                  <c:v>8.3135567823</c:v>
                </c:pt>
                <c:pt idx="9">
                  <c:v>8.3135567823</c:v>
                </c:pt>
                <c:pt idx="10">
                  <c:v>8.3135567823</c:v>
                </c:pt>
                <c:pt idx="12">
                  <c:v>8.3135567823</c:v>
                </c:pt>
                <c:pt idx="13">
                  <c:v>8.3135567823</c:v>
                </c:pt>
                <c:pt idx="14">
                  <c:v>8.3135567823</c:v>
                </c:pt>
                <c:pt idx="15">
                  <c:v>8.3135567823</c:v>
                </c:pt>
              </c:numCache>
            </c:numRef>
          </c:val>
        </c:ser>
        <c:gapWidth val="0"/>
        <c:axId val="3147321"/>
        <c:axId val="28325890"/>
      </c:barChart>
      <c:catAx>
        <c:axId val="31473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ax val="3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4732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1112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675"/>
          <c:w val="0.983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(m,o)</c:v>
                </c:pt>
                <c:pt idx="1">
                  <c:v>Assiniboine South (o)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(m,o)</c:v>
                </c:pt>
                <c:pt idx="5">
                  <c:v>River Heights (o)</c:v>
                </c:pt>
                <c:pt idx="6">
                  <c:v>River East (m,o,d)</c:v>
                </c:pt>
                <c:pt idx="7">
                  <c:v>Seven Oaks (m,o)</c:v>
                </c:pt>
                <c:pt idx="8">
                  <c:v>St. James - Assiniboia (m,o)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10.312493683</c:v>
                </c:pt>
                <c:pt idx="1">
                  <c:v>10.312493683</c:v>
                </c:pt>
                <c:pt idx="2">
                  <c:v>10.312493683</c:v>
                </c:pt>
                <c:pt idx="3">
                  <c:v>10.312493683</c:v>
                </c:pt>
                <c:pt idx="4">
                  <c:v>10.312493683</c:v>
                </c:pt>
                <c:pt idx="5">
                  <c:v>10.312493683</c:v>
                </c:pt>
                <c:pt idx="6">
                  <c:v>10.312493683</c:v>
                </c:pt>
                <c:pt idx="7">
                  <c:v>10.312493683</c:v>
                </c:pt>
                <c:pt idx="8">
                  <c:v>10.312493683</c:v>
                </c:pt>
                <c:pt idx="9">
                  <c:v>10.312493683</c:v>
                </c:pt>
                <c:pt idx="10">
                  <c:v>10.312493683</c:v>
                </c:pt>
                <c:pt idx="11">
                  <c:v>10.312493683</c:v>
                </c:pt>
                <c:pt idx="13">
                  <c:v>10.312493683</c:v>
                </c:pt>
                <c:pt idx="14">
                  <c:v>10.312493683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(m,o)</c:v>
                </c:pt>
                <c:pt idx="1">
                  <c:v>Assiniboine South (o)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(m,o)</c:v>
                </c:pt>
                <c:pt idx="5">
                  <c:v>River Heights (o)</c:v>
                </c:pt>
                <c:pt idx="6">
                  <c:v>River East (m,o,d)</c:v>
                </c:pt>
                <c:pt idx="7">
                  <c:v>Seven Oaks (m,o)</c:v>
                </c:pt>
                <c:pt idx="8">
                  <c:v>St. James - Assiniboia (m,o)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5.5043404399</c:v>
                </c:pt>
                <c:pt idx="1">
                  <c:v>6.0931527737</c:v>
                </c:pt>
                <c:pt idx="2">
                  <c:v>5.3244118416</c:v>
                </c:pt>
                <c:pt idx="3">
                  <c:v>6.9564136418</c:v>
                </c:pt>
                <c:pt idx="4">
                  <c:v>4.7688980543</c:v>
                </c:pt>
                <c:pt idx="5">
                  <c:v>7.7315069439</c:v>
                </c:pt>
                <c:pt idx="6">
                  <c:v>7.3574438078</c:v>
                </c:pt>
                <c:pt idx="7">
                  <c:v>5.9695263633</c:v>
                </c:pt>
                <c:pt idx="8">
                  <c:v>6.8805833006</c:v>
                </c:pt>
                <c:pt idx="9">
                  <c:v>9.9904598198</c:v>
                </c:pt>
                <c:pt idx="10">
                  <c:v>15.682094932</c:v>
                </c:pt>
                <c:pt idx="11">
                  <c:v>15.983951331</c:v>
                </c:pt>
                <c:pt idx="13">
                  <c:v>8.6620038481</c:v>
                </c:pt>
                <c:pt idx="14">
                  <c:v>10.312493683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(m,o)</c:v>
                </c:pt>
                <c:pt idx="1">
                  <c:v>Assiniboine South (o)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(m,o)</c:v>
                </c:pt>
                <c:pt idx="5">
                  <c:v>River Heights (o)</c:v>
                </c:pt>
                <c:pt idx="6">
                  <c:v>River East (m,o,d)</c:v>
                </c:pt>
                <c:pt idx="7">
                  <c:v>Seven Oaks (m,o)</c:v>
                </c:pt>
                <c:pt idx="8">
                  <c:v>St. James - Assiniboia (m,o)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5.2110665731</c:v>
                </c:pt>
                <c:pt idx="1">
                  <c:v>5.8830487612</c:v>
                </c:pt>
                <c:pt idx="2">
                  <c:v>5.0508635986</c:v>
                </c:pt>
                <c:pt idx="3">
                  <c:v>5.290182934</c:v>
                </c:pt>
                <c:pt idx="4">
                  <c:v>5.0406256682</c:v>
                </c:pt>
                <c:pt idx="5">
                  <c:v>6.2452183615</c:v>
                </c:pt>
                <c:pt idx="6">
                  <c:v>5.7241761912</c:v>
                </c:pt>
                <c:pt idx="7">
                  <c:v>5.2241353611</c:v>
                </c:pt>
                <c:pt idx="8">
                  <c:v>6.3020339665</c:v>
                </c:pt>
                <c:pt idx="9">
                  <c:v>5.7627803259</c:v>
                </c:pt>
                <c:pt idx="10">
                  <c:v>10.379673368</c:v>
                </c:pt>
                <c:pt idx="11">
                  <c:v>10.678580374</c:v>
                </c:pt>
                <c:pt idx="13">
                  <c:v>6.5218259387</c:v>
                </c:pt>
                <c:pt idx="14">
                  <c:v>8.3135567823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(m,o)</c:v>
                </c:pt>
                <c:pt idx="1">
                  <c:v>Assiniboine South (o)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(m,o)</c:v>
                </c:pt>
                <c:pt idx="5">
                  <c:v>River Heights (o)</c:v>
                </c:pt>
                <c:pt idx="6">
                  <c:v>River East (m,o,d)</c:v>
                </c:pt>
                <c:pt idx="7">
                  <c:v>Seven Oaks (m,o)</c:v>
                </c:pt>
                <c:pt idx="8">
                  <c:v>St. James - Assiniboia (m,o)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8.3135567823</c:v>
                </c:pt>
                <c:pt idx="1">
                  <c:v>8.3135567823</c:v>
                </c:pt>
                <c:pt idx="2">
                  <c:v>8.3135567823</c:v>
                </c:pt>
                <c:pt idx="3">
                  <c:v>8.3135567823</c:v>
                </c:pt>
                <c:pt idx="4">
                  <c:v>8.3135567823</c:v>
                </c:pt>
                <c:pt idx="5">
                  <c:v>8.3135567823</c:v>
                </c:pt>
                <c:pt idx="6">
                  <c:v>8.3135567823</c:v>
                </c:pt>
                <c:pt idx="7">
                  <c:v>8.3135567823</c:v>
                </c:pt>
                <c:pt idx="8">
                  <c:v>8.3135567823</c:v>
                </c:pt>
                <c:pt idx="9">
                  <c:v>8.3135567823</c:v>
                </c:pt>
                <c:pt idx="10">
                  <c:v>8.3135567823</c:v>
                </c:pt>
                <c:pt idx="11">
                  <c:v>8.3135567823</c:v>
                </c:pt>
                <c:pt idx="13">
                  <c:v>8.3135567823</c:v>
                </c:pt>
                <c:pt idx="14">
                  <c:v>8.3135567823</c:v>
                </c:pt>
              </c:numCache>
            </c:numRef>
          </c:val>
        </c:ser>
        <c:gapWidth val="0"/>
        <c:axId val="53606419"/>
        <c:axId val="12695724"/>
      </c:barChart>
      <c:catAx>
        <c:axId val="53606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60641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147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55"/>
          <c:w val="0.9782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10.272712935</c:v>
                </c:pt>
                <c:pt idx="1">
                  <c:v>10.272712935</c:v>
                </c:pt>
                <c:pt idx="2">
                  <c:v>10.272712935</c:v>
                </c:pt>
                <c:pt idx="3">
                  <c:v>10.272712935</c:v>
                </c:pt>
                <c:pt idx="4">
                  <c:v>10.272712935</c:v>
                </c:pt>
                <c:pt idx="5">
                  <c:v>10.272712935</c:v>
                </c:pt>
                <c:pt idx="6">
                  <c:v>10.272712935</c:v>
                </c:pt>
                <c:pt idx="8">
                  <c:v>10.272712935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7.2576414657</c:v>
                </c:pt>
                <c:pt idx="1">
                  <c:v>8.9141970725</c:v>
                </c:pt>
                <c:pt idx="2">
                  <c:v>13.984158715</c:v>
                </c:pt>
                <c:pt idx="3">
                  <c:v>8.6232320393</c:v>
                </c:pt>
                <c:pt idx="4">
                  <c:v>10.468629102</c:v>
                </c:pt>
                <c:pt idx="5">
                  <c:v>14.995030811</c:v>
                </c:pt>
                <c:pt idx="6">
                  <c:v>20.151640063</c:v>
                </c:pt>
                <c:pt idx="8">
                  <c:v>10.272712935</c:v>
                </c:pt>
              </c:numCache>
            </c:numRef>
          </c:val>
        </c:ser>
        <c:axId val="47152653"/>
        <c:axId val="21720694"/>
      </c:barChart>
      <c:catAx>
        <c:axId val="471526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  <c:max val="3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15265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"/>
          <c:y val="0.128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5525"/>
          <c:w val="0.968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(o,d)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10.312493683</c:v>
                </c:pt>
                <c:pt idx="1">
                  <c:v>10.312493683</c:v>
                </c:pt>
                <c:pt idx="2">
                  <c:v>10.312493683</c:v>
                </c:pt>
                <c:pt idx="3">
                  <c:v>10.312493683</c:v>
                </c:pt>
                <c:pt idx="4">
                  <c:v>10.312493683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(o,d)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8.6107536598</c:v>
                </c:pt>
                <c:pt idx="1">
                  <c:v>11.415615057</c:v>
                </c:pt>
                <c:pt idx="2">
                  <c:v>16.322939389</c:v>
                </c:pt>
                <c:pt idx="3">
                  <c:v>8.6620038481</c:v>
                </c:pt>
                <c:pt idx="4">
                  <c:v>10.312493683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(o,d)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8.7073136216</c:v>
                </c:pt>
                <c:pt idx="1">
                  <c:v>10.028915604</c:v>
                </c:pt>
                <c:pt idx="2">
                  <c:v>22.701530711</c:v>
                </c:pt>
                <c:pt idx="3">
                  <c:v>6.5218259387</c:v>
                </c:pt>
                <c:pt idx="4">
                  <c:v>8.3135567823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(o,d)</c:v>
                </c:pt>
                <c:pt idx="2">
                  <c:v>North (m,o,d)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8.3135567823</c:v>
                </c:pt>
                <c:pt idx="1">
                  <c:v>8.3135567823</c:v>
                </c:pt>
                <c:pt idx="2">
                  <c:v>8.3135567823</c:v>
                </c:pt>
                <c:pt idx="3">
                  <c:v>8.3135567823</c:v>
                </c:pt>
                <c:pt idx="4">
                  <c:v>8.3135567823</c:v>
                </c:pt>
              </c:numCache>
            </c:numRef>
          </c:val>
        </c:ser>
        <c:axId val="61268519"/>
        <c:axId val="14545760"/>
      </c:barChart>
      <c:catAx>
        <c:axId val="612685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  <c:max val="3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126851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525"/>
          <c:y val="0.182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0.875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542925" y="3971925"/>
          <a:ext cx="5143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10.4.1: Injury Hospitalization Separation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</a:t>
          </a:r>
        </a:p>
      </cdr:txBody>
    </cdr:sp>
  </cdr:relSizeAnchor>
  <cdr:relSizeAnchor xmlns:cdr="http://schemas.openxmlformats.org/drawingml/2006/chartDrawing">
    <cdr:from>
      <cdr:x>0.74875</cdr:x>
      <cdr:y>0.9705</cdr:y>
    </cdr:from>
    <cdr:to>
      <cdr:x>0.9985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4276725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10.4.3: Injury Hospitalization Separation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</a:t>
          </a:r>
        </a:p>
      </cdr:txBody>
    </cdr:sp>
  </cdr:relSizeAnchor>
  <cdr:relSizeAnchor xmlns:cdr="http://schemas.openxmlformats.org/drawingml/2006/chartDrawing">
    <cdr:from>
      <cdr:x>0.0945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533400" y="4876800"/>
          <a:ext cx="5162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0.9495</cdr:x>
      <cdr:y>0.65925</cdr:y>
    </cdr:from>
    <cdr:to>
      <cdr:x>0.998</cdr:x>
      <cdr:y>0.6945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19725" y="35909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0.975</cdr:y>
    </cdr:from>
    <cdr:to>
      <cdr:x>0.97625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4152900" y="53149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4010025"/>
          <a:ext cx="5105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0.12425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10.4.2: Injury Hospitalization Separation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Metis residents</a:t>
          </a:r>
        </a:p>
      </cdr:txBody>
    </cdr:sp>
  </cdr:relSizeAnchor>
  <cdr:relSizeAnchor xmlns:cdr="http://schemas.openxmlformats.org/drawingml/2006/chartDrawing">
    <cdr:from>
      <cdr:x>0.7325</cdr:x>
      <cdr:y>0.97</cdr:y>
    </cdr:from>
    <cdr:to>
      <cdr:x>0.982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181475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4400550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</cdr:x>
      <cdr:y>0.0195</cdr:y>
    </cdr:from>
    <cdr:to>
      <cdr:x>1</cdr:x>
      <cdr:y>0.1375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15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Injury Hospitalization Separation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3.851562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thickBot="1">
      <c r="A2" s="76" t="s">
        <v>163</v>
      </c>
      <c r="B2" s="86" t="s">
        <v>170</v>
      </c>
      <c r="C2" s="86"/>
      <c r="D2" s="86"/>
      <c r="E2" s="80"/>
      <c r="G2" s="83" t="s">
        <v>164</v>
      </c>
      <c r="H2" s="86" t="s">
        <v>170</v>
      </c>
      <c r="I2" s="86"/>
      <c r="J2" s="86"/>
      <c r="K2" s="80"/>
      <c r="M2" s="76" t="s">
        <v>162</v>
      </c>
      <c r="N2" s="79" t="s">
        <v>169</v>
      </c>
      <c r="O2" s="80"/>
    </row>
    <row r="3" spans="1:15" ht="12.75">
      <c r="A3" s="77"/>
      <c r="B3" s="15" t="s">
        <v>31</v>
      </c>
      <c r="C3" s="16" t="s">
        <v>65</v>
      </c>
      <c r="D3" s="17" t="s">
        <v>31</v>
      </c>
      <c r="E3" s="22" t="s">
        <v>65</v>
      </c>
      <c r="G3" s="84"/>
      <c r="H3" s="15" t="s">
        <v>31</v>
      </c>
      <c r="I3" s="16" t="s">
        <v>65</v>
      </c>
      <c r="J3" s="17" t="s">
        <v>31</v>
      </c>
      <c r="K3" s="22" t="s">
        <v>65</v>
      </c>
      <c r="M3" s="77"/>
      <c r="N3" s="15" t="s">
        <v>31</v>
      </c>
      <c r="O3" s="56" t="s">
        <v>65</v>
      </c>
    </row>
    <row r="4" spans="1:15" ht="12.75">
      <c r="A4" s="77"/>
      <c r="B4" s="15" t="s">
        <v>32</v>
      </c>
      <c r="C4" s="16" t="s">
        <v>66</v>
      </c>
      <c r="D4" s="17" t="s">
        <v>32</v>
      </c>
      <c r="E4" s="35" t="s">
        <v>66</v>
      </c>
      <c r="G4" s="84"/>
      <c r="H4" s="15" t="s">
        <v>32</v>
      </c>
      <c r="I4" s="16" t="s">
        <v>66</v>
      </c>
      <c r="J4" s="17" t="s">
        <v>32</v>
      </c>
      <c r="K4" s="35" t="s">
        <v>66</v>
      </c>
      <c r="M4" s="77"/>
      <c r="N4" s="15" t="s">
        <v>32</v>
      </c>
      <c r="O4" s="56" t="s">
        <v>66</v>
      </c>
    </row>
    <row r="5" spans="1:15" ht="12.75">
      <c r="A5" s="77"/>
      <c r="B5" s="18" t="s">
        <v>33</v>
      </c>
      <c r="C5" s="19" t="s">
        <v>60</v>
      </c>
      <c r="D5" s="20" t="s">
        <v>33</v>
      </c>
      <c r="E5" s="36" t="s">
        <v>60</v>
      </c>
      <c r="G5" s="84"/>
      <c r="H5" s="18" t="s">
        <v>33</v>
      </c>
      <c r="I5" s="19" t="s">
        <v>60</v>
      </c>
      <c r="J5" s="20" t="s">
        <v>33</v>
      </c>
      <c r="K5" s="36" t="s">
        <v>60</v>
      </c>
      <c r="M5" s="77"/>
      <c r="N5" s="18" t="s">
        <v>33</v>
      </c>
      <c r="O5" s="57" t="s">
        <v>60</v>
      </c>
    </row>
    <row r="6" spans="1:15" ht="13.5" thickBot="1">
      <c r="A6" s="78"/>
      <c r="B6" s="87" t="s">
        <v>154</v>
      </c>
      <c r="C6" s="88"/>
      <c r="D6" s="89" t="s">
        <v>155</v>
      </c>
      <c r="E6" s="82"/>
      <c r="G6" s="85"/>
      <c r="H6" s="87" t="s">
        <v>154</v>
      </c>
      <c r="I6" s="88"/>
      <c r="J6" s="89" t="s">
        <v>155</v>
      </c>
      <c r="K6" s="82"/>
      <c r="M6" s="78"/>
      <c r="N6" s="81" t="s">
        <v>156</v>
      </c>
      <c r="O6" s="82"/>
    </row>
    <row r="7" spans="1:15" ht="12.75">
      <c r="A7" s="27" t="s">
        <v>34</v>
      </c>
      <c r="B7" s="40">
        <f>'m vs o orig data'!B4/5</f>
        <v>29.4</v>
      </c>
      <c r="C7" s="61">
        <f>'m vs o orig data'!H4</f>
        <v>5.2436327317</v>
      </c>
      <c r="D7" s="44">
        <f>'m vs o orig data'!P4/5</f>
        <v>336.2</v>
      </c>
      <c r="E7" s="54">
        <f>'m vs o orig data'!V4</f>
        <v>6.311386778</v>
      </c>
      <c r="G7" s="28" t="s">
        <v>48</v>
      </c>
      <c r="H7" s="41">
        <f>'m vs o orig data'!B19/5</f>
        <v>8.4</v>
      </c>
      <c r="I7" s="61">
        <f>'m vs o orig data'!H19</f>
        <v>4.7297297297</v>
      </c>
      <c r="J7" s="44">
        <f>'m vs o orig data'!P19/5</f>
        <v>312.8</v>
      </c>
      <c r="K7" s="54">
        <f>'m vs o orig data'!V19</f>
        <v>4.9665141358</v>
      </c>
      <c r="M7" s="29" t="s">
        <v>157</v>
      </c>
      <c r="N7" s="40">
        <f>'m region orig data'!B4/5</f>
        <v>63.2</v>
      </c>
      <c r="O7" s="58">
        <f>'m region orig data'!H4</f>
        <v>6.5278466369</v>
      </c>
    </row>
    <row r="8" spans="1:15" ht="12.75">
      <c r="A8" s="29" t="s">
        <v>35</v>
      </c>
      <c r="B8" s="41">
        <f>'m vs o orig data'!B5/5</f>
        <v>41.8</v>
      </c>
      <c r="C8" s="61">
        <f>'m vs o orig data'!H5</f>
        <v>9.2506528571</v>
      </c>
      <c r="D8" s="44">
        <f>'m vs o orig data'!P5/5</f>
        <v>853</v>
      </c>
      <c r="E8" s="54">
        <f>'m vs o orig data'!V5</f>
        <v>8.9360168621</v>
      </c>
      <c r="G8" s="30" t="s">
        <v>49</v>
      </c>
      <c r="H8" s="41">
        <f>'m vs o orig data'!B20/5</f>
        <v>4.4</v>
      </c>
      <c r="I8" s="61">
        <f>'m vs o orig data'!H20</f>
        <v>5.2606408417</v>
      </c>
      <c r="J8" s="44">
        <f>'m vs o orig data'!P20/5</f>
        <v>232.8</v>
      </c>
      <c r="K8" s="54">
        <f>'m vs o orig data'!V20</f>
        <v>6.4348499088</v>
      </c>
      <c r="M8" s="29" t="s">
        <v>38</v>
      </c>
      <c r="N8" s="41">
        <f>'m region orig data'!B5/5</f>
        <v>65.6</v>
      </c>
      <c r="O8" s="58">
        <f>'m region orig data'!H5</f>
        <v>8.0625337987</v>
      </c>
    </row>
    <row r="9" spans="1:15" ht="12.75">
      <c r="A9" s="29" t="s">
        <v>36</v>
      </c>
      <c r="B9" s="41">
        <f>'m vs o orig data'!B6/5</f>
        <v>22.6</v>
      </c>
      <c r="C9" s="61">
        <f>'m vs o orig data'!H6</f>
        <v>10.666414952</v>
      </c>
      <c r="D9" s="44">
        <f>'m vs o orig data'!P6/5</f>
        <v>762</v>
      </c>
      <c r="E9" s="54">
        <f>'m vs o orig data'!V6</f>
        <v>11.383906562</v>
      </c>
      <c r="G9" s="30" t="s">
        <v>53</v>
      </c>
      <c r="H9" s="41">
        <f>'m vs o orig data'!B21/5</f>
        <v>18</v>
      </c>
      <c r="I9" s="61">
        <f>'m vs o orig data'!H21</f>
        <v>4.9894666815</v>
      </c>
      <c r="J9" s="44">
        <f>'m vs o orig data'!P21/5</f>
        <v>233</v>
      </c>
      <c r="K9" s="54">
        <f>'m vs o orig data'!V21</f>
        <v>5.039450462</v>
      </c>
      <c r="M9" s="29" t="s">
        <v>158</v>
      </c>
      <c r="N9" s="41">
        <f>'m region orig data'!B6/5</f>
        <v>51.8</v>
      </c>
      <c r="O9" s="58">
        <f>'m region orig data'!H6</f>
        <v>12.631065594</v>
      </c>
    </row>
    <row r="10" spans="1:15" ht="12.75">
      <c r="A10" s="29" t="s">
        <v>28</v>
      </c>
      <c r="B10" s="41">
        <f>'m vs o orig data'!B7/5</f>
        <v>18</v>
      </c>
      <c r="C10" s="61">
        <f>'m vs o orig data'!H7</f>
        <v>7.9211406443</v>
      </c>
      <c r="D10" s="44">
        <f>'m vs o orig data'!P7/5</f>
        <v>359.8</v>
      </c>
      <c r="E10" s="54">
        <f>'m vs o orig data'!V7</f>
        <v>7.7823536537</v>
      </c>
      <c r="G10" s="30" t="s">
        <v>51</v>
      </c>
      <c r="H10" s="41">
        <f>'m vs o orig data'!B22/5</f>
        <v>21.4</v>
      </c>
      <c r="I10" s="61">
        <f>'m vs o orig data'!H22</f>
        <v>6.3995215311</v>
      </c>
      <c r="J10" s="44">
        <f>'m vs o orig data'!P22/5</f>
        <v>307.8</v>
      </c>
      <c r="K10" s="54">
        <f>'m vs o orig data'!V22</f>
        <v>5.3180461105</v>
      </c>
      <c r="M10" s="29" t="s">
        <v>44</v>
      </c>
      <c r="N10" s="41">
        <f>'m region orig data'!B7/5</f>
        <v>226.6</v>
      </c>
      <c r="O10" s="58">
        <f>'m region orig data'!H7</f>
        <v>7.2533353819</v>
      </c>
    </row>
    <row r="11" spans="1:15" ht="12.75">
      <c r="A11" s="29" t="s">
        <v>44</v>
      </c>
      <c r="B11" s="41">
        <f>'m vs o orig data'!B8/5</f>
        <v>226.6</v>
      </c>
      <c r="C11" s="61">
        <f>'m vs o orig data'!H8</f>
        <v>7.2533353819</v>
      </c>
      <c r="D11" s="44">
        <f>'m vs o orig data'!P8/5</f>
        <v>4120.4</v>
      </c>
      <c r="E11" s="54">
        <f>'m vs o orig data'!V8</f>
        <v>6.5558225008</v>
      </c>
      <c r="G11" s="30" t="s">
        <v>54</v>
      </c>
      <c r="H11" s="41">
        <f>'m vs o orig data'!B23/5</f>
        <v>8</v>
      </c>
      <c r="I11" s="61">
        <f>'m vs o orig data'!H23</f>
        <v>3.783579266</v>
      </c>
      <c r="J11" s="44">
        <f>'m vs o orig data'!P23/5</f>
        <v>140</v>
      </c>
      <c r="K11" s="54">
        <f>'m vs o orig data'!V23</f>
        <v>4.4962295903</v>
      </c>
      <c r="M11" s="29" t="s">
        <v>159</v>
      </c>
      <c r="N11" s="41">
        <f>'m region orig data'!B8/5</f>
        <v>79.4</v>
      </c>
      <c r="O11" s="58">
        <f>'m region orig data'!H8</f>
        <v>9.1310547863</v>
      </c>
    </row>
    <row r="12" spans="1:15" ht="12.75">
      <c r="A12" s="29" t="s">
        <v>38</v>
      </c>
      <c r="B12" s="41">
        <f>'m vs o orig data'!B9/5</f>
        <v>70.8</v>
      </c>
      <c r="C12" s="61">
        <f>'m vs o orig data'!H9</f>
        <v>8.0608434284</v>
      </c>
      <c r="D12" s="44">
        <f>'m vs o orig data'!P9/5</f>
        <v>558.6</v>
      </c>
      <c r="E12" s="54">
        <f>'m vs o orig data'!V9</f>
        <v>8.2942329394</v>
      </c>
      <c r="G12" s="30" t="s">
        <v>50</v>
      </c>
      <c r="H12" s="41">
        <f>'m vs o orig data'!B24/5</f>
        <v>10.6</v>
      </c>
      <c r="I12" s="61">
        <f>'m vs o orig data'!H24</f>
        <v>6.5062607415</v>
      </c>
      <c r="J12" s="44">
        <f>'m vs o orig data'!P24/5</f>
        <v>398.6</v>
      </c>
      <c r="K12" s="54">
        <f>'m vs o orig data'!V24</f>
        <v>7.3461113159</v>
      </c>
      <c r="M12" s="29" t="s">
        <v>160</v>
      </c>
      <c r="N12" s="41">
        <f>'m region orig data'!B9/5</f>
        <v>76.4</v>
      </c>
      <c r="O12" s="58">
        <f>'m region orig data'!H9</f>
        <v>12.536510124</v>
      </c>
    </row>
    <row r="13" spans="1:15" ht="12.75">
      <c r="A13" s="29" t="s">
        <v>39</v>
      </c>
      <c r="B13" s="41">
        <f>'m vs o orig data'!B10/5</f>
        <v>28.4</v>
      </c>
      <c r="C13" s="61">
        <f>'m vs o orig data'!H10</f>
        <v>8.3221004513</v>
      </c>
      <c r="D13" s="44">
        <f>'m vs o orig data'!P10/5</f>
        <v>355.6</v>
      </c>
      <c r="E13" s="54">
        <f>'m vs o orig data'!V10</f>
        <v>9.756632919</v>
      </c>
      <c r="G13" s="30" t="s">
        <v>52</v>
      </c>
      <c r="H13" s="41">
        <f>'m vs o orig data'!B25/5</f>
        <v>26</v>
      </c>
      <c r="I13" s="61">
        <f>'m vs o orig data'!H25</f>
        <v>6.0162902629</v>
      </c>
      <c r="J13" s="44">
        <f>'m vs o orig data'!P25/5</f>
        <v>531.8</v>
      </c>
      <c r="K13" s="54">
        <f>'m vs o orig data'!V25</f>
        <v>5.9362218928</v>
      </c>
      <c r="M13" s="29" t="s">
        <v>161</v>
      </c>
      <c r="N13" s="41">
        <f>'m region orig data'!B10/5</f>
        <v>66.4</v>
      </c>
      <c r="O13" s="58">
        <f>'m region orig data'!H10</f>
        <v>15.650042425</v>
      </c>
    </row>
    <row r="14" spans="1:15" ht="12.75">
      <c r="A14" s="29" t="s">
        <v>37</v>
      </c>
      <c r="B14" s="41">
        <f>'m vs o orig data'!B11/5</f>
        <v>83</v>
      </c>
      <c r="C14" s="61">
        <f>'m vs o orig data'!H11</f>
        <v>14.193857309</v>
      </c>
      <c r="D14" s="44">
        <f>'m vs o orig data'!P11/5</f>
        <v>504.4</v>
      </c>
      <c r="E14" s="54">
        <f>'m vs o orig data'!V11</f>
        <v>13.73645826</v>
      </c>
      <c r="G14" s="30" t="s">
        <v>55</v>
      </c>
      <c r="H14" s="41">
        <f>'m vs o orig data'!B26/5</f>
        <v>11.4</v>
      </c>
      <c r="I14" s="61">
        <f>'m vs o orig data'!H26</f>
        <v>4.9807759525</v>
      </c>
      <c r="J14" s="44">
        <f>'m vs o orig data'!P26/5</f>
        <v>306.6</v>
      </c>
      <c r="K14" s="54">
        <f>'m vs o orig data'!V26</f>
        <v>5.3793248649</v>
      </c>
      <c r="M14" s="31"/>
      <c r="N14" s="42"/>
      <c r="O14" s="60"/>
    </row>
    <row r="15" spans="1:15" ht="13.5" thickBot="1">
      <c r="A15" s="29" t="s">
        <v>40</v>
      </c>
      <c r="B15" s="41">
        <f>'m vs o orig data'!B12/5</f>
        <v>4</v>
      </c>
      <c r="C15" s="61">
        <f>'m vs o orig data'!H12</f>
        <v>17.667844523</v>
      </c>
      <c r="D15" s="44">
        <f>'m vs o orig data'!P12/5</f>
        <v>11.6</v>
      </c>
      <c r="E15" s="54">
        <f>'m vs o orig data'!V12</f>
        <v>15.215110178</v>
      </c>
      <c r="G15" s="30" t="s">
        <v>56</v>
      </c>
      <c r="H15" s="41">
        <f>'m vs o orig data'!B27/5</f>
        <v>13.8</v>
      </c>
      <c r="I15" s="61">
        <f>'m vs o orig data'!H27</f>
        <v>5.9755780722</v>
      </c>
      <c r="J15" s="44">
        <f>'m vs o orig data'!P27/5</f>
        <v>401.8</v>
      </c>
      <c r="K15" s="54">
        <f>'m vs o orig data'!V27</f>
        <v>7.1095917558</v>
      </c>
      <c r="M15" s="33" t="s">
        <v>45</v>
      </c>
      <c r="N15" s="43">
        <f>'m region orig data'!B11/5</f>
        <v>629.4</v>
      </c>
      <c r="O15" s="59">
        <f>'m region orig data'!H11</f>
        <v>8.7183692466</v>
      </c>
    </row>
    <row r="16" spans="1:15" ht="12.75">
      <c r="A16" s="29" t="s">
        <v>41</v>
      </c>
      <c r="B16" s="41">
        <f>'m vs o orig data'!B13/5</f>
        <v>43.6</v>
      </c>
      <c r="C16" s="61">
        <f>'m vs o orig data'!H13</f>
        <v>10.483793402</v>
      </c>
      <c r="D16" s="44">
        <f>'m vs o orig data'!P13/5</f>
        <v>244</v>
      </c>
      <c r="E16" s="54">
        <f>'m vs o orig data'!V13</f>
        <v>11.887246543</v>
      </c>
      <c r="G16" s="30" t="s">
        <v>57</v>
      </c>
      <c r="H16" s="41">
        <f>'m vs o orig data'!B28/5</f>
        <v>17.4</v>
      </c>
      <c r="I16" s="61">
        <f>'m vs o orig data'!H28</f>
        <v>8.2215082215</v>
      </c>
      <c r="J16" s="44">
        <f>'m vs o orig data'!P28/5</f>
        <v>150.4</v>
      </c>
      <c r="K16" s="54">
        <f>'m vs o orig data'!V28</f>
        <v>5.1109525266</v>
      </c>
      <c r="M16" s="21" t="s">
        <v>46</v>
      </c>
      <c r="O16" s="34"/>
    </row>
    <row r="17" spans="1:15" ht="12.75">
      <c r="A17" s="29" t="s">
        <v>42</v>
      </c>
      <c r="B17" s="41">
        <f>'m vs o orig data'!B14/5</f>
        <v>61.2</v>
      </c>
      <c r="C17" s="61">
        <f>'m vs o orig data'!H14</f>
        <v>15.275559105</v>
      </c>
      <c r="D17" s="44">
        <f>'m vs o orig data'!P14/5</f>
        <v>987.8</v>
      </c>
      <c r="E17" s="54">
        <f>'m vs o orig data'!V14</f>
        <v>23.747589901</v>
      </c>
      <c r="G17" s="30" t="s">
        <v>58</v>
      </c>
      <c r="H17" s="41">
        <f>'m vs o orig data'!B29/5</f>
        <v>39.4</v>
      </c>
      <c r="I17" s="61">
        <f>'m vs o orig data'!H29</f>
        <v>12.717882505</v>
      </c>
      <c r="J17" s="44">
        <f>'m vs o orig data'!P29/5</f>
        <v>709.6</v>
      </c>
      <c r="K17" s="54">
        <f>'m vs o orig data'!V29</f>
        <v>10.226611095</v>
      </c>
      <c r="M17" s="74" t="s">
        <v>172</v>
      </c>
      <c r="N17" s="25"/>
      <c r="O17" s="25"/>
    </row>
    <row r="18" spans="1:11" ht="12.75">
      <c r="A18" s="31"/>
      <c r="B18" s="42"/>
      <c r="C18" s="52"/>
      <c r="D18" s="45"/>
      <c r="E18" s="62"/>
      <c r="G18" s="30" t="s">
        <v>59</v>
      </c>
      <c r="H18" s="47">
        <f>'m vs o orig data'!B30/5</f>
        <v>47.8</v>
      </c>
      <c r="I18" s="61">
        <f>'m vs o orig data'!H30</f>
        <v>12.582258489</v>
      </c>
      <c r="J18" s="44">
        <f>'m vs o orig data'!P30/5</f>
        <v>395.2</v>
      </c>
      <c r="K18" s="54">
        <f>'m vs o orig data'!V30</f>
        <v>10.41974267</v>
      </c>
    </row>
    <row r="19" spans="1:11" ht="12.75">
      <c r="A19" s="29" t="s">
        <v>152</v>
      </c>
      <c r="B19" s="41">
        <f>'m vs o orig data'!B15/5</f>
        <v>93.8</v>
      </c>
      <c r="C19" s="61">
        <f>'m vs o orig data'!H15</f>
        <v>7.6607699972</v>
      </c>
      <c r="D19" s="44">
        <f>'m vs o orig data'!P15/5</f>
        <v>1951.2</v>
      </c>
      <c r="E19" s="54">
        <f>'m vs o orig data'!V15</f>
        <v>9.0474993717</v>
      </c>
      <c r="G19" s="32"/>
      <c r="H19" s="42"/>
      <c r="I19" s="52"/>
      <c r="J19" s="45"/>
      <c r="K19" s="62"/>
    </row>
    <row r="20" spans="1:11" ht="13.5" thickBot="1">
      <c r="A20" s="29" t="s">
        <v>47</v>
      </c>
      <c r="B20" s="41">
        <f>'m vs o orig data'!B16/5</f>
        <v>182.2</v>
      </c>
      <c r="C20" s="61">
        <f>'m vs o orig data'!H16</f>
        <v>10.097875123</v>
      </c>
      <c r="D20" s="44">
        <f>'m vs o orig data'!P16/5</f>
        <v>1418.6</v>
      </c>
      <c r="E20" s="54">
        <f>'m vs o orig data'!V16</f>
        <v>10.095733688</v>
      </c>
      <c r="G20" s="33" t="s">
        <v>44</v>
      </c>
      <c r="H20" s="43">
        <f>'m vs o orig data'!B8/5</f>
        <v>226.6</v>
      </c>
      <c r="I20" s="64">
        <f>'m vs o orig data'!H8</f>
        <v>7.2533353819</v>
      </c>
      <c r="J20" s="46">
        <f>'m vs o orig data'!P8/5</f>
        <v>4120.4</v>
      </c>
      <c r="K20" s="63">
        <f>'m vs o orig data'!V8</f>
        <v>6.5558225008</v>
      </c>
    </row>
    <row r="21" spans="1:9" ht="12.75">
      <c r="A21" s="29" t="s">
        <v>43</v>
      </c>
      <c r="B21" s="41">
        <f>'m vs o orig data'!B17/5</f>
        <v>108.8</v>
      </c>
      <c r="C21" s="61">
        <f>'m vs o orig data'!H17</f>
        <v>12.965346299</v>
      </c>
      <c r="D21" s="44">
        <f>'m vs o orig data'!P17/5</f>
        <v>1243.4</v>
      </c>
      <c r="E21" s="54">
        <f>'m vs o orig data'!V17</f>
        <v>19.772789436</v>
      </c>
      <c r="G21" s="21" t="s">
        <v>46</v>
      </c>
      <c r="I21" s="34"/>
    </row>
    <row r="22" spans="1:11" ht="12.75">
      <c r="A22" s="31"/>
      <c r="B22" s="42"/>
      <c r="C22" s="52"/>
      <c r="D22" s="45"/>
      <c r="E22" s="62"/>
      <c r="G22" s="75" t="s">
        <v>172</v>
      </c>
      <c r="H22" s="75"/>
      <c r="I22" s="75"/>
      <c r="J22" s="75"/>
      <c r="K22" s="75"/>
    </row>
    <row r="23" spans="1:5" ht="13.5" thickBot="1">
      <c r="A23" s="33" t="s">
        <v>45</v>
      </c>
      <c r="B23" s="43">
        <f>'m vs o orig data'!B18/5</f>
        <v>629.4</v>
      </c>
      <c r="C23" s="53">
        <f>'m vs o orig data'!H18</f>
        <v>8.7183692466</v>
      </c>
      <c r="D23" s="46">
        <f>'m vs o orig data'!P18/5</f>
        <v>9093.4</v>
      </c>
      <c r="E23" s="63">
        <f>'m vs o orig data'!V18</f>
        <v>8.3135567823</v>
      </c>
    </row>
    <row r="24" spans="1:9" ht="12.75">
      <c r="A24" s="21" t="s">
        <v>46</v>
      </c>
      <c r="C24" s="34"/>
      <c r="G24" s="71"/>
      <c r="H24" s="65"/>
      <c r="I24" s="65"/>
    </row>
    <row r="25" spans="1:9" ht="12.75">
      <c r="A25" s="74" t="s">
        <v>172</v>
      </c>
      <c r="B25" s="25"/>
      <c r="C25" s="25"/>
      <c r="D25" s="25"/>
      <c r="E25" s="25"/>
      <c r="G25" s="71"/>
      <c r="H25" s="65"/>
      <c r="I25" s="66"/>
    </row>
    <row r="26" spans="7:9" ht="12.75">
      <c r="G26" s="71"/>
      <c r="H26" s="65"/>
      <c r="I26" s="66"/>
    </row>
    <row r="27" spans="7:9" ht="12.75">
      <c r="G27" s="71"/>
      <c r="H27" s="65"/>
      <c r="I27" s="67"/>
    </row>
    <row r="28" spans="7:9" ht="12.75">
      <c r="G28" s="71"/>
      <c r="H28" s="65"/>
      <c r="I28" s="65"/>
    </row>
    <row r="29" spans="7:9" ht="12.75">
      <c r="G29" s="68"/>
      <c r="H29" s="69"/>
      <c r="I29" s="70"/>
    </row>
    <row r="30" spans="7:9" ht="12.75">
      <c r="G30" s="68"/>
      <c r="H30" s="69"/>
      <c r="I30" s="70"/>
    </row>
    <row r="31" spans="7:9" ht="12.75">
      <c r="G31" s="68"/>
      <c r="H31" s="69"/>
      <c r="I31" s="70"/>
    </row>
    <row r="32" spans="7:9" ht="12.75">
      <c r="G32" s="68"/>
      <c r="H32" s="69"/>
      <c r="I32" s="70"/>
    </row>
    <row r="33" spans="7:9" ht="12.75">
      <c r="G33" s="68"/>
      <c r="H33" s="69"/>
      <c r="I33" s="70"/>
    </row>
    <row r="34" spans="7:9" ht="12.75">
      <c r="G34" s="68"/>
      <c r="H34" s="69"/>
      <c r="I34" s="70"/>
    </row>
    <row r="35" spans="7:9" ht="12.75">
      <c r="G35" s="68"/>
      <c r="H35" s="69"/>
      <c r="I35" s="70"/>
    </row>
    <row r="36" spans="7:9" ht="12.75">
      <c r="G36" s="72"/>
      <c r="H36" s="69"/>
      <c r="I36" s="70"/>
    </row>
    <row r="37" spans="7:9" ht="12.75">
      <c r="G37" s="68"/>
      <c r="H37" s="69"/>
      <c r="I37" s="70"/>
    </row>
  </sheetData>
  <sheetProtection/>
  <mergeCells count="12"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V31" sqref="V3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165</v>
      </c>
      <c r="B1" s="5" t="s">
        <v>61</v>
      </c>
      <c r="C1" s="90" t="s">
        <v>29</v>
      </c>
      <c r="D1" s="90"/>
      <c r="E1" s="90"/>
      <c r="F1" s="91" t="s">
        <v>141</v>
      </c>
      <c r="G1" s="91"/>
      <c r="H1" s="92" t="s">
        <v>171</v>
      </c>
      <c r="I1" s="92"/>
      <c r="J1" s="92"/>
      <c r="K1" s="92"/>
      <c r="L1" s="92"/>
      <c r="M1" s="92"/>
      <c r="N1" s="92"/>
      <c r="O1" s="7"/>
      <c r="S1" s="7"/>
    </row>
    <row r="2" spans="1:19" ht="12.75">
      <c r="A2" s="39" t="s">
        <v>166</v>
      </c>
      <c r="B2" s="73"/>
      <c r="C2" s="13"/>
      <c r="D2" s="13"/>
      <c r="E2" s="13"/>
      <c r="F2" s="49"/>
      <c r="G2" s="49"/>
      <c r="H2" s="5"/>
      <c r="I2" s="5" t="s">
        <v>153</v>
      </c>
      <c r="J2" s="5" t="s">
        <v>153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130</v>
      </c>
      <c r="D3" s="13" t="s">
        <v>105</v>
      </c>
      <c r="E3" s="13" t="s">
        <v>104</v>
      </c>
      <c r="F3" s="49" t="s">
        <v>139</v>
      </c>
      <c r="G3" s="49" t="s">
        <v>140</v>
      </c>
      <c r="H3" s="6" t="s">
        <v>142</v>
      </c>
      <c r="I3" s="3" t="s">
        <v>154</v>
      </c>
      <c r="J3" s="55" t="s">
        <v>155</v>
      </c>
      <c r="K3" s="6" t="s">
        <v>143</v>
      </c>
      <c r="L3" s="50" t="s">
        <v>144</v>
      </c>
      <c r="M3" s="6" t="s">
        <v>145</v>
      </c>
      <c r="N3" s="6" t="s">
        <v>146</v>
      </c>
      <c r="P3" s="6" t="s">
        <v>147</v>
      </c>
      <c r="Q3" s="6" t="s">
        <v>148</v>
      </c>
      <c r="R3" s="6" t="s">
        <v>149</v>
      </c>
      <c r="T3" s="6" t="s">
        <v>150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34</v>
      </c>
      <c r="C4" t="str">
        <f>'m vs o orig data'!AH4</f>
        <v>m</v>
      </c>
      <c r="D4" t="str">
        <f>'m vs o orig data'!AI4</f>
        <v>o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10.312493683</v>
      </c>
      <c r="I4" s="3">
        <f>'m vs o orig data'!D4</f>
        <v>5.8668434891</v>
      </c>
      <c r="J4" s="3">
        <f>'m vs o orig data'!R4</f>
        <v>6.9146520388</v>
      </c>
      <c r="K4" s="23">
        <f aca="true" t="shared" si="1" ref="K4:K14">J$19</f>
        <v>8.3135567823</v>
      </c>
      <c r="L4" s="6">
        <f>'m vs o orig data'!B4</f>
        <v>147</v>
      </c>
      <c r="M4" s="6">
        <f>'m vs o orig data'!C4</f>
        <v>28034</v>
      </c>
      <c r="N4" s="12">
        <f>'m vs o orig data'!G4</f>
        <v>1.1271673E-08</v>
      </c>
      <c r="O4" s="8"/>
      <c r="P4" s="6">
        <f>'m vs o orig data'!P4</f>
        <v>1681</v>
      </c>
      <c r="Q4" s="6">
        <f>'m vs o orig data'!Q4</f>
        <v>266344</v>
      </c>
      <c r="R4" s="12">
        <f>'m vs o orig data'!U4</f>
        <v>0.0006968705</v>
      </c>
      <c r="S4" s="8"/>
      <c r="T4" s="12">
        <f>'m vs o orig data'!AD4</f>
        <v>0.1934144915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35</v>
      </c>
      <c r="C5" t="str">
        <f>'m vs o orig data'!AH5</f>
        <v> </v>
      </c>
      <c r="D5" t="str">
        <f>'m vs o orig data'!AI5</f>
        <v> 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10.312493683</v>
      </c>
      <c r="I5" s="3">
        <f>'m vs o orig data'!D5</f>
        <v>10.500761887</v>
      </c>
      <c r="J5" s="3">
        <f>'m vs o orig data'!R5</f>
        <v>8.9360121703</v>
      </c>
      <c r="K5" s="23">
        <f t="shared" si="1"/>
        <v>8.3135567823</v>
      </c>
      <c r="L5" s="6">
        <f>'m vs o orig data'!B5</f>
        <v>209</v>
      </c>
      <c r="M5" s="6">
        <f>'m vs o orig data'!C5</f>
        <v>22593</v>
      </c>
      <c r="N5" s="12">
        <f>'m vs o orig data'!G5</f>
        <v>0.8370556952</v>
      </c>
      <c r="O5" s="9"/>
      <c r="P5" s="6">
        <f>'m vs o orig data'!P5</f>
        <v>4265</v>
      </c>
      <c r="Q5" s="6">
        <f>'m vs o orig data'!Q5</f>
        <v>477282</v>
      </c>
      <c r="R5" s="12">
        <f>'m vs o orig data'!U5</f>
        <v>0.1525530315</v>
      </c>
      <c r="S5" s="9"/>
      <c r="T5" s="12">
        <f>'m vs o orig data'!AD5</f>
        <v>0.0244522465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(o)</v>
      </c>
      <c r="B6" t="s">
        <v>36</v>
      </c>
      <c r="C6" t="str">
        <f>'m vs o orig data'!AH6</f>
        <v> </v>
      </c>
      <c r="D6" t="str">
        <f>'m vs o orig data'!AI6</f>
        <v>o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10.312493683</v>
      </c>
      <c r="I6" s="3">
        <f>'m vs o orig data'!D6</f>
        <v>11.554588266</v>
      </c>
      <c r="J6" s="3">
        <f>'m vs o orig data'!R6</f>
        <v>9.8041490785</v>
      </c>
      <c r="K6" s="23">
        <f t="shared" si="1"/>
        <v>8.3135567823</v>
      </c>
      <c r="L6" s="6">
        <f>'m vs o orig data'!B6</f>
        <v>113</v>
      </c>
      <c r="M6" s="6">
        <f>'m vs o orig data'!C6</f>
        <v>10594</v>
      </c>
      <c r="N6" s="12">
        <f>'m vs o orig data'!G6</f>
        <v>0.2954123971</v>
      </c>
      <c r="O6" s="9"/>
      <c r="P6" s="6">
        <f>'m vs o orig data'!P6</f>
        <v>3810</v>
      </c>
      <c r="Q6" s="6">
        <f>'m vs o orig data'!Q6</f>
        <v>334683</v>
      </c>
      <c r="R6" s="12">
        <f>'m vs o orig data'!U6</f>
        <v>0.0012021088</v>
      </c>
      <c r="S6" s="9"/>
      <c r="T6" s="12">
        <f>'m vs o orig data'!AD6</f>
        <v>0.0661323633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28</v>
      </c>
      <c r="C7" t="str">
        <f>'m vs o orig data'!AH7</f>
        <v> 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10.312493683</v>
      </c>
      <c r="I7" s="3">
        <f>'m vs o orig data'!D7</f>
        <v>10.143555219</v>
      </c>
      <c r="J7" s="3">
        <f>'m vs o orig data'!R7</f>
        <v>7.7010329579</v>
      </c>
      <c r="K7" s="23">
        <f t="shared" si="1"/>
        <v>8.3135567823</v>
      </c>
      <c r="L7" s="6">
        <f>'m vs o orig data'!B7</f>
        <v>90</v>
      </c>
      <c r="M7" s="6">
        <f>'m vs o orig data'!C7</f>
        <v>11362</v>
      </c>
      <c r="N7" s="12">
        <f>'m vs o orig data'!G7</f>
        <v>0.8898358897</v>
      </c>
      <c r="O7" s="9"/>
      <c r="P7" s="6">
        <f>'m vs o orig data'!P7</f>
        <v>1799</v>
      </c>
      <c r="Q7" s="6">
        <f>'m vs o orig data'!Q7</f>
        <v>231164</v>
      </c>
      <c r="R7" s="12">
        <f>'m vs o orig data'!U7</f>
        <v>0.1555064334</v>
      </c>
      <c r="S7" s="9"/>
      <c r="T7" s="12">
        <f>'m vs o orig data'!AD7</f>
        <v>0.0098314774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(m,o,d)</v>
      </c>
      <c r="B8" t="s">
        <v>44</v>
      </c>
      <c r="C8" t="str">
        <f>'m vs o orig data'!AH8</f>
        <v>m</v>
      </c>
      <c r="D8" t="str">
        <f>'m vs o orig data'!AI8</f>
        <v>o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10.312493683</v>
      </c>
      <c r="I8" s="3">
        <f>'m vs o orig data'!D8</f>
        <v>8.6620038481</v>
      </c>
      <c r="J8" s="3">
        <f>'m vs o orig data'!R8</f>
        <v>6.5218259387</v>
      </c>
      <c r="K8" s="23">
        <f t="shared" si="1"/>
        <v>8.3135567823</v>
      </c>
      <c r="L8" s="6">
        <f>'m vs o orig data'!B8</f>
        <v>1133</v>
      </c>
      <c r="M8" s="6">
        <f>'m vs o orig data'!C8</f>
        <v>156204</v>
      </c>
      <c r="N8" s="12">
        <f>'m vs o orig data'!G8</f>
        <v>0.0034671805</v>
      </c>
      <c r="O8" s="9"/>
      <c r="P8" s="6">
        <f>'m vs o orig data'!P8</f>
        <v>20602</v>
      </c>
      <c r="Q8" s="6">
        <f>'m vs o orig data'!Q8</f>
        <v>3142550</v>
      </c>
      <c r="R8" s="12">
        <f>'m vs o orig data'!U8</f>
        <v>1.2873194E-07</v>
      </c>
      <c r="S8" s="9"/>
      <c r="T8" s="12">
        <f>'m vs o orig data'!AD8</f>
        <v>5.7032702E-07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10.312493683</v>
      </c>
      <c r="I9" s="3">
        <f>'m vs o orig data'!D9</f>
        <v>8.938007087</v>
      </c>
      <c r="J9" s="3">
        <f>'m vs o orig data'!R9</f>
        <v>8.3580031304</v>
      </c>
      <c r="K9" s="23">
        <f t="shared" si="1"/>
        <v>8.3135567823</v>
      </c>
      <c r="L9" s="6">
        <f>'m vs o orig data'!B9</f>
        <v>354</v>
      </c>
      <c r="M9" s="6">
        <f>'m vs o orig data'!C9</f>
        <v>43916</v>
      </c>
      <c r="N9" s="12">
        <f>'m vs o orig data'!G9</f>
        <v>0.0599251364</v>
      </c>
      <c r="O9" s="9"/>
      <c r="P9" s="6">
        <f>'m vs o orig data'!P9</f>
        <v>2793</v>
      </c>
      <c r="Q9" s="6">
        <f>'m vs o orig data'!Q9</f>
        <v>336740</v>
      </c>
      <c r="R9" s="12">
        <f>'m vs o orig data'!U9</f>
        <v>0.9184076662</v>
      </c>
      <c r="S9" s="9"/>
      <c r="T9" s="12">
        <f>'m vs o orig data'!AD9</f>
        <v>0.1815360763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(o)</v>
      </c>
      <c r="B10" t="s">
        <v>39</v>
      </c>
      <c r="C10" t="str">
        <f>'m vs o orig data'!AH10</f>
        <v> </v>
      </c>
      <c r="D10" t="str">
        <f>'m vs o orig data'!AI10</f>
        <v>o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10.312493683</v>
      </c>
      <c r="I10" s="3">
        <f>'m vs o orig data'!D10</f>
        <v>9.3583565765</v>
      </c>
      <c r="J10" s="3">
        <f>'m vs o orig data'!R10</f>
        <v>10.803271032</v>
      </c>
      <c r="K10" s="23">
        <f t="shared" si="1"/>
        <v>8.3135567823</v>
      </c>
      <c r="L10" s="6">
        <f>'m vs o orig data'!B10</f>
        <v>142</v>
      </c>
      <c r="M10" s="6">
        <f>'m vs o orig data'!C10</f>
        <v>17063</v>
      </c>
      <c r="N10" s="12">
        <f>'m vs o orig data'!G10</f>
        <v>0.3333604825</v>
      </c>
      <c r="P10" s="6">
        <f>'m vs o orig data'!P10</f>
        <v>1778</v>
      </c>
      <c r="Q10" s="6">
        <f>'m vs o orig data'!Q10</f>
        <v>182235</v>
      </c>
      <c r="R10" s="12">
        <f>'m vs o orig data'!U10</f>
        <v>1.3430851E-06</v>
      </c>
      <c r="T10" s="12">
        <f>'m vs o orig data'!AD10</f>
        <v>0.2814863947</v>
      </c>
    </row>
    <row r="11" spans="1:27" ht="12.75">
      <c r="A11" s="2" t="str">
        <f ca="1" t="shared" si="2"/>
        <v>Parkland (m,o,d)</v>
      </c>
      <c r="B11" t="s">
        <v>37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10.312493683</v>
      </c>
      <c r="I11" s="3">
        <f>'m vs o orig data'!D11</f>
        <v>16.004255489</v>
      </c>
      <c r="J11" s="3">
        <f>'m vs o orig data'!R11</f>
        <v>12.347588211</v>
      </c>
      <c r="K11" s="23">
        <f t="shared" si="1"/>
        <v>8.3135567823</v>
      </c>
      <c r="L11" s="6">
        <f>'m vs o orig data'!B11</f>
        <v>415</v>
      </c>
      <c r="M11" s="6">
        <f>'m vs o orig data'!C11</f>
        <v>29238</v>
      </c>
      <c r="N11" s="12">
        <f>'m vs o orig data'!G11</f>
        <v>1.5873793E-09</v>
      </c>
      <c r="O11" s="9"/>
      <c r="P11" s="6">
        <f>'m vs o orig data'!P11</f>
        <v>2522</v>
      </c>
      <c r="Q11" s="6">
        <f>'m vs o orig data'!Q11</f>
        <v>183599</v>
      </c>
      <c r="R11" s="12">
        <f>'m vs o orig data'!U11</f>
        <v>5.08663E-14</v>
      </c>
      <c r="S11" s="9"/>
      <c r="T11" s="12">
        <f>'m vs o orig data'!AD11</f>
        <v>5.81607E-05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40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10.312493683</v>
      </c>
      <c r="I12" s="3">
        <f>'m vs o orig data'!D12</f>
        <v>21.634188469</v>
      </c>
      <c r="J12" s="3">
        <f>'m vs o orig data'!R12</f>
        <v>19.488851997</v>
      </c>
      <c r="K12" s="23">
        <f t="shared" si="1"/>
        <v>8.3135567823</v>
      </c>
      <c r="L12" s="6">
        <f>'m vs o orig data'!B12</f>
        <v>20</v>
      </c>
      <c r="M12" s="6">
        <f>'m vs o orig data'!C12</f>
        <v>1132</v>
      </c>
      <c r="N12" s="12">
        <f>'m vs o orig data'!G12</f>
        <v>0.0013501009</v>
      </c>
      <c r="O12" s="9"/>
      <c r="P12" s="6">
        <f>'m vs o orig data'!P12</f>
        <v>58</v>
      </c>
      <c r="Q12" s="6">
        <f>'m vs o orig data'!Q12</f>
        <v>3812</v>
      </c>
      <c r="R12" s="12">
        <f>'m vs o orig data'!U12</f>
        <v>1.6497523E-09</v>
      </c>
      <c r="S12" s="9"/>
      <c r="T12" s="12">
        <f>'m vs o orig data'!AD12</f>
        <v>0.6015334919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(m,o)</v>
      </c>
      <c r="B13" t="s">
        <v>41</v>
      </c>
      <c r="C13" t="str">
        <f>'m vs o orig data'!AH13</f>
        <v>m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10.312493683</v>
      </c>
      <c r="I13" s="3">
        <f>'m vs o orig data'!D13</f>
        <v>12.996759464</v>
      </c>
      <c r="J13" s="3">
        <f>'m vs o orig data'!R13</f>
        <v>13.903719354</v>
      </c>
      <c r="K13" s="23">
        <f t="shared" si="1"/>
        <v>8.3135567823</v>
      </c>
      <c r="L13" s="6">
        <f>'m vs o orig data'!B13</f>
        <v>218</v>
      </c>
      <c r="M13" s="6">
        <f>'m vs o orig data'!C13</f>
        <v>20794</v>
      </c>
      <c r="N13" s="12">
        <f>'m vs o orig data'!G13</f>
        <v>0.0080576024</v>
      </c>
      <c r="O13" s="9"/>
      <c r="P13" s="6">
        <f>'m vs o orig data'!P13</f>
        <v>1220</v>
      </c>
      <c r="Q13" s="6">
        <f>'m vs o orig data'!Q13</f>
        <v>102631</v>
      </c>
      <c r="R13" s="12">
        <f>'m vs o orig data'!U13</f>
        <v>1.101108E-19</v>
      </c>
      <c r="S13" s="9"/>
      <c r="T13" s="12">
        <f>'m vs o orig data'!AD13</f>
        <v>0.713175151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(m,o,d)</v>
      </c>
      <c r="B14" t="s">
        <v>42</v>
      </c>
      <c r="C14" t="str">
        <f>'m vs o orig data'!AH14</f>
        <v>m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10.312493683</v>
      </c>
      <c r="I14" s="3">
        <f>'m vs o orig data'!D14</f>
        <v>20.237566609</v>
      </c>
      <c r="J14" s="3">
        <f>'m vs o orig data'!R14</f>
        <v>29.86920139</v>
      </c>
      <c r="K14" s="23">
        <f t="shared" si="1"/>
        <v>8.3135567823</v>
      </c>
      <c r="L14" s="6">
        <f>'m vs o orig data'!B14</f>
        <v>306</v>
      </c>
      <c r="M14" s="6">
        <f>'m vs o orig data'!C14</f>
        <v>20032</v>
      </c>
      <c r="N14" s="12">
        <f>'m vs o orig data'!G14</f>
        <v>3.373877E-17</v>
      </c>
      <c r="O14" s="9"/>
      <c r="P14" s="6">
        <f>'m vs o orig data'!P14</f>
        <v>4939</v>
      </c>
      <c r="Q14" s="6">
        <f>'m vs o orig data'!Q14</f>
        <v>207979</v>
      </c>
      <c r="R14" s="12">
        <f>'m vs o orig data'!U14</f>
        <v>6.90532E-137</v>
      </c>
      <c r="S14" s="9"/>
      <c r="T14" s="12">
        <f>'m vs o orig data'!AD14</f>
        <v>7.5541742E-06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(m)</v>
      </c>
      <c r="B16" t="s">
        <v>152</v>
      </c>
      <c r="C16" t="str">
        <f>'m vs o orig data'!AH15</f>
        <v>m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23">
        <f>I$19</f>
        <v>10.312493683</v>
      </c>
      <c r="I16" s="3">
        <f>'m vs o orig data'!D15</f>
        <v>8.6107536598</v>
      </c>
      <c r="J16" s="3">
        <f>'m vs o orig data'!R15</f>
        <v>8.7073136216</v>
      </c>
      <c r="K16" s="23">
        <f>J$19</f>
        <v>8.3135567823</v>
      </c>
      <c r="L16" s="6">
        <f>'m vs o orig data'!B15</f>
        <v>469</v>
      </c>
      <c r="M16" s="6">
        <f>'m vs o orig data'!C15</f>
        <v>61221</v>
      </c>
      <c r="N16" s="12">
        <f>'m vs o orig data'!G15</f>
        <v>0.0092344234</v>
      </c>
      <c r="O16" s="9"/>
      <c r="P16" s="6">
        <f>'m vs o orig data'!P15</f>
        <v>9756</v>
      </c>
      <c r="Q16" s="6">
        <f>'m vs o orig data'!Q15</f>
        <v>1078309</v>
      </c>
      <c r="R16" s="12">
        <f>'m vs o orig data'!U15</f>
        <v>0.3201467697</v>
      </c>
      <c r="S16" s="9"/>
      <c r="T16" s="12">
        <f>'m vs o orig data'!AD15</f>
        <v>0.8678631384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(o,d)</v>
      </c>
      <c r="B17" t="s">
        <v>47</v>
      </c>
      <c r="C17" t="str">
        <f>'m vs o orig data'!AH16</f>
        <v> </v>
      </c>
      <c r="D17" t="str">
        <f>'m vs o orig data'!AI16</f>
        <v>o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10.312493683</v>
      </c>
      <c r="I17" s="3">
        <f>'m vs o orig data'!D16</f>
        <v>11.415615057</v>
      </c>
      <c r="J17" s="3">
        <f>'m vs o orig data'!R16</f>
        <v>10.028915604</v>
      </c>
      <c r="K17" s="23">
        <f>J$19</f>
        <v>8.3135567823</v>
      </c>
      <c r="L17" s="6">
        <f>'m vs o orig data'!B16</f>
        <v>911</v>
      </c>
      <c r="M17" s="6">
        <f>'m vs o orig data'!C16</f>
        <v>90217</v>
      </c>
      <c r="N17" s="12">
        <f>'m vs o orig data'!G16</f>
        <v>0.0973303679</v>
      </c>
      <c r="P17" s="6">
        <f>'m vs o orig data'!P16</f>
        <v>7093</v>
      </c>
      <c r="Q17" s="6">
        <f>'m vs o orig data'!Q16</f>
        <v>702574</v>
      </c>
      <c r="R17" s="12">
        <f>'m vs o orig data'!U16</f>
        <v>6.91505E-05</v>
      </c>
      <c r="T17" s="12">
        <f>'m vs o orig data'!AD16</f>
        <v>0.0283415443</v>
      </c>
    </row>
    <row r="18" spans="1:20" ht="12.75">
      <c r="A18" s="2" t="str">
        <f ca="1" t="shared" si="2"/>
        <v>North (m,o,d)</v>
      </c>
      <c r="B18" t="s">
        <v>43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10.312493683</v>
      </c>
      <c r="I18" s="3">
        <f>'m vs o orig data'!D17</f>
        <v>16.322939389</v>
      </c>
      <c r="J18" s="3">
        <f>'m vs o orig data'!R17</f>
        <v>22.701530711</v>
      </c>
      <c r="K18" s="23">
        <f>J$19</f>
        <v>8.3135567823</v>
      </c>
      <c r="L18" s="6">
        <f>'m vs o orig data'!B17</f>
        <v>544</v>
      </c>
      <c r="M18" s="6">
        <f>'m vs o orig data'!C17</f>
        <v>41958</v>
      </c>
      <c r="N18" s="12">
        <f>'m vs o orig data'!G17</f>
        <v>1.453657E-11</v>
      </c>
      <c r="P18" s="6">
        <f>'m vs o orig data'!P17</f>
        <v>6217</v>
      </c>
      <c r="Q18" s="6">
        <f>'m vs o orig data'!Q17</f>
        <v>314422</v>
      </c>
      <c r="R18" s="12">
        <f>'m vs o orig data'!U17</f>
        <v>4.425643E-96</v>
      </c>
      <c r="T18" s="12">
        <f>'m vs o orig data'!AD17</f>
        <v>6.9043006E-07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10.312493683</v>
      </c>
      <c r="I19" s="3">
        <f>'m vs o orig data'!D18</f>
        <v>10.312493683</v>
      </c>
      <c r="J19" s="3">
        <f>'m vs o orig data'!R18</f>
        <v>8.3135567823</v>
      </c>
      <c r="K19" s="23">
        <f>J$19</f>
        <v>8.3135567823</v>
      </c>
      <c r="L19" s="6">
        <f>'m vs o orig data'!B18</f>
        <v>3147</v>
      </c>
      <c r="M19" s="6">
        <f>'m vs o orig data'!C18</f>
        <v>360962</v>
      </c>
      <c r="N19" s="12" t="str">
        <f>'m vs o orig data'!G18</f>
        <v> </v>
      </c>
      <c r="P19" s="6">
        <f>'m vs o orig data'!P18</f>
        <v>45467</v>
      </c>
      <c r="Q19" s="6">
        <f>'m vs o orig data'!Q18</f>
        <v>5469019</v>
      </c>
      <c r="R19" s="12" t="str">
        <f>'m vs o orig data'!U18</f>
        <v> </v>
      </c>
      <c r="T19" s="12">
        <f>'m vs o orig data'!AD18</f>
        <v>1.8289E-05</v>
      </c>
    </row>
    <row r="20" spans="1:20" ht="12.75">
      <c r="A20" s="2" t="str">
        <f ca="1" t="shared" si="2"/>
        <v>Fort Garry (m,o)</v>
      </c>
      <c r="B20" t="s">
        <v>48</v>
      </c>
      <c r="C20" t="str">
        <f>'m vs o orig data'!AH19</f>
        <v>m</v>
      </c>
      <c r="D20" t="str">
        <f>'m vs o orig data'!AI19</f>
        <v>o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10.312493683</v>
      </c>
      <c r="I20" s="3">
        <f>'m vs o orig data'!D19</f>
        <v>5.5043404399</v>
      </c>
      <c r="J20" s="3">
        <f>'m vs o orig data'!R19</f>
        <v>5.2110665731</v>
      </c>
      <c r="K20" s="23">
        <f aca="true" t="shared" si="4" ref="K20:K31">J$19</f>
        <v>8.3135567823</v>
      </c>
      <c r="L20" s="6">
        <f>'m vs o orig data'!B19</f>
        <v>42</v>
      </c>
      <c r="M20" s="6">
        <f>'m vs o orig data'!C19</f>
        <v>8880</v>
      </c>
      <c r="N20" s="12">
        <f>'m vs o orig data'!G19</f>
        <v>0.0001265659</v>
      </c>
      <c r="P20" s="6">
        <f>'m vs o orig data'!P19</f>
        <v>1564</v>
      </c>
      <c r="Q20" s="6">
        <f>'m vs o orig data'!Q19</f>
        <v>314909</v>
      </c>
      <c r="R20" s="12">
        <f>'m vs o orig data'!U19</f>
        <v>1.974773E-17</v>
      </c>
      <c r="T20" s="12">
        <f>'m vs o orig data'!AD19</f>
        <v>0.5884732863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10.312493683</v>
      </c>
      <c r="I21" s="3">
        <f>'m vs o orig data'!D20</f>
        <v>6.0931527737</v>
      </c>
      <c r="J21" s="3">
        <f>'m vs o orig data'!R20</f>
        <v>5.8830487612</v>
      </c>
      <c r="K21" s="23">
        <f t="shared" si="4"/>
        <v>8.3135567823</v>
      </c>
      <c r="L21" s="6">
        <f>'m vs o orig data'!B20</f>
        <v>22</v>
      </c>
      <c r="M21" s="6">
        <f>'m vs o orig data'!C20</f>
        <v>4182</v>
      </c>
      <c r="N21" s="12">
        <f>'m vs o orig data'!G20</f>
        <v>0.016894243</v>
      </c>
      <c r="P21" s="6">
        <f>'m vs o orig data'!P20</f>
        <v>1164</v>
      </c>
      <c r="Q21" s="6">
        <f>'m vs o orig data'!Q20</f>
        <v>180890</v>
      </c>
      <c r="R21" s="12">
        <f>'m vs o orig data'!U20</f>
        <v>1.3196488E-09</v>
      </c>
      <c r="T21" s="12">
        <f>'m vs o orig data'!AD20</f>
        <v>0.7537962567</v>
      </c>
    </row>
    <row r="22" spans="1:20" ht="12.75">
      <c r="A22" s="2" t="str">
        <f ca="1" t="shared" si="2"/>
        <v>St. Boniface (m,o)</v>
      </c>
      <c r="B22" t="s">
        <v>53</v>
      </c>
      <c r="C22" t="str">
        <f>'m vs o orig data'!AH21</f>
        <v>m</v>
      </c>
      <c r="D22" t="str">
        <f>'m vs o orig data'!AI21</f>
        <v>o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23">
        <f t="shared" si="3"/>
        <v>10.312493683</v>
      </c>
      <c r="I22" s="3">
        <f>'m vs o orig data'!D21</f>
        <v>5.3244118416</v>
      </c>
      <c r="J22" s="3">
        <f>'m vs o orig data'!R21</f>
        <v>5.0508635986</v>
      </c>
      <c r="K22" s="23">
        <f t="shared" si="4"/>
        <v>8.3135567823</v>
      </c>
      <c r="L22" s="6">
        <f>'m vs o orig data'!B21</f>
        <v>90</v>
      </c>
      <c r="M22" s="6">
        <f>'m vs o orig data'!C21</f>
        <v>18038</v>
      </c>
      <c r="N22" s="12">
        <f>'m vs o orig data'!G21</f>
        <v>2.508546E-08</v>
      </c>
      <c r="P22" s="6">
        <f>'m vs o orig data'!P21</f>
        <v>1165</v>
      </c>
      <c r="Q22" s="6">
        <f>'m vs o orig data'!Q21</f>
        <v>231176</v>
      </c>
      <c r="R22" s="12">
        <f>'m vs o orig data'!U21</f>
        <v>2.435608E-18</v>
      </c>
      <c r="T22" s="12">
        <f>'m vs o orig data'!AD21</f>
        <v>0.4709097428</v>
      </c>
    </row>
    <row r="23" spans="1:20" ht="12.75">
      <c r="A23" s="2" t="str">
        <f ca="1" t="shared" si="2"/>
        <v>St. Vital (m,o,d)</v>
      </c>
      <c r="B23" t="s">
        <v>51</v>
      </c>
      <c r="C23" t="str">
        <f>'m vs o orig data'!AH22</f>
        <v>m</v>
      </c>
      <c r="D23" t="str">
        <f>'m vs o orig data'!AI22</f>
        <v>o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10.312493683</v>
      </c>
      <c r="I23" s="3">
        <f>'m vs o orig data'!D22</f>
        <v>6.9564136418</v>
      </c>
      <c r="J23" s="3">
        <f>'m vs o orig data'!R22</f>
        <v>5.290182934</v>
      </c>
      <c r="K23" s="23">
        <f t="shared" si="4"/>
        <v>8.3135567823</v>
      </c>
      <c r="L23" s="6">
        <f>'m vs o orig data'!B22</f>
        <v>107</v>
      </c>
      <c r="M23" s="6">
        <f>'m vs o orig data'!C22</f>
        <v>16720</v>
      </c>
      <c r="N23" s="12">
        <f>'m vs o orig data'!G22</f>
        <v>0.0003877779</v>
      </c>
      <c r="P23" s="6">
        <f>'m vs o orig data'!P22</f>
        <v>1539</v>
      </c>
      <c r="Q23" s="6">
        <f>'m vs o orig data'!Q22</f>
        <v>289392</v>
      </c>
      <c r="R23" s="12">
        <f>'m vs o orig data'!U22</f>
        <v>2.442374E-16</v>
      </c>
      <c r="T23" s="12">
        <f>'m vs o orig data'!AD22</f>
        <v>0.0061024561</v>
      </c>
    </row>
    <row r="24" spans="1:20" ht="12.75">
      <c r="A24" s="2" t="str">
        <f ca="1" t="shared" si="2"/>
        <v>Transcona (m,o)</v>
      </c>
      <c r="B24" t="s">
        <v>54</v>
      </c>
      <c r="C24" t="str">
        <f>'m vs o orig data'!AH23</f>
        <v>m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10.312493683</v>
      </c>
      <c r="I24" s="3">
        <f>'m vs o orig data'!D23</f>
        <v>4.7688980543</v>
      </c>
      <c r="J24" s="3">
        <f>'m vs o orig data'!R23</f>
        <v>5.0406256682</v>
      </c>
      <c r="K24" s="23">
        <f t="shared" si="4"/>
        <v>8.3135567823</v>
      </c>
      <c r="L24" s="6">
        <f>'m vs o orig data'!B23</f>
        <v>40</v>
      </c>
      <c r="M24" s="6">
        <f>'m vs o orig data'!C23</f>
        <v>10572</v>
      </c>
      <c r="N24" s="12">
        <f>'m vs o orig data'!G23</f>
        <v>4.2087133E-06</v>
      </c>
      <c r="P24" s="6">
        <f>'m vs o orig data'!P23</f>
        <v>700</v>
      </c>
      <c r="Q24" s="6">
        <f>'m vs o orig data'!Q23</f>
        <v>155686</v>
      </c>
      <c r="R24" s="12">
        <f>'m vs o orig data'!U23</f>
        <v>8.283531E-16</v>
      </c>
      <c r="T24" s="12">
        <f>'m vs o orig data'!AD23</f>
        <v>0.9020824908</v>
      </c>
    </row>
    <row r="25" spans="1:23" ht="12.75">
      <c r="A25" s="2" t="str">
        <f ca="1" t="shared" si="2"/>
        <v>River Heights (o)</v>
      </c>
      <c r="B25" t="s">
        <v>50</v>
      </c>
      <c r="C25" t="str">
        <f>'m vs o orig data'!AH24</f>
        <v> </v>
      </c>
      <c r="D25" t="str">
        <f>'m vs o orig data'!AI24</f>
        <v>o</v>
      </c>
      <c r="E25">
        <f ca="1">IF(CELL("contents",F25)="s","s",IF(CELL("contents",G25)="s","s",IF(CELL("contents",'m vs o orig data'!AJ24)="d","d","")))</f>
      </c>
      <c r="F25" t="str">
        <f>'m vs o orig data'!AK24</f>
        <v> </v>
      </c>
      <c r="G25" t="str">
        <f>'m vs o orig data'!AL24</f>
        <v> </v>
      </c>
      <c r="H25" s="23">
        <f t="shared" si="3"/>
        <v>10.312493683</v>
      </c>
      <c r="I25" s="3">
        <f>'m vs o orig data'!D24</f>
        <v>7.7315069439</v>
      </c>
      <c r="J25" s="3">
        <f>'m vs o orig data'!R24</f>
        <v>6.2452183615</v>
      </c>
      <c r="K25" s="23">
        <f t="shared" si="4"/>
        <v>8.3135567823</v>
      </c>
      <c r="L25" s="6">
        <f>'m vs o orig data'!B24</f>
        <v>53</v>
      </c>
      <c r="M25" s="6">
        <f>'m vs o orig data'!C24</f>
        <v>8146</v>
      </c>
      <c r="N25" s="12">
        <f>'m vs o orig data'!G24</f>
        <v>0.0515775182</v>
      </c>
      <c r="P25" s="6">
        <f>'m vs o orig data'!P24</f>
        <v>1993</v>
      </c>
      <c r="Q25" s="6">
        <f>'m vs o orig data'!Q24</f>
        <v>271300</v>
      </c>
      <c r="R25" s="12">
        <f>'m vs o orig data'!U24</f>
        <v>1.0615068E-07</v>
      </c>
      <c r="T25" s="12">
        <f>'m vs o orig data'!AD24</f>
        <v>0.0953449998</v>
      </c>
      <c r="U25" s="1"/>
      <c r="V25" s="1"/>
      <c r="W25" s="1"/>
    </row>
    <row r="26" spans="1:23" ht="12.75">
      <c r="A26" s="2" t="str">
        <f ca="1" t="shared" si="2"/>
        <v>River East (m,o,d)</v>
      </c>
      <c r="B26" t="s">
        <v>52</v>
      </c>
      <c r="C26" t="str">
        <f>'m vs o orig data'!AH25</f>
        <v>m</v>
      </c>
      <c r="D26" t="str">
        <f>'m vs o orig data'!AI25</f>
        <v>o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10.312493683</v>
      </c>
      <c r="I26" s="3">
        <f>'m vs o orig data'!D25</f>
        <v>7.3574438078</v>
      </c>
      <c r="J26" s="3">
        <f>'m vs o orig data'!R25</f>
        <v>5.7241761912</v>
      </c>
      <c r="K26" s="23">
        <f t="shared" si="4"/>
        <v>8.3135567823</v>
      </c>
      <c r="L26" s="6">
        <f>'m vs o orig data'!B25</f>
        <v>130</v>
      </c>
      <c r="M26" s="6">
        <f>'m vs o orig data'!C25</f>
        <v>21608</v>
      </c>
      <c r="N26" s="12">
        <f>'m vs o orig data'!G25</f>
        <v>0.0011003951</v>
      </c>
      <c r="P26" s="6">
        <f>'m vs o orig data'!P25</f>
        <v>2659</v>
      </c>
      <c r="Q26" s="6">
        <f>'m vs o orig data'!Q25</f>
        <v>447928</v>
      </c>
      <c r="R26" s="12">
        <f>'m vs o orig data'!U25</f>
        <v>1.000793E-12</v>
      </c>
      <c r="T26" s="12">
        <f>'m vs o orig data'!AD25</f>
        <v>0.0058767563</v>
      </c>
      <c r="U26" s="1"/>
      <c r="V26" s="1"/>
      <c r="W26" s="1"/>
    </row>
    <row r="27" spans="1:23" ht="12.75">
      <c r="A27" s="2" t="str">
        <f ca="1" t="shared" si="2"/>
        <v>Seven Oaks (m,o)</v>
      </c>
      <c r="B27" t="s">
        <v>55</v>
      </c>
      <c r="C27" t="str">
        <f>'m vs o orig data'!AH26</f>
        <v>m</v>
      </c>
      <c r="D27" t="str">
        <f>'m vs o orig data'!AI26</f>
        <v>o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23">
        <f t="shared" si="3"/>
        <v>10.312493683</v>
      </c>
      <c r="I27" s="3">
        <f>'m vs o orig data'!D26</f>
        <v>5.9695263633</v>
      </c>
      <c r="J27" s="3">
        <f>'m vs o orig data'!R26</f>
        <v>5.2241353611</v>
      </c>
      <c r="K27" s="23">
        <f t="shared" si="4"/>
        <v>8.3135567823</v>
      </c>
      <c r="L27" s="6">
        <f>'m vs o orig data'!B26</f>
        <v>57</v>
      </c>
      <c r="M27" s="6">
        <f>'m vs o orig data'!C26</f>
        <v>11444</v>
      </c>
      <c r="N27" s="12">
        <f>'m vs o orig data'!G26</f>
        <v>0.0001378097</v>
      </c>
      <c r="P27" s="6">
        <f>'m vs o orig data'!P26</f>
        <v>1533</v>
      </c>
      <c r="Q27" s="6">
        <f>'m vs o orig data'!Q26</f>
        <v>284980</v>
      </c>
      <c r="R27" s="12">
        <f>'m vs o orig data'!U26</f>
        <v>3.338131E-17</v>
      </c>
      <c r="T27" s="12">
        <f>'m vs o orig data'!AD26</f>
        <v>0.2457799297</v>
      </c>
      <c r="U27" s="1"/>
      <c r="V27" s="1"/>
      <c r="W27" s="1"/>
    </row>
    <row r="28" spans="1:23" ht="12.75">
      <c r="A28" s="2" t="str">
        <f ca="1" t="shared" si="2"/>
        <v>St. James - Assiniboia (m,o)</v>
      </c>
      <c r="B28" t="s">
        <v>56</v>
      </c>
      <c r="C28" t="str">
        <f>'m vs o orig data'!AH27</f>
        <v>m</v>
      </c>
      <c r="D28" t="str">
        <f>'m vs o orig data'!AI27</f>
        <v>o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3">
        <f t="shared" si="3"/>
        <v>10.312493683</v>
      </c>
      <c r="I28" s="3">
        <f>'m vs o orig data'!D27</f>
        <v>6.8805833006</v>
      </c>
      <c r="J28" s="3">
        <f>'m vs o orig data'!R27</f>
        <v>6.3020339665</v>
      </c>
      <c r="K28" s="23">
        <f t="shared" si="4"/>
        <v>8.3135567823</v>
      </c>
      <c r="L28" s="6">
        <f>'m vs o orig data'!B27</f>
        <v>69</v>
      </c>
      <c r="M28" s="6">
        <f>'m vs o orig data'!C27</f>
        <v>11547</v>
      </c>
      <c r="N28" s="12">
        <f>'m vs o orig data'!G27</f>
        <v>0.0021858277</v>
      </c>
      <c r="O28" s="9"/>
      <c r="P28" s="6">
        <f>'m vs o orig data'!P27</f>
        <v>2009</v>
      </c>
      <c r="Q28" s="6">
        <f>'m vs o orig data'!Q27</f>
        <v>282576</v>
      </c>
      <c r="R28" s="12">
        <f>'m vs o orig data'!U27</f>
        <v>2.6243428E-07</v>
      </c>
      <c r="T28" s="12">
        <f>'m vs o orig data'!AD27</f>
        <v>0.3573474213</v>
      </c>
      <c r="U28" s="1"/>
      <c r="V28" s="1"/>
      <c r="W28" s="1"/>
    </row>
    <row r="29" spans="1:23" ht="12.75">
      <c r="A29" s="2" t="str">
        <f ca="1" t="shared" si="2"/>
        <v>Inkster (o,d)</v>
      </c>
      <c r="B29" t="s">
        <v>57</v>
      </c>
      <c r="C29" t="str">
        <f>'m vs o orig data'!AH28</f>
        <v> </v>
      </c>
      <c r="D29" t="str">
        <f>'m vs o orig data'!AI28</f>
        <v>o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10.312493683</v>
      </c>
      <c r="I29" s="3">
        <f>'m vs o orig data'!D28</f>
        <v>9.9904598198</v>
      </c>
      <c r="J29" s="3">
        <f>'m vs o orig data'!R28</f>
        <v>5.7627803259</v>
      </c>
      <c r="K29" s="23">
        <f t="shared" si="4"/>
        <v>8.3135567823</v>
      </c>
      <c r="L29" s="6">
        <f>'m vs o orig data'!B28</f>
        <v>87</v>
      </c>
      <c r="M29" s="6">
        <f>'m vs o orig data'!C28</f>
        <v>10582</v>
      </c>
      <c r="N29" s="12">
        <f>'m vs o orig data'!G28</f>
        <v>0.7923880622</v>
      </c>
      <c r="O29" s="9"/>
      <c r="P29" s="6">
        <f>'m vs o orig data'!P28</f>
        <v>752</v>
      </c>
      <c r="Q29" s="6">
        <f>'m vs o orig data'!Q28</f>
        <v>147135</v>
      </c>
      <c r="R29" s="12">
        <f>'m vs o orig data'!U28</f>
        <v>1.8212377E-09</v>
      </c>
      <c r="T29" s="12">
        <f>'m vs o orig data'!AD28</f>
        <v>2.6842075E-06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58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10.312493683</v>
      </c>
      <c r="I30" s="3">
        <f>'m vs o orig data'!D29</f>
        <v>15.682094932</v>
      </c>
      <c r="J30" s="3">
        <f>'m vs o orig data'!R29</f>
        <v>10.379673368</v>
      </c>
      <c r="K30" s="23">
        <f t="shared" si="4"/>
        <v>8.3135567823</v>
      </c>
      <c r="L30" s="6">
        <f>'m vs o orig data'!B29</f>
        <v>197</v>
      </c>
      <c r="M30" s="6">
        <f>'m vs o orig data'!C29</f>
        <v>15490</v>
      </c>
      <c r="N30" s="12">
        <f>'m vs o orig data'!G29</f>
        <v>3.2412247E-06</v>
      </c>
      <c r="O30" s="9"/>
      <c r="P30" s="6">
        <f>'m vs o orig data'!P29</f>
        <v>3548</v>
      </c>
      <c r="Q30" s="6">
        <f>'m vs o orig data'!Q29</f>
        <v>346938</v>
      </c>
      <c r="R30" s="12">
        <f>'m vs o orig data'!U29</f>
        <v>1.38831E-05</v>
      </c>
      <c r="T30" s="12">
        <f>'m vs o orig data'!AD29</f>
        <v>5.7207462E-07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59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10.312493683</v>
      </c>
      <c r="I31" s="3">
        <f>'m vs o orig data'!D30</f>
        <v>15.983951331</v>
      </c>
      <c r="J31" s="3">
        <f>'m vs o orig data'!R30</f>
        <v>10.678580374</v>
      </c>
      <c r="K31" s="23">
        <f t="shared" si="4"/>
        <v>8.3135567823</v>
      </c>
      <c r="L31" s="6">
        <f>'m vs o orig data'!B30</f>
        <v>239</v>
      </c>
      <c r="M31" s="6">
        <f>'m vs o orig data'!C30</f>
        <v>18995</v>
      </c>
      <c r="N31" s="12">
        <f>'m vs o orig data'!G30</f>
        <v>2.6114741E-07</v>
      </c>
      <c r="O31" s="9"/>
      <c r="P31" s="6">
        <f>'m vs o orig data'!P30</f>
        <v>1976</v>
      </c>
      <c r="Q31" s="6">
        <f>'m vs o orig data'!Q30</f>
        <v>189640</v>
      </c>
      <c r="R31" s="12">
        <f>'m vs o orig data'!U30</f>
        <v>2.6720586E-06</v>
      </c>
      <c r="T31" s="12">
        <f>'m vs o orig data'!AD30</f>
        <v>3.330373E-07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151</v>
      </c>
      <c r="B1" s="5" t="s">
        <v>62</v>
      </c>
      <c r="C1" s="13" t="s">
        <v>29</v>
      </c>
      <c r="D1" s="13" t="s">
        <v>30</v>
      </c>
      <c r="E1" s="93" t="s">
        <v>171</v>
      </c>
      <c r="F1" s="93"/>
      <c r="G1" s="93"/>
      <c r="H1" s="93"/>
      <c r="I1" s="93"/>
    </row>
    <row r="2" spans="1:9" ht="12.75">
      <c r="A2" s="39"/>
      <c r="B2" s="5"/>
      <c r="C2" s="13"/>
      <c r="D2" s="13"/>
      <c r="E2" s="3"/>
      <c r="F2" s="3" t="s">
        <v>153</v>
      </c>
      <c r="G2" s="3"/>
      <c r="H2" s="3"/>
      <c r="I2" s="3"/>
    </row>
    <row r="3" spans="1:9" ht="12.75">
      <c r="A3" s="38" t="s">
        <v>0</v>
      </c>
      <c r="B3" s="5"/>
      <c r="C3" s="13" t="s">
        <v>130</v>
      </c>
      <c r="D3" s="13" t="s">
        <v>64</v>
      </c>
      <c r="E3" s="6" t="s">
        <v>138</v>
      </c>
      <c r="F3" s="3" t="s">
        <v>154</v>
      </c>
      <c r="G3" s="6" t="s">
        <v>107</v>
      </c>
      <c r="H3" s="6" t="s">
        <v>108</v>
      </c>
      <c r="I3" s="6" t="s">
        <v>112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131</v>
      </c>
      <c r="C4" t="str">
        <f>'m region orig data'!P4</f>
        <v>m</v>
      </c>
      <c r="D4" t="str">
        <f>'m region orig data'!Q4</f>
        <v> </v>
      </c>
      <c r="E4" s="23">
        <f>F$12</f>
        <v>10.272712935</v>
      </c>
      <c r="F4" s="48">
        <f>'m region orig data'!D4</f>
        <v>7.2576414657</v>
      </c>
      <c r="G4" s="6">
   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132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10.272712935</v>
      </c>
      <c r="F5" s="48">
        <f>'m region orig data'!D5</f>
        <v>8.9141970725</v>
      </c>
      <c r="G5" s="6">
        <f>'m region orig data'!B5</f>
        <v>328</v>
      </c>
      <c r="H5" s="6">
        <f>'m region orig data'!C5</f>
        <v>40682</v>
      </c>
      <c r="I5" s="12">
        <f>'m region orig data'!G5</f>
        <v>0.0618082287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 (m)</v>
      </c>
      <c r="B6" t="s">
        <v>133</v>
      </c>
      <c r="C6" t="str">
        <f>'m region orig data'!P6</f>
        <v>m</v>
      </c>
      <c r="D6" t="str">
        <f>'m region orig data'!Q6</f>
        <v> </v>
      </c>
      <c r="E6" s="23">
        <f t="shared" si="0"/>
        <v>10.272712935</v>
      </c>
      <c r="F6" s="48">
        <f>'m region orig data'!D6</f>
        <v>13.984158715</v>
      </c>
      <c r="G6" s="6">
        <f>'m region orig data'!B6</f>
        <v>259</v>
      </c>
      <c r="H6" s="6">
        <f>'m region orig data'!C6</f>
        <v>20505</v>
      </c>
      <c r="I6" s="12">
        <f>'m region orig data'!G6</f>
        <v>0.0001378674</v>
      </c>
    </row>
    <row r="7" spans="1:9" ht="12.75">
      <c r="A7" s="37" t="str">
        <f ca="1" t="shared" si="1"/>
        <v>Winnipeg Region (m)</v>
      </c>
      <c r="B7" t="s">
        <v>134</v>
      </c>
      <c r="C7" t="str">
        <f>'m region orig data'!P7</f>
        <v>m</v>
      </c>
      <c r="D7" t="str">
        <f>'m region orig data'!Q7</f>
        <v> </v>
      </c>
      <c r="E7" s="23">
        <f t="shared" si="0"/>
        <v>10.272712935</v>
      </c>
      <c r="F7" s="48">
        <f>'m region orig data'!D7</f>
        <v>8.6232320393</v>
      </c>
      <c r="G7" s="6">
        <f>'m region orig data'!B7</f>
        <v>1133</v>
      </c>
      <c r="H7" s="6">
        <f>'m region orig data'!C7</f>
        <v>156204</v>
      </c>
      <c r="I7" s="12">
        <f>'m region orig data'!G7</f>
        <v>0.0034467491</v>
      </c>
    </row>
    <row r="8" spans="1:9" ht="12.75">
      <c r="A8" s="37" t="str">
        <f ca="1" t="shared" si="1"/>
        <v>Southwest Region</v>
      </c>
      <c r="B8" t="s">
        <v>135</v>
      </c>
      <c r="C8" t="str">
        <f>'m region orig data'!P8</f>
        <v> </v>
      </c>
      <c r="D8" t="str">
        <f>'m region orig data'!Q8</f>
        <v> </v>
      </c>
      <c r="E8" s="23">
        <f t="shared" si="0"/>
        <v>10.272712935</v>
      </c>
      <c r="F8" s="48">
        <f>'m region orig data'!D8</f>
        <v>10.468629102</v>
      </c>
      <c r="G8" s="6">
        <f>'m region orig data'!B8</f>
        <v>397</v>
      </c>
      <c r="H8" s="6">
        <f>'m region orig data'!C8</f>
        <v>43478</v>
      </c>
      <c r="I8" s="12">
        <f>'m region orig data'!G8</f>
        <v>0.7937340149</v>
      </c>
    </row>
    <row r="9" spans="1:9" ht="12.75">
      <c r="A9" s="37" t="str">
        <f ca="1" t="shared" si="1"/>
        <v>The Pas Region (m)</v>
      </c>
      <c r="B9" t="s">
        <v>136</v>
      </c>
      <c r="C9" t="str">
        <f>'m region orig data'!P9</f>
        <v>m</v>
      </c>
      <c r="D9" t="str">
        <f>'m region orig data'!Q9</f>
        <v> </v>
      </c>
      <c r="E9" s="23">
        <f t="shared" si="0"/>
        <v>10.272712935</v>
      </c>
      <c r="F9" s="48">
        <f>'m region orig data'!D9</f>
        <v>14.995030811</v>
      </c>
      <c r="G9" s="6">
        <f>'m region orig data'!B9</f>
        <v>382</v>
      </c>
      <c r="H9" s="6">
        <f>'m region orig data'!C9</f>
        <v>30471</v>
      </c>
      <c r="I9" s="12">
        <f>'m region orig data'!G9</f>
        <v>2.4229556E-07</v>
      </c>
    </row>
    <row r="10" spans="1:9" ht="12.75">
      <c r="A10" s="37" t="str">
        <f ca="1" t="shared" si="1"/>
        <v>Thompson Region (m)</v>
      </c>
      <c r="B10" t="s">
        <v>137</v>
      </c>
      <c r="C10" t="str">
        <f>'m region orig data'!P10</f>
        <v>m</v>
      </c>
      <c r="D10" t="str">
        <f>'m region orig data'!Q10</f>
        <v> </v>
      </c>
      <c r="E10" s="23">
        <f t="shared" si="0"/>
        <v>10.272712935</v>
      </c>
      <c r="F10" s="48">
        <f>'m region orig data'!D10</f>
        <v>20.151640063</v>
      </c>
      <c r="G10" s="6">
        <f>'m region orig data'!B10</f>
        <v>332</v>
      </c>
      <c r="H10" s="6">
        <f>'m region orig data'!C10</f>
        <v>21214</v>
      </c>
      <c r="I10" s="12">
        <f>'m region orig data'!G10</f>
        <v>1.752728E-18</v>
      </c>
    </row>
    <row r="11" spans="1:9" ht="12.75">
      <c r="A11" s="37"/>
      <c r="E11" s="23"/>
      <c r="F11" s="48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10.272712935</v>
      </c>
      <c r="F12" s="48">
        <f>'m region orig data'!D11</f>
        <v>10.272712935</v>
      </c>
      <c r="G12" s="6">
        <f>'m region orig data'!B11</f>
        <v>3147</v>
      </c>
      <c r="H12" s="6">
        <f>'m region orig data'!C11</f>
        <v>360962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1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168</v>
      </c>
    </row>
    <row r="3" spans="1:38" ht="12.75">
      <c r="A3" t="s">
        <v>0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78</v>
      </c>
      <c r="N3" t="s">
        <v>79</v>
      </c>
      <c r="O3" t="s">
        <v>80</v>
      </c>
      <c r="P3" t="s">
        <v>81</v>
      </c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96</v>
      </c>
      <c r="AF3" t="s">
        <v>97</v>
      </c>
      <c r="AG3" t="s">
        <v>98</v>
      </c>
      <c r="AH3" t="s">
        <v>99</v>
      </c>
      <c r="AI3" t="s">
        <v>100</v>
      </c>
      <c r="AJ3" t="s">
        <v>101</v>
      </c>
      <c r="AK3" t="s">
        <v>102</v>
      </c>
      <c r="AL3" t="s">
        <v>103</v>
      </c>
    </row>
    <row r="4" spans="1:38" ht="12.75">
      <c r="A4" t="s">
        <v>3</v>
      </c>
      <c r="B4">
        <v>147</v>
      </c>
      <c r="C4">
        <v>28034</v>
      </c>
      <c r="D4">
        <v>5.8668434891</v>
      </c>
      <c r="E4">
        <v>4.8342348271</v>
      </c>
      <c r="F4">
        <v>7.1200208011</v>
      </c>
      <c r="G4" s="4">
        <v>1.1271673E-08</v>
      </c>
      <c r="H4">
        <v>5.2436327317</v>
      </c>
      <c r="I4">
        <v>0.4324875385</v>
      </c>
      <c r="J4">
        <v>-0.564</v>
      </c>
      <c r="K4">
        <v>-0.7576</v>
      </c>
      <c r="L4">
        <v>-0.3704</v>
      </c>
      <c r="M4">
        <v>0.5689063838</v>
      </c>
      <c r="N4">
        <v>0.4687745734</v>
      </c>
      <c r="O4">
        <v>0.6904266824</v>
      </c>
      <c r="P4">
        <v>1681</v>
      </c>
      <c r="Q4">
        <v>266344</v>
      </c>
      <c r="R4">
        <v>6.9146520388</v>
      </c>
      <c r="S4">
        <v>6.216113675</v>
      </c>
      <c r="T4">
        <v>7.6916889422</v>
      </c>
      <c r="U4">
        <v>0.0006968705</v>
      </c>
      <c r="V4">
        <v>6.311386778</v>
      </c>
      <c r="W4">
        <v>0.1539362629</v>
      </c>
      <c r="X4">
        <v>-0.1842</v>
      </c>
      <c r="Y4">
        <v>-0.2907</v>
      </c>
      <c r="Z4">
        <v>-0.0777</v>
      </c>
      <c r="AA4">
        <v>0.8317320997</v>
      </c>
      <c r="AB4">
        <v>0.7477080915</v>
      </c>
      <c r="AC4">
        <v>0.9251983409</v>
      </c>
      <c r="AD4">
        <v>0.1934144915</v>
      </c>
      <c r="AE4">
        <v>0.1299</v>
      </c>
      <c r="AF4">
        <v>-0.0659</v>
      </c>
      <c r="AG4">
        <v>0.3258</v>
      </c>
      <c r="AH4" t="s">
        <v>130</v>
      </c>
      <c r="AI4" t="s">
        <v>105</v>
      </c>
      <c r="AJ4" t="s">
        <v>63</v>
      </c>
      <c r="AK4" t="s">
        <v>63</v>
      </c>
      <c r="AL4" t="s">
        <v>63</v>
      </c>
    </row>
    <row r="5" spans="1:38" ht="12.75">
      <c r="A5" t="s">
        <v>1</v>
      </c>
      <c r="B5">
        <v>209</v>
      </c>
      <c r="C5">
        <v>22593</v>
      </c>
      <c r="D5">
        <v>10.500761887</v>
      </c>
      <c r="E5">
        <v>8.8377549982</v>
      </c>
      <c r="F5">
        <v>12.476698011</v>
      </c>
      <c r="G5">
        <v>0.8370556952</v>
      </c>
      <c r="H5">
        <v>9.2506528571</v>
      </c>
      <c r="I5">
        <v>0.6398810381</v>
      </c>
      <c r="J5">
        <v>0.0181</v>
      </c>
      <c r="K5">
        <v>-0.1543</v>
      </c>
      <c r="L5">
        <v>0.1905</v>
      </c>
      <c r="M5">
        <v>1.0182563218</v>
      </c>
      <c r="N5">
        <v>0.856994949</v>
      </c>
      <c r="O5">
        <v>1.2098623663999999</v>
      </c>
      <c r="P5">
        <v>4265</v>
      </c>
      <c r="Q5">
        <v>477282</v>
      </c>
      <c r="R5">
        <v>8.9360121703</v>
      </c>
      <c r="S5">
        <v>8.0943699018</v>
      </c>
      <c r="T5">
        <v>9.8651673296</v>
      </c>
      <c r="U5">
        <v>0.1525530315</v>
      </c>
      <c r="V5">
        <v>8.9360168621</v>
      </c>
      <c r="W5">
        <v>0.1368309877</v>
      </c>
      <c r="X5">
        <v>0.0722</v>
      </c>
      <c r="Y5">
        <v>-0.0267</v>
      </c>
      <c r="Z5">
        <v>0.1711</v>
      </c>
      <c r="AA5">
        <v>1.0748723325</v>
      </c>
      <c r="AB5">
        <v>0.9736350053</v>
      </c>
      <c r="AC5">
        <v>1.1866361881</v>
      </c>
      <c r="AD5">
        <v>0.0244522465</v>
      </c>
      <c r="AE5">
        <v>-0.1957</v>
      </c>
      <c r="AF5">
        <v>-0.3662</v>
      </c>
      <c r="AG5">
        <v>-0.0252</v>
      </c>
      <c r="AH5" t="s">
        <v>63</v>
      </c>
      <c r="AI5" t="s">
        <v>63</v>
      </c>
      <c r="AJ5" t="s">
        <v>104</v>
      </c>
      <c r="AK5" t="s">
        <v>63</v>
      </c>
      <c r="AL5" t="s">
        <v>63</v>
      </c>
    </row>
    <row r="6" spans="1:38" ht="12.75">
      <c r="A6" t="s">
        <v>10</v>
      </c>
      <c r="B6">
        <v>113</v>
      </c>
      <c r="C6">
        <v>10594</v>
      </c>
      <c r="D6">
        <v>11.554588266</v>
      </c>
      <c r="E6">
        <v>9.3376150893</v>
      </c>
      <c r="F6">
        <v>14.297923905</v>
      </c>
      <c r="G6">
        <v>0.2954123971</v>
      </c>
      <c r="H6">
        <v>10.666414952</v>
      </c>
      <c r="I6">
        <v>1.0034119136</v>
      </c>
      <c r="J6">
        <v>0.1137</v>
      </c>
      <c r="K6">
        <v>-0.0993</v>
      </c>
      <c r="L6">
        <v>0.3268</v>
      </c>
      <c r="M6">
        <v>1.1204456091</v>
      </c>
      <c r="N6">
        <v>0.9054662602</v>
      </c>
      <c r="O6">
        <v>1.3864661976</v>
      </c>
      <c r="P6">
        <v>3810</v>
      </c>
      <c r="Q6">
        <v>334683</v>
      </c>
      <c r="R6">
        <v>9.8041490785</v>
      </c>
      <c r="S6">
        <v>8.8728165321</v>
      </c>
      <c r="T6">
        <v>10.833238668</v>
      </c>
      <c r="U6">
        <v>0.0012021088</v>
      </c>
      <c r="V6">
        <v>11.383906562</v>
      </c>
      <c r="W6">
        <v>0.18442884</v>
      </c>
      <c r="X6">
        <v>0.1649</v>
      </c>
      <c r="Y6">
        <v>0.0651</v>
      </c>
      <c r="Z6">
        <v>0.2647</v>
      </c>
      <c r="AA6">
        <v>1.1792965797</v>
      </c>
      <c r="AB6">
        <v>1.0672708161</v>
      </c>
      <c r="AC6">
        <v>1.3030810942</v>
      </c>
      <c r="AD6">
        <v>0.0661323633</v>
      </c>
      <c r="AE6">
        <v>-0.1987</v>
      </c>
      <c r="AF6">
        <v>-0.4105</v>
      </c>
      <c r="AG6">
        <v>0.0132</v>
      </c>
      <c r="AH6" t="s">
        <v>63</v>
      </c>
      <c r="AI6" t="s">
        <v>105</v>
      </c>
      <c r="AJ6" t="s">
        <v>63</v>
      </c>
      <c r="AK6" t="s">
        <v>63</v>
      </c>
      <c r="AL6" t="s">
        <v>63</v>
      </c>
    </row>
    <row r="7" spans="1:38" ht="12.75">
      <c r="A7" t="s">
        <v>9</v>
      </c>
      <c r="B7">
        <v>90</v>
      </c>
      <c r="C7">
        <v>11362</v>
      </c>
      <c r="D7">
        <v>10.143555219</v>
      </c>
      <c r="E7">
        <v>8.0294188661</v>
      </c>
      <c r="F7">
        <v>12.814341136</v>
      </c>
      <c r="G7">
        <v>0.8898358897</v>
      </c>
      <c r="H7">
        <v>7.9211406443</v>
      </c>
      <c r="I7">
        <v>0.8349615367</v>
      </c>
      <c r="J7">
        <v>-0.0165</v>
      </c>
      <c r="K7">
        <v>-0.2502</v>
      </c>
      <c r="L7">
        <v>0.2172</v>
      </c>
      <c r="M7">
        <v>0.9836180782</v>
      </c>
      <c r="N7">
        <v>0.7786107912</v>
      </c>
      <c r="O7">
        <v>1.2426035379</v>
      </c>
      <c r="P7">
        <v>1799</v>
      </c>
      <c r="Q7">
        <v>231164</v>
      </c>
      <c r="R7">
        <v>7.7010329579</v>
      </c>
      <c r="S7">
        <v>6.9292050991</v>
      </c>
      <c r="T7">
        <v>8.5588329065</v>
      </c>
      <c r="U7">
        <v>0.1555064334</v>
      </c>
      <c r="V7">
        <v>7.7823536537</v>
      </c>
      <c r="W7">
        <v>0.1834828093</v>
      </c>
      <c r="X7">
        <v>-0.0765</v>
      </c>
      <c r="Y7">
        <v>-0.1821</v>
      </c>
      <c r="Z7">
        <v>0.0291</v>
      </c>
      <c r="AA7">
        <v>0.9263222901</v>
      </c>
      <c r="AB7">
        <v>0.8334826213</v>
      </c>
      <c r="AC7">
        <v>1.0295031514</v>
      </c>
      <c r="AD7">
        <v>0.0098314774</v>
      </c>
      <c r="AE7">
        <v>-0.3099</v>
      </c>
      <c r="AF7">
        <v>-0.5451</v>
      </c>
      <c r="AG7">
        <v>-0.0746</v>
      </c>
      <c r="AH7" t="s">
        <v>63</v>
      </c>
      <c r="AI7" t="s">
        <v>63</v>
      </c>
      <c r="AJ7" t="s">
        <v>104</v>
      </c>
      <c r="AK7" t="s">
        <v>63</v>
      </c>
      <c r="AL7" t="s">
        <v>63</v>
      </c>
    </row>
    <row r="8" spans="1:38" ht="12.75">
      <c r="A8" t="s">
        <v>11</v>
      </c>
      <c r="B8">
        <v>1133</v>
      </c>
      <c r="C8">
        <v>156204</v>
      </c>
      <c r="D8">
        <v>8.6620038481</v>
      </c>
      <c r="E8">
        <v>7.7059837411</v>
      </c>
      <c r="F8">
        <v>9.7366297652</v>
      </c>
      <c r="G8">
        <v>0.0034671805</v>
      </c>
      <c r="H8">
        <v>7.2533353819</v>
      </c>
      <c r="I8">
        <v>0.2154878579</v>
      </c>
      <c r="J8">
        <v>-0.1744</v>
      </c>
      <c r="K8">
        <v>-0.2914</v>
      </c>
      <c r="L8">
        <v>-0.0575</v>
      </c>
      <c r="M8">
        <v>0.8399524028</v>
      </c>
      <c r="N8">
        <v>0.7472473659</v>
      </c>
      <c r="O8">
        <v>0.9441586161</v>
      </c>
      <c r="P8">
        <v>20602</v>
      </c>
      <c r="Q8">
        <v>3142550</v>
      </c>
      <c r="R8">
        <v>6.5218259387</v>
      </c>
      <c r="S8">
        <v>5.9599465713</v>
      </c>
      <c r="T8">
        <v>7.136676993</v>
      </c>
      <c r="U8" s="4">
        <v>1.2873194E-07</v>
      </c>
      <c r="V8">
        <v>6.5558225008</v>
      </c>
      <c r="W8">
        <v>0.0456743626</v>
      </c>
      <c r="X8">
        <v>-0.2427</v>
      </c>
      <c r="Y8">
        <v>-0.3328</v>
      </c>
      <c r="Z8">
        <v>-0.1526</v>
      </c>
      <c r="AA8">
        <v>0.7844808317</v>
      </c>
      <c r="AB8">
        <v>0.7168949136</v>
      </c>
      <c r="AC8">
        <v>0.8584384734</v>
      </c>
      <c r="AD8" s="4">
        <v>5.7032702E-07</v>
      </c>
      <c r="AE8">
        <v>-0.2838</v>
      </c>
      <c r="AF8">
        <v>-0.395</v>
      </c>
      <c r="AG8">
        <v>-0.1726</v>
      </c>
      <c r="AH8" t="s">
        <v>130</v>
      </c>
      <c r="AI8" t="s">
        <v>105</v>
      </c>
      <c r="AJ8" t="s">
        <v>104</v>
      </c>
      <c r="AK8" t="s">
        <v>63</v>
      </c>
      <c r="AL8" t="s">
        <v>63</v>
      </c>
    </row>
    <row r="9" spans="1:38" ht="12.75">
      <c r="A9" t="s">
        <v>4</v>
      </c>
      <c r="B9">
        <v>354</v>
      </c>
      <c r="C9">
        <v>43916</v>
      </c>
      <c r="D9">
        <v>8.938007087</v>
      </c>
      <c r="E9">
        <v>7.700547781</v>
      </c>
      <c r="F9">
        <v>10.374323095</v>
      </c>
      <c r="G9">
        <v>0.0599251364</v>
      </c>
      <c r="H9">
        <v>8.0608434284</v>
      </c>
      <c r="I9">
        <v>0.4284289945</v>
      </c>
      <c r="J9">
        <v>-0.143</v>
      </c>
      <c r="K9">
        <v>-0.2921</v>
      </c>
      <c r="L9">
        <v>0.006</v>
      </c>
      <c r="M9">
        <v>0.8667163696</v>
      </c>
      <c r="N9">
        <v>0.7467202422</v>
      </c>
      <c r="O9">
        <v>1.005995583</v>
      </c>
      <c r="P9">
        <v>2793</v>
      </c>
      <c r="Q9">
        <v>336740</v>
      </c>
      <c r="R9">
        <v>8.3580031304</v>
      </c>
      <c r="S9">
        <v>7.5473989219</v>
      </c>
      <c r="T9">
        <v>9.2556676877</v>
      </c>
      <c r="U9">
        <v>0.9184076662</v>
      </c>
      <c r="V9">
        <v>8.2942329394</v>
      </c>
      <c r="W9">
        <v>0.1569425701</v>
      </c>
      <c r="X9">
        <v>0.0053</v>
      </c>
      <c r="Y9">
        <v>-0.0967</v>
      </c>
      <c r="Z9">
        <v>0.1073</v>
      </c>
      <c r="AA9">
        <v>1.0053462494</v>
      </c>
      <c r="AB9">
        <v>0.9078423495</v>
      </c>
      <c r="AC9">
        <v>1.1133222434</v>
      </c>
      <c r="AD9">
        <v>0.1815360763</v>
      </c>
      <c r="AE9">
        <v>-0.1015</v>
      </c>
      <c r="AF9">
        <v>-0.2503</v>
      </c>
      <c r="AG9">
        <v>0.0474</v>
      </c>
      <c r="AH9" t="s">
        <v>63</v>
      </c>
      <c r="AI9" t="s">
        <v>63</v>
      </c>
      <c r="AJ9" t="s">
        <v>63</v>
      </c>
      <c r="AK9" t="s">
        <v>63</v>
      </c>
      <c r="AL9" t="s">
        <v>63</v>
      </c>
    </row>
    <row r="10" spans="1:38" ht="12.75">
      <c r="A10" t="s">
        <v>2</v>
      </c>
      <c r="B10">
        <v>142</v>
      </c>
      <c r="C10">
        <v>17063</v>
      </c>
      <c r="D10">
        <v>9.3583565765</v>
      </c>
      <c r="E10">
        <v>7.687262487</v>
      </c>
      <c r="F10">
        <v>11.392721136</v>
      </c>
      <c r="G10">
        <v>0.3333604825</v>
      </c>
      <c r="H10">
        <v>8.3221004513</v>
      </c>
      <c r="I10">
        <v>0.6983751561</v>
      </c>
      <c r="J10">
        <v>-0.0971</v>
      </c>
      <c r="K10">
        <v>-0.2938</v>
      </c>
      <c r="L10">
        <v>0.0996</v>
      </c>
      <c r="M10">
        <v>0.9074775572</v>
      </c>
      <c r="N10">
        <v>0.7454319705</v>
      </c>
      <c r="O10">
        <v>1.1047493929</v>
      </c>
      <c r="P10">
        <v>1778</v>
      </c>
      <c r="Q10">
        <v>182235</v>
      </c>
      <c r="R10">
        <v>10.803271032</v>
      </c>
      <c r="S10">
        <v>9.7145002633</v>
      </c>
      <c r="T10">
        <v>12.01406782</v>
      </c>
      <c r="U10" s="4">
        <v>1.3430851E-06</v>
      </c>
      <c r="V10">
        <v>9.756632919</v>
      </c>
      <c r="W10">
        <v>0.2313844063</v>
      </c>
      <c r="X10">
        <v>0.262</v>
      </c>
      <c r="Y10">
        <v>0.1557</v>
      </c>
      <c r="Z10">
        <v>0.3682</v>
      </c>
      <c r="AA10">
        <v>1.2994764233</v>
      </c>
      <c r="AB10">
        <v>1.1685131307</v>
      </c>
      <c r="AC10">
        <v>1.4451176716</v>
      </c>
      <c r="AD10">
        <v>0.2814863947</v>
      </c>
      <c r="AE10">
        <v>0.1092</v>
      </c>
      <c r="AF10">
        <v>-0.0895</v>
      </c>
      <c r="AG10">
        <v>0.3079</v>
      </c>
      <c r="AH10" t="s">
        <v>63</v>
      </c>
      <c r="AI10" t="s">
        <v>105</v>
      </c>
      <c r="AJ10" t="s">
        <v>63</v>
      </c>
      <c r="AK10" t="s">
        <v>63</v>
      </c>
      <c r="AL10" t="s">
        <v>63</v>
      </c>
    </row>
    <row r="11" spans="1:38" ht="12.75">
      <c r="A11" t="s">
        <v>6</v>
      </c>
      <c r="B11">
        <v>415</v>
      </c>
      <c r="C11">
        <v>29238</v>
      </c>
      <c r="D11">
        <v>16.004255489</v>
      </c>
      <c r="E11">
        <v>13.875515303</v>
      </c>
      <c r="F11">
        <v>18.459580647</v>
      </c>
      <c r="G11" s="4">
        <v>1.5873793E-09</v>
      </c>
      <c r="H11">
        <v>14.193857309</v>
      </c>
      <c r="I11">
        <v>0.6967490522</v>
      </c>
      <c r="J11">
        <v>0.4395</v>
      </c>
      <c r="K11">
        <v>0.2968</v>
      </c>
      <c r="L11">
        <v>0.5822</v>
      </c>
      <c r="M11">
        <v>1.5519287555</v>
      </c>
      <c r="N11">
        <v>1.3455053383</v>
      </c>
      <c r="O11">
        <v>1.7900210379</v>
      </c>
      <c r="P11">
        <v>2522</v>
      </c>
      <c r="Q11">
        <v>183599</v>
      </c>
      <c r="R11">
        <v>12.347588211</v>
      </c>
      <c r="S11">
        <v>11.139458339</v>
      </c>
      <c r="T11">
        <v>13.686745799</v>
      </c>
      <c r="U11" s="4">
        <v>5.08663E-14</v>
      </c>
      <c r="V11">
        <v>13.73645826</v>
      </c>
      <c r="W11">
        <v>0.2735282769</v>
      </c>
      <c r="X11">
        <v>0.3956</v>
      </c>
      <c r="Y11">
        <v>0.2926</v>
      </c>
      <c r="Z11">
        <v>0.4985</v>
      </c>
      <c r="AA11">
        <v>1.4852353251</v>
      </c>
      <c r="AB11">
        <v>1.339914868</v>
      </c>
      <c r="AC11">
        <v>1.6463165114</v>
      </c>
      <c r="AD11">
        <v>5.81607E-05</v>
      </c>
      <c r="AE11">
        <v>-0.2938</v>
      </c>
      <c r="AF11">
        <v>-0.437</v>
      </c>
      <c r="AG11">
        <v>-0.1505</v>
      </c>
      <c r="AH11" t="s">
        <v>130</v>
      </c>
      <c r="AI11" t="s">
        <v>105</v>
      </c>
      <c r="AJ11" t="s">
        <v>104</v>
      </c>
      <c r="AK11" t="s">
        <v>63</v>
      </c>
      <c r="AL11" t="s">
        <v>63</v>
      </c>
    </row>
    <row r="12" spans="1:38" ht="12.75">
      <c r="A12" t="s">
        <v>8</v>
      </c>
      <c r="B12">
        <v>20</v>
      </c>
      <c r="C12">
        <v>1132</v>
      </c>
      <c r="D12">
        <v>21.634188469</v>
      </c>
      <c r="E12">
        <v>13.752137026</v>
      </c>
      <c r="F12">
        <v>34.03384578</v>
      </c>
      <c r="G12">
        <v>0.0013501009</v>
      </c>
      <c r="H12">
        <v>17.667844523</v>
      </c>
      <c r="I12">
        <v>3.9506501369</v>
      </c>
      <c r="J12">
        <v>0.7409</v>
      </c>
      <c r="K12">
        <v>0.2878</v>
      </c>
      <c r="L12">
        <v>1.194</v>
      </c>
      <c r="M12">
        <v>2.097861985</v>
      </c>
      <c r="N12">
        <v>1.333541377</v>
      </c>
      <c r="O12">
        <v>3.3002537334</v>
      </c>
      <c r="P12">
        <v>58</v>
      </c>
      <c r="Q12">
        <v>3812</v>
      </c>
      <c r="R12">
        <v>19.488851997</v>
      </c>
      <c r="S12">
        <v>14.77418111</v>
      </c>
      <c r="T12">
        <v>25.708047664</v>
      </c>
      <c r="U12" s="4">
        <v>1.6497523E-09</v>
      </c>
      <c r="V12">
        <v>15.215110178</v>
      </c>
      <c r="W12">
        <v>1.9978418431</v>
      </c>
      <c r="X12">
        <v>0.852</v>
      </c>
      <c r="Y12">
        <v>0.575</v>
      </c>
      <c r="Z12">
        <v>1.1289</v>
      </c>
      <c r="AA12">
        <v>2.3442255231</v>
      </c>
      <c r="AB12">
        <v>1.7771191677</v>
      </c>
      <c r="AC12">
        <v>3.0923043335</v>
      </c>
      <c r="AD12">
        <v>0.6015334919</v>
      </c>
      <c r="AE12">
        <v>-0.1388</v>
      </c>
      <c r="AF12">
        <v>-0.6598</v>
      </c>
      <c r="AG12">
        <v>0.3822</v>
      </c>
      <c r="AH12" t="s">
        <v>130</v>
      </c>
      <c r="AI12" t="s">
        <v>105</v>
      </c>
      <c r="AJ12" t="s">
        <v>63</v>
      </c>
      <c r="AK12" t="s">
        <v>63</v>
      </c>
      <c r="AL12" t="s">
        <v>63</v>
      </c>
    </row>
    <row r="13" spans="1:38" ht="12.75">
      <c r="A13" t="s">
        <v>5</v>
      </c>
      <c r="B13">
        <v>218</v>
      </c>
      <c r="C13">
        <v>20794</v>
      </c>
      <c r="D13">
        <v>12.996759464</v>
      </c>
      <c r="E13">
        <v>10.952559517</v>
      </c>
      <c r="F13">
        <v>15.422491546</v>
      </c>
      <c r="G13">
        <v>0.0080576024</v>
      </c>
      <c r="H13">
        <v>10.483793402</v>
      </c>
      <c r="I13">
        <v>0.7100520852</v>
      </c>
      <c r="J13">
        <v>0.2313</v>
      </c>
      <c r="K13">
        <v>0.0602</v>
      </c>
      <c r="L13">
        <v>0.4025</v>
      </c>
      <c r="M13">
        <v>1.2602925987</v>
      </c>
      <c r="N13">
        <v>1.062067028</v>
      </c>
      <c r="O13">
        <v>1.4955152477</v>
      </c>
      <c r="P13">
        <v>1220</v>
      </c>
      <c r="Q13">
        <v>102631</v>
      </c>
      <c r="R13">
        <v>13.903719354</v>
      </c>
      <c r="S13">
        <v>12.44265078</v>
      </c>
      <c r="T13">
        <v>15.536352767</v>
      </c>
      <c r="U13" s="4">
        <v>1.101108E-19</v>
      </c>
      <c r="V13">
        <v>11.887246543</v>
      </c>
      <c r="W13">
        <v>0.3403308785</v>
      </c>
      <c r="X13">
        <v>0.5143</v>
      </c>
      <c r="Y13">
        <v>0.4032</v>
      </c>
      <c r="Z13">
        <v>0.6253</v>
      </c>
      <c r="AA13">
        <v>1.6724152752</v>
      </c>
      <c r="AB13">
        <v>1.49666997</v>
      </c>
      <c r="AC13">
        <v>1.868797336</v>
      </c>
      <c r="AD13">
        <v>0.713175151</v>
      </c>
      <c r="AE13">
        <v>0.0331</v>
      </c>
      <c r="AF13">
        <v>-0.1433</v>
      </c>
      <c r="AG13">
        <v>0.2095</v>
      </c>
      <c r="AH13" t="s">
        <v>130</v>
      </c>
      <c r="AI13" t="s">
        <v>105</v>
      </c>
      <c r="AJ13" t="s">
        <v>63</v>
      </c>
      <c r="AK13" t="s">
        <v>63</v>
      </c>
      <c r="AL13" t="s">
        <v>63</v>
      </c>
    </row>
    <row r="14" spans="1:38" ht="12.75">
      <c r="A14" t="s">
        <v>7</v>
      </c>
      <c r="B14">
        <v>306</v>
      </c>
      <c r="C14">
        <v>20032</v>
      </c>
      <c r="D14">
        <v>20.237566609</v>
      </c>
      <c r="E14">
        <v>17.302418934</v>
      </c>
      <c r="F14">
        <v>23.670626854</v>
      </c>
      <c r="G14" s="4">
        <v>3.373877E-17</v>
      </c>
      <c r="H14">
        <v>15.275559105</v>
      </c>
      <c r="I14">
        <v>0.8732455913</v>
      </c>
      <c r="J14">
        <v>0.6742</v>
      </c>
      <c r="K14">
        <v>0.5175</v>
      </c>
      <c r="L14">
        <v>0.8309</v>
      </c>
      <c r="M14">
        <v>1.9624319035</v>
      </c>
      <c r="N14">
        <v>1.6778113485</v>
      </c>
      <c r="O14">
        <v>2.2953349191</v>
      </c>
      <c r="P14">
        <v>4939</v>
      </c>
      <c r="Q14">
        <v>207979</v>
      </c>
      <c r="R14">
        <v>29.86920139</v>
      </c>
      <c r="S14">
        <v>27.009002208</v>
      </c>
      <c r="T14">
        <v>33.032289931</v>
      </c>
      <c r="U14" s="4">
        <v>6.90532E-137</v>
      </c>
      <c r="V14">
        <v>23.747589901</v>
      </c>
      <c r="W14">
        <v>0.3379092087</v>
      </c>
      <c r="X14">
        <v>1.2789</v>
      </c>
      <c r="Y14">
        <v>1.1783</v>
      </c>
      <c r="Z14">
        <v>1.3796</v>
      </c>
      <c r="AA14">
        <v>3.5928306226</v>
      </c>
      <c r="AB14">
        <v>3.2487902489</v>
      </c>
      <c r="AC14">
        <v>3.9733041821</v>
      </c>
      <c r="AD14" s="4">
        <v>7.5541742E-06</v>
      </c>
      <c r="AE14">
        <v>0.3549</v>
      </c>
      <c r="AF14">
        <v>0.1996</v>
      </c>
      <c r="AG14">
        <v>0.5103</v>
      </c>
      <c r="AH14" t="s">
        <v>130</v>
      </c>
      <c r="AI14" t="s">
        <v>105</v>
      </c>
      <c r="AJ14" t="s">
        <v>104</v>
      </c>
      <c r="AK14" t="s">
        <v>63</v>
      </c>
      <c r="AL14" t="s">
        <v>63</v>
      </c>
    </row>
    <row r="15" spans="1:38" ht="12.75">
      <c r="A15" t="s">
        <v>14</v>
      </c>
      <c r="B15">
        <v>469</v>
      </c>
      <c r="C15">
        <v>61221</v>
      </c>
      <c r="D15">
        <v>8.6107536598</v>
      </c>
      <c r="E15">
        <v>7.5174898711</v>
      </c>
      <c r="F15">
        <v>9.8630101086</v>
      </c>
      <c r="G15">
        <v>0.0092344234</v>
      </c>
      <c r="H15">
        <v>7.6607699972</v>
      </c>
      <c r="I15">
        <v>0.3537414911</v>
      </c>
      <c r="J15">
        <v>-0.1803</v>
      </c>
      <c r="K15">
        <v>-0.3161</v>
      </c>
      <c r="L15">
        <v>-0.0446</v>
      </c>
      <c r="M15">
        <v>0.8349826845</v>
      </c>
      <c r="N15">
        <v>0.7289691613</v>
      </c>
      <c r="O15">
        <v>0.9564136873</v>
      </c>
      <c r="P15">
        <v>9756</v>
      </c>
      <c r="Q15">
        <v>1078309</v>
      </c>
      <c r="R15">
        <v>8.7073136216</v>
      </c>
      <c r="S15">
        <v>7.9480872964</v>
      </c>
      <c r="T15">
        <v>9.5390636359</v>
      </c>
      <c r="U15">
        <v>0.3201467697</v>
      </c>
      <c r="V15">
        <v>9.0474993717</v>
      </c>
      <c r="W15">
        <v>0.0915994078</v>
      </c>
      <c r="X15">
        <v>0.0463</v>
      </c>
      <c r="Y15">
        <v>-0.045</v>
      </c>
      <c r="Z15">
        <v>0.1375</v>
      </c>
      <c r="AA15">
        <v>1.0473632225</v>
      </c>
      <c r="AB15">
        <v>0.9560393349</v>
      </c>
      <c r="AC15">
        <v>1.1474106554</v>
      </c>
      <c r="AD15">
        <v>0.8678631384</v>
      </c>
      <c r="AE15">
        <v>0.0112</v>
      </c>
      <c r="AF15">
        <v>-0.1202</v>
      </c>
      <c r="AG15">
        <v>0.1425</v>
      </c>
      <c r="AH15" t="s">
        <v>130</v>
      </c>
      <c r="AI15" t="s">
        <v>63</v>
      </c>
      <c r="AJ15" t="s">
        <v>63</v>
      </c>
      <c r="AK15" t="s">
        <v>63</v>
      </c>
      <c r="AL15" t="s">
        <v>63</v>
      </c>
    </row>
    <row r="16" spans="1:38" ht="12.75">
      <c r="A16" t="s">
        <v>12</v>
      </c>
      <c r="B16">
        <v>911</v>
      </c>
      <c r="C16">
        <v>90217</v>
      </c>
      <c r="D16">
        <v>11.415615057</v>
      </c>
      <c r="E16">
        <v>10.123331646</v>
      </c>
      <c r="F16">
        <v>12.872863569</v>
      </c>
      <c r="G16">
        <v>0.0973303679</v>
      </c>
      <c r="H16">
        <v>10.097875123</v>
      </c>
      <c r="I16">
        <v>0.3345575285</v>
      </c>
      <c r="J16">
        <v>0.1016</v>
      </c>
      <c r="K16">
        <v>-0.0185</v>
      </c>
      <c r="L16">
        <v>0.2218</v>
      </c>
      <c r="M16">
        <v>1.1069694109</v>
      </c>
      <c r="N16">
        <v>0.9816570033</v>
      </c>
      <c r="O16">
        <v>1.248278444</v>
      </c>
      <c r="P16">
        <v>7093</v>
      </c>
      <c r="Q16">
        <v>702574</v>
      </c>
      <c r="R16">
        <v>10.028915604</v>
      </c>
      <c r="S16">
        <v>9.1438073346</v>
      </c>
      <c r="T16">
        <v>10.999701165</v>
      </c>
      <c r="U16">
        <v>6.91505E-05</v>
      </c>
      <c r="V16">
        <v>10.095733688</v>
      </c>
      <c r="W16">
        <v>0.1198734228</v>
      </c>
      <c r="X16">
        <v>0.1876</v>
      </c>
      <c r="Y16">
        <v>0.0952</v>
      </c>
      <c r="Z16">
        <v>0.28</v>
      </c>
      <c r="AA16">
        <v>1.2063327246</v>
      </c>
      <c r="AB16">
        <v>1.0998670694</v>
      </c>
      <c r="AC16">
        <v>1.3231041121</v>
      </c>
      <c r="AD16">
        <v>0.0283415443</v>
      </c>
      <c r="AE16">
        <v>-0.1295</v>
      </c>
      <c r="AF16">
        <v>-0.2453</v>
      </c>
      <c r="AG16">
        <v>-0.0137</v>
      </c>
      <c r="AH16" t="s">
        <v>63</v>
      </c>
      <c r="AI16" t="s">
        <v>105</v>
      </c>
      <c r="AJ16" t="s">
        <v>104</v>
      </c>
      <c r="AK16" t="s">
        <v>63</v>
      </c>
      <c r="AL16" t="s">
        <v>63</v>
      </c>
    </row>
    <row r="17" spans="1:38" ht="12.75">
      <c r="A17" t="s">
        <v>13</v>
      </c>
      <c r="B17">
        <v>544</v>
      </c>
      <c r="C17">
        <v>41958</v>
      </c>
      <c r="D17">
        <v>16.322939389</v>
      </c>
      <c r="E17">
        <v>14.285996946</v>
      </c>
      <c r="F17">
        <v>18.6503155</v>
      </c>
      <c r="G17" s="4">
        <v>1.453657E-11</v>
      </c>
      <c r="H17">
        <v>12.965346299</v>
      </c>
      <c r="I17">
        <v>0.5558846365</v>
      </c>
      <c r="J17">
        <v>0.4592</v>
      </c>
      <c r="K17">
        <v>0.3259</v>
      </c>
      <c r="L17">
        <v>0.5925</v>
      </c>
      <c r="M17">
        <v>1.5828314557</v>
      </c>
      <c r="N17">
        <v>1.3853096433</v>
      </c>
      <c r="O17">
        <v>1.8085165502</v>
      </c>
      <c r="P17">
        <v>6217</v>
      </c>
      <c r="Q17">
        <v>314422</v>
      </c>
      <c r="R17">
        <v>22.701530711</v>
      </c>
      <c r="S17">
        <v>20.651133241</v>
      </c>
      <c r="T17">
        <v>24.955506828</v>
      </c>
      <c r="U17" s="4">
        <v>4.425643E-96</v>
      </c>
      <c r="V17">
        <v>19.772789436</v>
      </c>
      <c r="W17">
        <v>0.2507711132</v>
      </c>
      <c r="X17">
        <v>1.0045</v>
      </c>
      <c r="Y17">
        <v>0.9099</v>
      </c>
      <c r="Z17">
        <v>1.0992</v>
      </c>
      <c r="AA17">
        <v>2.7306640593</v>
      </c>
      <c r="AB17">
        <v>2.4840310569</v>
      </c>
      <c r="AC17">
        <v>3.001784613</v>
      </c>
      <c r="AD17" s="4">
        <v>6.9043006E-07</v>
      </c>
      <c r="AE17">
        <v>0.3299</v>
      </c>
      <c r="AF17">
        <v>0.1996</v>
      </c>
      <c r="AG17">
        <v>0.4601</v>
      </c>
      <c r="AH17" t="s">
        <v>130</v>
      </c>
      <c r="AI17" t="s">
        <v>105</v>
      </c>
      <c r="AJ17" t="s">
        <v>104</v>
      </c>
      <c r="AK17" t="s">
        <v>63</v>
      </c>
      <c r="AL17" t="s">
        <v>63</v>
      </c>
    </row>
    <row r="18" spans="1:38" ht="12.75">
      <c r="A18" t="s">
        <v>15</v>
      </c>
      <c r="B18">
        <v>3147</v>
      </c>
      <c r="C18">
        <v>360962</v>
      </c>
      <c r="D18">
        <v>10.312493683</v>
      </c>
      <c r="E18" t="s">
        <v>63</v>
      </c>
      <c r="F18" t="s">
        <v>63</v>
      </c>
      <c r="G18" t="s">
        <v>63</v>
      </c>
      <c r="H18">
        <v>8.7183692466</v>
      </c>
      <c r="I18">
        <v>0.1554128366</v>
      </c>
      <c r="J18" t="s">
        <v>63</v>
      </c>
      <c r="K18" t="s">
        <v>63</v>
      </c>
      <c r="L18" t="s">
        <v>63</v>
      </c>
      <c r="M18" t="s">
        <v>63</v>
      </c>
      <c r="N18" t="s">
        <v>63</v>
      </c>
      <c r="O18" t="s">
        <v>63</v>
      </c>
      <c r="P18">
        <v>45467</v>
      </c>
      <c r="Q18">
        <v>5469019</v>
      </c>
      <c r="R18">
        <v>8.3135567823</v>
      </c>
      <c r="S18" t="s">
        <v>63</v>
      </c>
      <c r="T18" t="s">
        <v>63</v>
      </c>
      <c r="U18" t="s">
        <v>63</v>
      </c>
      <c r="V18">
        <v>8.3135567823</v>
      </c>
      <c r="W18">
        <v>0.0389886967</v>
      </c>
      <c r="X18" t="s">
        <v>63</v>
      </c>
      <c r="Y18" t="s">
        <v>63</v>
      </c>
      <c r="Z18" t="s">
        <v>63</v>
      </c>
      <c r="AA18" t="s">
        <v>63</v>
      </c>
      <c r="AB18" t="s">
        <v>63</v>
      </c>
      <c r="AC18" t="s">
        <v>63</v>
      </c>
      <c r="AD18">
        <v>1.8289E-05</v>
      </c>
      <c r="AE18">
        <v>-0.2155</v>
      </c>
      <c r="AF18">
        <v>-0.314</v>
      </c>
      <c r="AG18">
        <v>-0.1169</v>
      </c>
      <c r="AH18" t="s">
        <v>63</v>
      </c>
      <c r="AI18" t="s">
        <v>63</v>
      </c>
      <c r="AJ18" t="s">
        <v>104</v>
      </c>
      <c r="AK18" t="s">
        <v>63</v>
      </c>
      <c r="AL18" t="s">
        <v>63</v>
      </c>
    </row>
    <row r="19" spans="1:38" ht="12.75">
      <c r="A19" t="s">
        <v>18</v>
      </c>
      <c r="B19">
        <v>42</v>
      </c>
      <c r="C19">
        <v>8880</v>
      </c>
      <c r="D19">
        <v>5.5043404399</v>
      </c>
      <c r="E19">
        <v>3.9928775552</v>
      </c>
      <c r="F19">
        <v>7.587952112</v>
      </c>
      <c r="G19">
        <v>0.0001265659</v>
      </c>
      <c r="H19">
        <v>4.7297297297</v>
      </c>
      <c r="I19">
        <v>0.7298131417</v>
      </c>
      <c r="J19">
        <v>-0.6278</v>
      </c>
      <c r="K19">
        <v>-0.9488</v>
      </c>
      <c r="L19">
        <v>-0.3068</v>
      </c>
      <c r="M19">
        <v>0.5337545514</v>
      </c>
      <c r="N19">
        <v>0.3871883637</v>
      </c>
      <c r="O19">
        <v>0.7358018676</v>
      </c>
      <c r="P19">
        <v>1564</v>
      </c>
      <c r="Q19">
        <v>314909</v>
      </c>
      <c r="R19">
        <v>5.2110665731</v>
      </c>
      <c r="S19">
        <v>4.6786896442</v>
      </c>
      <c r="T19">
        <v>5.8040214022</v>
      </c>
      <c r="U19" s="4">
        <v>1.974773E-17</v>
      </c>
      <c r="V19">
        <v>4.9665141358</v>
      </c>
      <c r="W19">
        <v>0.1255837079</v>
      </c>
      <c r="X19">
        <v>-0.4671</v>
      </c>
      <c r="Y19">
        <v>-0.5749</v>
      </c>
      <c r="Z19">
        <v>-0.3593</v>
      </c>
      <c r="AA19">
        <v>0.6268155387</v>
      </c>
      <c r="AB19">
        <v>0.562778335</v>
      </c>
      <c r="AC19">
        <v>0.698139383</v>
      </c>
      <c r="AD19">
        <v>0.5884732863</v>
      </c>
      <c r="AE19">
        <v>-0.0891</v>
      </c>
      <c r="AF19">
        <v>-0.412</v>
      </c>
      <c r="AG19">
        <v>0.2337</v>
      </c>
      <c r="AH19" t="s">
        <v>130</v>
      </c>
      <c r="AI19" t="s">
        <v>105</v>
      </c>
      <c r="AJ19" t="s">
        <v>63</v>
      </c>
      <c r="AK19" t="s">
        <v>63</v>
      </c>
      <c r="AL19" t="s">
        <v>63</v>
      </c>
    </row>
    <row r="20" spans="1:38" ht="12.75">
      <c r="A20" t="s">
        <v>17</v>
      </c>
      <c r="B20">
        <v>22</v>
      </c>
      <c r="C20">
        <v>4182</v>
      </c>
      <c r="D20">
        <v>6.0931527737</v>
      </c>
      <c r="E20">
        <v>3.9569476962</v>
      </c>
      <c r="F20">
        <v>9.3826134623</v>
      </c>
      <c r="G20">
        <v>0.016894243</v>
      </c>
      <c r="H20">
        <v>5.2606408417</v>
      </c>
      <c r="I20">
        <v>1.1215723959</v>
      </c>
      <c r="J20">
        <v>-0.5262</v>
      </c>
      <c r="K20">
        <v>-0.9579</v>
      </c>
      <c r="L20">
        <v>-0.0945</v>
      </c>
      <c r="M20">
        <v>0.59085154</v>
      </c>
      <c r="N20">
        <v>0.3837042541</v>
      </c>
      <c r="O20">
        <v>0.9098297415</v>
      </c>
      <c r="P20">
        <v>1164</v>
      </c>
      <c r="Q20">
        <v>180890</v>
      </c>
      <c r="R20">
        <v>5.8830487612</v>
      </c>
      <c r="S20">
        <v>5.2610057521</v>
      </c>
      <c r="T20">
        <v>6.5786399708</v>
      </c>
      <c r="U20" s="4">
        <v>1.3196488E-09</v>
      </c>
      <c r="V20">
        <v>6.4348499088</v>
      </c>
      <c r="W20">
        <v>0.1886087911</v>
      </c>
      <c r="X20">
        <v>-0.3458</v>
      </c>
      <c r="Y20">
        <v>-0.4576</v>
      </c>
      <c r="Z20">
        <v>-0.2341</v>
      </c>
      <c r="AA20">
        <v>0.7076452252</v>
      </c>
      <c r="AB20">
        <v>0.6328224958</v>
      </c>
      <c r="AC20">
        <v>0.7913147336</v>
      </c>
      <c r="AD20">
        <v>0.7537962567</v>
      </c>
      <c r="AE20">
        <v>-0.0695</v>
      </c>
      <c r="AF20">
        <v>-0.5036</v>
      </c>
      <c r="AG20">
        <v>0.3646</v>
      </c>
      <c r="AH20" t="s">
        <v>63</v>
      </c>
      <c r="AI20" t="s">
        <v>105</v>
      </c>
      <c r="AJ20" t="s">
        <v>63</v>
      </c>
      <c r="AK20" t="s">
        <v>63</v>
      </c>
      <c r="AL20" t="s">
        <v>63</v>
      </c>
    </row>
    <row r="21" spans="1:38" ht="12.75">
      <c r="A21" t="s">
        <v>20</v>
      </c>
      <c r="B21">
        <v>90</v>
      </c>
      <c r="C21">
        <v>18038</v>
      </c>
      <c r="D21">
        <v>5.3244118416</v>
      </c>
      <c r="E21">
        <v>4.2198654838</v>
      </c>
      <c r="F21">
        <v>6.71807231</v>
      </c>
      <c r="G21" s="4">
        <v>2.508546E-08</v>
      </c>
      <c r="H21">
        <v>4.9894666815</v>
      </c>
      <c r="I21">
        <v>0.5259359674</v>
      </c>
      <c r="J21">
        <v>-0.6611</v>
      </c>
      <c r="K21">
        <v>-0.8936</v>
      </c>
      <c r="L21">
        <v>-0.4286</v>
      </c>
      <c r="M21">
        <v>0.5163069191</v>
      </c>
      <c r="N21">
        <v>0.4091993279</v>
      </c>
      <c r="O21">
        <v>0.6514498351</v>
      </c>
      <c r="P21">
        <v>1165</v>
      </c>
      <c r="Q21">
        <v>231176</v>
      </c>
      <c r="R21">
        <v>5.0508635986</v>
      </c>
      <c r="S21">
        <v>4.5165328695</v>
      </c>
      <c r="T21">
        <v>5.6484085977</v>
      </c>
      <c r="U21" s="4">
        <v>2.435608E-18</v>
      </c>
      <c r="V21">
        <v>5.039450462</v>
      </c>
      <c r="W21">
        <v>0.147645501</v>
      </c>
      <c r="X21">
        <v>-0.4983</v>
      </c>
      <c r="Y21">
        <v>-0.6101</v>
      </c>
      <c r="Z21">
        <v>-0.3865</v>
      </c>
      <c r="AA21">
        <v>0.6075454503</v>
      </c>
      <c r="AB21">
        <v>0.5432732328</v>
      </c>
      <c r="AC21">
        <v>0.6794214252</v>
      </c>
      <c r="AD21">
        <v>0.4709097428</v>
      </c>
      <c r="AE21">
        <v>-0.0871</v>
      </c>
      <c r="AF21">
        <v>-0.3239</v>
      </c>
      <c r="AG21">
        <v>0.1497</v>
      </c>
      <c r="AH21" t="s">
        <v>130</v>
      </c>
      <c r="AI21" t="s">
        <v>105</v>
      </c>
      <c r="AJ21" t="s">
        <v>63</v>
      </c>
      <c r="AK21" t="s">
        <v>63</v>
      </c>
      <c r="AL21" t="s">
        <v>63</v>
      </c>
    </row>
    <row r="22" spans="1:38" ht="12.75">
      <c r="A22" t="s">
        <v>19</v>
      </c>
      <c r="B22">
        <v>107</v>
      </c>
      <c r="C22">
        <v>16720</v>
      </c>
      <c r="D22">
        <v>6.9564136418</v>
      </c>
      <c r="E22">
        <v>5.5968244967</v>
      </c>
      <c r="F22">
        <v>8.6462762562</v>
      </c>
      <c r="G22">
        <v>0.0003877779</v>
      </c>
      <c r="H22">
        <v>6.3995215311</v>
      </c>
      <c r="I22">
        <v>0.6186650977</v>
      </c>
      <c r="J22">
        <v>-0.3937</v>
      </c>
      <c r="K22">
        <v>-0.6112</v>
      </c>
      <c r="L22">
        <v>-0.1762</v>
      </c>
      <c r="M22">
        <v>0.674561736</v>
      </c>
      <c r="N22">
        <v>0.5427227079</v>
      </c>
      <c r="O22">
        <v>0.838427302</v>
      </c>
      <c r="P22">
        <v>1539</v>
      </c>
      <c r="Q22">
        <v>289392</v>
      </c>
      <c r="R22">
        <v>5.290182934</v>
      </c>
      <c r="S22">
        <v>4.7482793667</v>
      </c>
      <c r="T22">
        <v>5.8939319517</v>
      </c>
      <c r="U22" s="4">
        <v>2.442374E-16</v>
      </c>
      <c r="V22">
        <v>5.3180461105</v>
      </c>
      <c r="W22">
        <v>0.1355603835</v>
      </c>
      <c r="X22">
        <v>-0.452</v>
      </c>
      <c r="Y22">
        <v>-0.5601</v>
      </c>
      <c r="Z22">
        <v>-0.344</v>
      </c>
      <c r="AA22">
        <v>0.6363320866</v>
      </c>
      <c r="AB22">
        <v>0.5711489668</v>
      </c>
      <c r="AC22">
        <v>0.7089543147</v>
      </c>
      <c r="AD22">
        <v>0.0061024561</v>
      </c>
      <c r="AE22">
        <v>-0.3082</v>
      </c>
      <c r="AF22">
        <v>-0.5285</v>
      </c>
      <c r="AG22">
        <v>-0.0879</v>
      </c>
      <c r="AH22" t="s">
        <v>130</v>
      </c>
      <c r="AI22" t="s">
        <v>105</v>
      </c>
      <c r="AJ22" t="s">
        <v>104</v>
      </c>
      <c r="AK22" t="s">
        <v>63</v>
      </c>
      <c r="AL22" t="s">
        <v>63</v>
      </c>
    </row>
    <row r="23" spans="1:38" ht="12.75">
      <c r="A23" t="s">
        <v>21</v>
      </c>
      <c r="B23">
        <v>40</v>
      </c>
      <c r="C23">
        <v>10572</v>
      </c>
      <c r="D23">
        <v>4.7688980543</v>
      </c>
      <c r="E23">
        <v>3.4334403097</v>
      </c>
      <c r="F23">
        <v>6.6237903097</v>
      </c>
      <c r="G23" s="4">
        <v>4.2087133E-06</v>
      </c>
      <c r="H23">
        <v>3.783579266</v>
      </c>
      <c r="I23">
        <v>0.5982364094</v>
      </c>
      <c r="J23">
        <v>-0.7712</v>
      </c>
      <c r="K23">
        <v>-1.0998</v>
      </c>
      <c r="L23">
        <v>-0.4427</v>
      </c>
      <c r="M23">
        <v>0.4624388825</v>
      </c>
      <c r="N23">
        <v>0.3329398703</v>
      </c>
      <c r="O23">
        <v>0.6423073325</v>
      </c>
      <c r="P23">
        <v>700</v>
      </c>
      <c r="Q23">
        <v>155686</v>
      </c>
      <c r="R23">
        <v>5.0406256682</v>
      </c>
      <c r="S23">
        <v>4.4624832859</v>
      </c>
      <c r="T23">
        <v>5.6936699813</v>
      </c>
      <c r="U23" s="4">
        <v>8.283531E-16</v>
      </c>
      <c r="V23">
        <v>4.4962295903</v>
      </c>
      <c r="W23">
        <v>0.1699415048</v>
      </c>
      <c r="X23">
        <v>-0.5004</v>
      </c>
      <c r="Y23">
        <v>-0.6222</v>
      </c>
      <c r="Z23">
        <v>-0.3785</v>
      </c>
      <c r="AA23">
        <v>0.6063139761</v>
      </c>
      <c r="AB23">
        <v>0.5367718538</v>
      </c>
      <c r="AC23">
        <v>0.6848657116</v>
      </c>
      <c r="AD23">
        <v>0.9020824908</v>
      </c>
      <c r="AE23">
        <v>0.021</v>
      </c>
      <c r="AF23">
        <v>-0.3141</v>
      </c>
      <c r="AG23">
        <v>0.3562</v>
      </c>
      <c r="AH23" t="s">
        <v>130</v>
      </c>
      <c r="AI23" t="s">
        <v>105</v>
      </c>
      <c r="AJ23" t="s">
        <v>63</v>
      </c>
      <c r="AK23" t="s">
        <v>63</v>
      </c>
      <c r="AL23" t="s">
        <v>63</v>
      </c>
    </row>
    <row r="24" spans="1:38" ht="12.75">
      <c r="A24" t="s">
        <v>27</v>
      </c>
      <c r="B24">
        <v>53</v>
      </c>
      <c r="C24">
        <v>8146</v>
      </c>
      <c r="D24">
        <v>7.7315069439</v>
      </c>
      <c r="E24">
        <v>5.7850692085</v>
      </c>
      <c r="F24">
        <v>10.332840882</v>
      </c>
      <c r="G24">
        <v>0.0515775182</v>
      </c>
      <c r="H24">
        <v>6.5062607415</v>
      </c>
      <c r="I24">
        <v>0.8937036446</v>
      </c>
      <c r="J24">
        <v>-0.2881</v>
      </c>
      <c r="K24">
        <v>-0.5781</v>
      </c>
      <c r="L24">
        <v>0.002</v>
      </c>
      <c r="M24">
        <v>0.7497223447</v>
      </c>
      <c r="N24">
        <v>0.5609767517</v>
      </c>
      <c r="O24">
        <v>1.0019730629</v>
      </c>
      <c r="P24">
        <v>1993</v>
      </c>
      <c r="Q24">
        <v>271300</v>
      </c>
      <c r="R24">
        <v>6.2452183615</v>
      </c>
      <c r="S24">
        <v>5.6200545471</v>
      </c>
      <c r="T24">
        <v>6.939924169</v>
      </c>
      <c r="U24" s="4">
        <v>1.0615068E-07</v>
      </c>
      <c r="V24">
        <v>7.3461113159</v>
      </c>
      <c r="W24">
        <v>0.1645522616</v>
      </c>
      <c r="X24">
        <v>-0.2861</v>
      </c>
      <c r="Y24">
        <v>-0.3915</v>
      </c>
      <c r="Z24">
        <v>-0.1806</v>
      </c>
      <c r="AA24">
        <v>0.7512089621</v>
      </c>
      <c r="AB24">
        <v>0.6760108452</v>
      </c>
      <c r="AC24">
        <v>0.8347719695</v>
      </c>
      <c r="AD24">
        <v>0.0953449998</v>
      </c>
      <c r="AE24">
        <v>-0.2479</v>
      </c>
      <c r="AF24">
        <v>-0.5391</v>
      </c>
      <c r="AG24">
        <v>0.0434</v>
      </c>
      <c r="AH24" t="s">
        <v>63</v>
      </c>
      <c r="AI24" t="s">
        <v>105</v>
      </c>
      <c r="AJ24" t="s">
        <v>63</v>
      </c>
      <c r="AK24" t="s">
        <v>63</v>
      </c>
      <c r="AL24" t="s">
        <v>63</v>
      </c>
    </row>
    <row r="25" spans="1:38" ht="12.75">
      <c r="A25" t="s">
        <v>22</v>
      </c>
      <c r="B25">
        <v>130</v>
      </c>
      <c r="C25">
        <v>21608</v>
      </c>
      <c r="D25">
        <v>7.3574438078</v>
      </c>
      <c r="E25">
        <v>6.0070541931</v>
      </c>
      <c r="F25">
        <v>9.0114018693</v>
      </c>
      <c r="G25">
        <v>0.0011003951</v>
      </c>
      <c r="H25">
        <v>6.0162902629</v>
      </c>
      <c r="I25">
        <v>0.5276635622</v>
      </c>
      <c r="J25">
        <v>-0.3376</v>
      </c>
      <c r="K25">
        <v>-0.5404</v>
      </c>
      <c r="L25">
        <v>-0.1349</v>
      </c>
      <c r="M25">
        <v>0.7134495335</v>
      </c>
      <c r="N25">
        <v>0.5825025816</v>
      </c>
      <c r="O25">
        <v>0.8738334438</v>
      </c>
      <c r="P25">
        <v>2659</v>
      </c>
      <c r="Q25">
        <v>447928</v>
      </c>
      <c r="R25">
        <v>5.7241761912</v>
      </c>
      <c r="S25">
        <v>5.1661026367</v>
      </c>
      <c r="T25">
        <v>6.3425362157</v>
      </c>
      <c r="U25" s="4">
        <v>1.000793E-12</v>
      </c>
      <c r="V25">
        <v>5.9362218928</v>
      </c>
      <c r="W25">
        <v>0.1151200468</v>
      </c>
      <c r="X25">
        <v>-0.3732</v>
      </c>
      <c r="Y25">
        <v>-0.4758</v>
      </c>
      <c r="Z25">
        <v>-0.2706</v>
      </c>
      <c r="AA25">
        <v>0.688535165</v>
      </c>
      <c r="AB25">
        <v>0.6214070309</v>
      </c>
      <c r="AC25">
        <v>0.7629148849</v>
      </c>
      <c r="AD25">
        <v>0.0058767563</v>
      </c>
      <c r="AE25">
        <v>-0.2854</v>
      </c>
      <c r="AF25">
        <v>-0.4885</v>
      </c>
      <c r="AG25">
        <v>-0.0823</v>
      </c>
      <c r="AH25" t="s">
        <v>130</v>
      </c>
      <c r="AI25" t="s">
        <v>105</v>
      </c>
      <c r="AJ25" t="s">
        <v>104</v>
      </c>
      <c r="AK25" t="s">
        <v>63</v>
      </c>
      <c r="AL25" t="s">
        <v>63</v>
      </c>
    </row>
    <row r="26" spans="1:38" ht="12.75">
      <c r="A26" t="s">
        <v>23</v>
      </c>
      <c r="B26">
        <v>57</v>
      </c>
      <c r="C26">
        <v>11444</v>
      </c>
      <c r="D26">
        <v>5.9695263633</v>
      </c>
      <c r="E26">
        <v>4.5068078579</v>
      </c>
      <c r="F26">
        <v>7.9069811995</v>
      </c>
      <c r="G26">
        <v>0.0001378097</v>
      </c>
      <c r="H26">
        <v>4.9807759525</v>
      </c>
      <c r="I26">
        <v>0.6597198912</v>
      </c>
      <c r="J26">
        <v>-0.5467</v>
      </c>
      <c r="K26">
        <v>-0.8278</v>
      </c>
      <c r="L26">
        <v>-0.2656</v>
      </c>
      <c r="M26">
        <v>0.5788635171</v>
      </c>
      <c r="N26">
        <v>0.43702406</v>
      </c>
      <c r="O26">
        <v>0.7667380405</v>
      </c>
      <c r="P26">
        <v>1533</v>
      </c>
      <c r="Q26">
        <v>284980</v>
      </c>
      <c r="R26">
        <v>5.2241353611</v>
      </c>
      <c r="S26">
        <v>4.6894865543</v>
      </c>
      <c r="T26">
        <v>5.8197395291</v>
      </c>
      <c r="U26" s="4">
        <v>3.338131E-17</v>
      </c>
      <c r="V26">
        <v>5.3793248649</v>
      </c>
      <c r="W26">
        <v>0.1373904972</v>
      </c>
      <c r="X26">
        <v>-0.4646</v>
      </c>
      <c r="Y26">
        <v>-0.5726</v>
      </c>
      <c r="Z26">
        <v>-0.3566</v>
      </c>
      <c r="AA26">
        <v>0.6283875239</v>
      </c>
      <c r="AB26">
        <v>0.5640770463</v>
      </c>
      <c r="AC26">
        <v>0.7000300451</v>
      </c>
      <c r="AD26">
        <v>0.2457799297</v>
      </c>
      <c r="AE26">
        <v>-0.1678</v>
      </c>
      <c r="AF26">
        <v>-0.451</v>
      </c>
      <c r="AG26">
        <v>0.1155</v>
      </c>
      <c r="AH26" t="s">
        <v>130</v>
      </c>
      <c r="AI26" t="s">
        <v>105</v>
      </c>
      <c r="AJ26" t="s">
        <v>63</v>
      </c>
      <c r="AK26" t="s">
        <v>63</v>
      </c>
      <c r="AL26" t="s">
        <v>63</v>
      </c>
    </row>
    <row r="27" spans="1:38" ht="12.75">
      <c r="A27" t="s">
        <v>16</v>
      </c>
      <c r="B27">
        <v>69</v>
      </c>
      <c r="C27">
        <v>11547</v>
      </c>
      <c r="D27">
        <v>6.8805833006</v>
      </c>
      <c r="E27">
        <v>5.3112964988</v>
      </c>
      <c r="F27">
        <v>8.9135348718</v>
      </c>
      <c r="G27">
        <v>0.0021858277</v>
      </c>
      <c r="H27">
        <v>5.9755780722</v>
      </c>
      <c r="I27">
        <v>0.7193750639</v>
      </c>
      <c r="J27">
        <v>-0.4047</v>
      </c>
      <c r="K27">
        <v>-0.6635</v>
      </c>
      <c r="L27">
        <v>-0.1458</v>
      </c>
      <c r="M27">
        <v>0.6672084863</v>
      </c>
      <c r="N27">
        <v>0.5150351275</v>
      </c>
      <c r="O27">
        <v>0.8643433049</v>
      </c>
      <c r="P27">
        <v>2009</v>
      </c>
      <c r="Q27">
        <v>282576</v>
      </c>
      <c r="R27">
        <v>6.3020339665</v>
      </c>
      <c r="S27">
        <v>5.6713016033</v>
      </c>
      <c r="T27">
        <v>7.0029130688</v>
      </c>
      <c r="U27" s="4">
        <v>2.6243428E-07</v>
      </c>
      <c r="V27">
        <v>7.1095917558</v>
      </c>
      <c r="W27">
        <v>0.1586188129</v>
      </c>
      <c r="X27">
        <v>-0.277</v>
      </c>
      <c r="Y27">
        <v>-0.3825</v>
      </c>
      <c r="Z27">
        <v>-0.1716</v>
      </c>
      <c r="AA27">
        <v>0.7580430532</v>
      </c>
      <c r="AB27">
        <v>0.6821751209</v>
      </c>
      <c r="AC27">
        <v>0.8423486183</v>
      </c>
      <c r="AD27">
        <v>0.3573474213</v>
      </c>
      <c r="AE27">
        <v>-0.1222</v>
      </c>
      <c r="AF27">
        <v>-0.3824</v>
      </c>
      <c r="AG27">
        <v>0.138</v>
      </c>
      <c r="AH27" t="s">
        <v>130</v>
      </c>
      <c r="AI27" t="s">
        <v>105</v>
      </c>
      <c r="AJ27" t="s">
        <v>63</v>
      </c>
      <c r="AK27" t="s">
        <v>63</v>
      </c>
      <c r="AL27" t="s">
        <v>63</v>
      </c>
    </row>
    <row r="28" spans="1:38" ht="12.75">
      <c r="A28" t="s">
        <v>24</v>
      </c>
      <c r="B28">
        <v>87</v>
      </c>
      <c r="C28">
        <v>10582</v>
      </c>
      <c r="D28">
        <v>9.9904598198</v>
      </c>
      <c r="E28">
        <v>7.888380373</v>
      </c>
      <c r="F28">
        <v>12.652697093</v>
      </c>
      <c r="G28">
        <v>0.7923880622</v>
      </c>
      <c r="H28">
        <v>8.2215082215</v>
      </c>
      <c r="I28">
        <v>0.881438202</v>
      </c>
      <c r="J28">
        <v>-0.0317</v>
      </c>
      <c r="K28">
        <v>-0.268</v>
      </c>
      <c r="L28">
        <v>0.2045</v>
      </c>
      <c r="M28">
        <v>0.9687724547</v>
      </c>
      <c r="N28">
        <v>0.7649343229</v>
      </c>
      <c r="O28">
        <v>1.2269289544</v>
      </c>
      <c r="P28">
        <v>752</v>
      </c>
      <c r="Q28">
        <v>147135</v>
      </c>
      <c r="R28">
        <v>5.7627803259</v>
      </c>
      <c r="S28">
        <v>5.1139306115</v>
      </c>
      <c r="T28">
        <v>6.4939553559</v>
      </c>
      <c r="U28" s="4">
        <v>1.8212377E-09</v>
      </c>
      <c r="V28">
        <v>5.1109525266</v>
      </c>
      <c r="W28">
        <v>0.1863772617</v>
      </c>
      <c r="X28">
        <v>-0.3665</v>
      </c>
      <c r="Y28">
        <v>-0.4859</v>
      </c>
      <c r="Z28">
        <v>-0.247</v>
      </c>
      <c r="AA28">
        <v>0.6931786811</v>
      </c>
      <c r="AB28">
        <v>0.6151314949</v>
      </c>
      <c r="AC28">
        <v>0.7811284058</v>
      </c>
      <c r="AD28" s="4">
        <v>2.6842075E-06</v>
      </c>
      <c r="AE28">
        <v>-0.5846</v>
      </c>
      <c r="AF28">
        <v>-0.8287</v>
      </c>
      <c r="AG28">
        <v>-0.3405</v>
      </c>
      <c r="AH28" t="s">
        <v>63</v>
      </c>
      <c r="AI28" t="s">
        <v>105</v>
      </c>
      <c r="AJ28" t="s">
        <v>104</v>
      </c>
      <c r="AK28" t="s">
        <v>63</v>
      </c>
      <c r="AL28" t="s">
        <v>63</v>
      </c>
    </row>
    <row r="29" spans="1:38" ht="12.75">
      <c r="A29" t="s">
        <v>26</v>
      </c>
      <c r="B29">
        <v>197</v>
      </c>
      <c r="C29">
        <v>15490</v>
      </c>
      <c r="D29">
        <v>15.682094932</v>
      </c>
      <c r="E29">
        <v>13.144843519</v>
      </c>
      <c r="F29">
        <v>18.709093121</v>
      </c>
      <c r="G29" s="4">
        <v>3.2412247E-06</v>
      </c>
      <c r="H29">
        <v>12.717882505</v>
      </c>
      <c r="I29">
        <v>0.9061116106</v>
      </c>
      <c r="J29">
        <v>0.4192</v>
      </c>
      <c r="K29">
        <v>0.2427</v>
      </c>
      <c r="L29">
        <v>0.5957</v>
      </c>
      <c r="M29">
        <v>1.5206889248</v>
      </c>
      <c r="N29">
        <v>1.2746522735</v>
      </c>
      <c r="O29">
        <v>1.8142162018</v>
      </c>
      <c r="P29">
        <v>3548</v>
      </c>
      <c r="Q29">
        <v>346938</v>
      </c>
      <c r="R29">
        <v>10.379673368</v>
      </c>
      <c r="S29">
        <v>9.3909075241</v>
      </c>
      <c r="T29">
        <v>11.472546072</v>
      </c>
      <c r="U29">
        <v>1.38831E-05</v>
      </c>
      <c r="V29">
        <v>10.226611095</v>
      </c>
      <c r="W29">
        <v>0.1716879974</v>
      </c>
      <c r="X29">
        <v>0.222</v>
      </c>
      <c r="Y29">
        <v>0.1219</v>
      </c>
      <c r="Z29">
        <v>0.3221</v>
      </c>
      <c r="AA29">
        <v>1.2485237835</v>
      </c>
      <c r="AB29">
        <v>1.1295896293</v>
      </c>
      <c r="AC29">
        <v>1.3799804791</v>
      </c>
      <c r="AD29" s="4">
        <v>5.7207462E-07</v>
      </c>
      <c r="AE29">
        <v>-0.447</v>
      </c>
      <c r="AF29">
        <v>-0.6223</v>
      </c>
      <c r="AG29">
        <v>-0.2718</v>
      </c>
      <c r="AH29" t="s">
        <v>130</v>
      </c>
      <c r="AI29" t="s">
        <v>105</v>
      </c>
      <c r="AJ29" t="s">
        <v>104</v>
      </c>
      <c r="AK29" t="s">
        <v>63</v>
      </c>
      <c r="AL29" t="s">
        <v>63</v>
      </c>
    </row>
    <row r="30" spans="1:38" ht="12.75">
      <c r="A30" t="s">
        <v>25</v>
      </c>
      <c r="B30">
        <v>239</v>
      </c>
      <c r="C30">
        <v>18995</v>
      </c>
      <c r="D30">
        <v>15.983951331</v>
      </c>
      <c r="E30">
        <v>13.528391266</v>
      </c>
      <c r="F30">
        <v>18.885224054</v>
      </c>
      <c r="G30" s="4">
        <v>2.6114741E-07</v>
      </c>
      <c r="H30">
        <v>12.582258489</v>
      </c>
      <c r="I30">
        <v>0.8138786435</v>
      </c>
      <c r="J30">
        <v>0.4382</v>
      </c>
      <c r="K30">
        <v>0.2714</v>
      </c>
      <c r="L30">
        <v>0.605</v>
      </c>
      <c r="M30">
        <v>1.5499598663</v>
      </c>
      <c r="N30">
        <v>1.311844805</v>
      </c>
      <c r="O30">
        <v>1.8312955754</v>
      </c>
      <c r="P30">
        <v>1976</v>
      </c>
      <c r="Q30">
        <v>189640</v>
      </c>
      <c r="R30">
        <v>10.678580374</v>
      </c>
      <c r="S30">
        <v>9.6187869078</v>
      </c>
      <c r="T30">
        <v>11.855141392</v>
      </c>
      <c r="U30" s="4">
        <v>2.6720586E-06</v>
      </c>
      <c r="V30">
        <v>10.41974267</v>
      </c>
      <c r="W30">
        <v>0.2344031931</v>
      </c>
      <c r="X30">
        <v>0.2504</v>
      </c>
      <c r="Y30">
        <v>0.1458</v>
      </c>
      <c r="Z30">
        <v>0.3549</v>
      </c>
      <c r="AA30">
        <v>1.2844779502</v>
      </c>
      <c r="AB30">
        <v>1.1570002058</v>
      </c>
      <c r="AC30">
        <v>1.4260011331</v>
      </c>
      <c r="AD30" s="4">
        <v>3.330373E-07</v>
      </c>
      <c r="AE30">
        <v>-0.4377</v>
      </c>
      <c r="AF30">
        <v>-0.6058</v>
      </c>
      <c r="AG30">
        <v>-0.2696</v>
      </c>
      <c r="AH30" t="s">
        <v>130</v>
      </c>
      <c r="AI30" t="s">
        <v>105</v>
      </c>
      <c r="AJ30" t="s">
        <v>104</v>
      </c>
      <c r="AK30" t="s">
        <v>63</v>
      </c>
      <c r="AL30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167</v>
      </c>
    </row>
    <row r="3" spans="1:17" ht="12.75">
      <c r="A3" t="s">
        <v>106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116</v>
      </c>
      <c r="L3" t="s">
        <v>117</v>
      </c>
      <c r="M3" t="s">
        <v>118</v>
      </c>
      <c r="N3" t="s">
        <v>119</v>
      </c>
      <c r="O3" t="s">
        <v>120</v>
      </c>
      <c r="P3" t="s">
        <v>121</v>
      </c>
      <c r="Q3" t="s">
        <v>122</v>
      </c>
    </row>
    <row r="4" spans="1:17" ht="12.75">
      <c r="A4" t="s">
        <v>123</v>
      </c>
      <c r="B4">
        <v>316</v>
      </c>
      <c r="C4">
        <v>48408</v>
      </c>
      <c r="D4">
        <v>7.2576414657</v>
      </c>
      <c r="E4">
        <v>6.2439841406</v>
      </c>
      <c r="F4">
        <v>8.4358573723</v>
      </c>
      <c r="G4" s="4">
        <v>5.9946082E-06</v>
      </c>
      <c r="H4">
        <v>6.5278466369</v>
      </c>
      <c r="I4">
        <v>0.3672200635</v>
      </c>
      <c r="J4">
        <v>-0.3474</v>
      </c>
      <c r="K4">
        <v>-0.4979</v>
      </c>
      <c r="L4">
        <v>-0.197</v>
      </c>
      <c r="M4">
        <v>0.7064970579</v>
      </c>
      <c r="N4">
        <v>0.6078223133</v>
      </c>
      <c r="O4">
        <v>0.8211908018</v>
      </c>
      <c r="P4" t="s">
        <v>130</v>
      </c>
      <c r="Q4" t="s">
        <v>63</v>
      </c>
    </row>
    <row r="5" spans="1:17" ht="12.75">
      <c r="A5" t="s">
        <v>124</v>
      </c>
      <c r="B5">
        <v>328</v>
      </c>
      <c r="C5">
        <v>40682</v>
      </c>
      <c r="D5">
        <v>8.9141970725</v>
      </c>
      <c r="E5">
        <v>7.6813059594</v>
      </c>
      <c r="F5">
        <v>10.344973871</v>
      </c>
      <c r="G5">
        <v>0.0618082287</v>
      </c>
      <c r="H5">
        <v>8.0625337987</v>
      </c>
      <c r="I5">
        <v>0.4451789557</v>
      </c>
      <c r="J5">
        <v>-0.1418</v>
      </c>
      <c r="K5">
        <v>-0.2907</v>
      </c>
      <c r="L5">
        <v>0.007</v>
      </c>
      <c r="M5">
        <v>0.8677549084</v>
      </c>
      <c r="N5">
        <v>0.7477387918</v>
      </c>
      <c r="O5">
        <v>1.0070342602</v>
      </c>
      <c r="P5" t="s">
        <v>63</v>
      </c>
      <c r="Q5" t="s">
        <v>63</v>
      </c>
    </row>
    <row r="6" spans="1:17" ht="12.75">
      <c r="A6" t="s">
        <v>125</v>
      </c>
      <c r="B6">
        <v>259</v>
      </c>
      <c r="C6">
        <v>20505</v>
      </c>
      <c r="D6">
        <v>13.984158715</v>
      </c>
      <c r="E6">
        <v>11.933389771</v>
      </c>
      <c r="F6">
        <v>16.387355037</v>
      </c>
      <c r="G6">
        <v>0.0001378674</v>
      </c>
      <c r="H6">
        <v>12.631065594</v>
      </c>
      <c r="I6">
        <v>0.7848562272</v>
      </c>
      <c r="J6">
        <v>0.3084</v>
      </c>
      <c r="K6">
        <v>0.1498</v>
      </c>
      <c r="L6">
        <v>0.467</v>
      </c>
      <c r="M6">
        <v>1.3612916864</v>
      </c>
      <c r="N6">
        <v>1.1616590327</v>
      </c>
      <c r="O6">
        <v>1.5952314778</v>
      </c>
      <c r="P6" t="s">
        <v>130</v>
      </c>
      <c r="Q6" t="s">
        <v>63</v>
      </c>
    </row>
    <row r="7" spans="1:17" ht="12.75">
      <c r="A7" t="s">
        <v>126</v>
      </c>
      <c r="B7">
        <v>1133</v>
      </c>
      <c r="C7">
        <v>156204</v>
      </c>
      <c r="D7">
        <v>8.6232320393</v>
      </c>
      <c r="E7">
        <v>7.6688628076</v>
      </c>
      <c r="F7">
        <v>9.6963699403</v>
      </c>
      <c r="G7">
        <v>0.0034467491</v>
      </c>
      <c r="H7">
        <v>7.2533353819</v>
      </c>
      <c r="I7">
        <v>0.2154878579</v>
      </c>
      <c r="J7">
        <v>-0.175</v>
      </c>
      <c r="K7">
        <v>-0.2923</v>
      </c>
      <c r="L7">
        <v>-0.0577</v>
      </c>
      <c r="M7">
        <v>0.8394308391</v>
      </c>
      <c r="N7">
        <v>0.7465275099</v>
      </c>
      <c r="O7">
        <v>0.9438957363</v>
      </c>
      <c r="P7" t="s">
        <v>130</v>
      </c>
      <c r="Q7" t="s">
        <v>63</v>
      </c>
    </row>
    <row r="8" spans="1:17" ht="12.75">
      <c r="A8" t="s">
        <v>127</v>
      </c>
      <c r="B8">
        <v>397</v>
      </c>
      <c r="C8">
        <v>43478</v>
      </c>
      <c r="D8">
        <v>10.468629102</v>
      </c>
      <c r="E8">
        <v>9.0862974341</v>
      </c>
      <c r="F8">
        <v>12.061259943</v>
      </c>
      <c r="G8">
        <v>0.7937340149</v>
      </c>
      <c r="H8">
        <v>9.1310547863</v>
      </c>
      <c r="I8">
        <v>0.4582745031</v>
      </c>
      <c r="J8">
        <v>0.0189</v>
      </c>
      <c r="K8">
        <v>-0.1227</v>
      </c>
      <c r="L8">
        <v>0.1605</v>
      </c>
      <c r="M8">
        <v>1.0190715118</v>
      </c>
      <c r="N8">
        <v>0.8845080643</v>
      </c>
      <c r="O8">
        <v>1.1741065889</v>
      </c>
      <c r="P8" t="s">
        <v>63</v>
      </c>
      <c r="Q8" t="s">
        <v>63</v>
      </c>
    </row>
    <row r="9" spans="1:17" ht="12.75">
      <c r="A9" t="s">
        <v>128</v>
      </c>
      <c r="B9">
        <v>382</v>
      </c>
      <c r="C9">
        <v>30471</v>
      </c>
      <c r="D9">
        <v>14.995030811</v>
      </c>
      <c r="E9">
        <v>12.989647475</v>
      </c>
      <c r="F9">
        <v>17.310011643</v>
      </c>
      <c r="G9" s="4">
        <v>2.4229556E-07</v>
      </c>
      <c r="H9">
        <v>12.536510124</v>
      </c>
      <c r="I9">
        <v>0.6414236581</v>
      </c>
      <c r="J9">
        <v>0.3782</v>
      </c>
      <c r="K9">
        <v>0.2347</v>
      </c>
      <c r="L9">
        <v>0.5218</v>
      </c>
      <c r="M9">
        <v>1.4596953021</v>
      </c>
      <c r="N9">
        <v>1.2644807226</v>
      </c>
      <c r="O9">
        <v>1.6850477329</v>
      </c>
      <c r="P9" t="s">
        <v>130</v>
      </c>
      <c r="Q9" t="s">
        <v>63</v>
      </c>
    </row>
    <row r="10" spans="1:17" ht="12.75">
      <c r="A10" t="s">
        <v>129</v>
      </c>
      <c r="B10">
        <v>332</v>
      </c>
      <c r="C10">
        <v>21214</v>
      </c>
      <c r="D10">
        <v>20.151640063</v>
      </c>
      <c r="E10">
        <v>17.335210581</v>
      </c>
      <c r="F10">
        <v>23.425651238</v>
      </c>
      <c r="G10" s="4">
        <v>1.752728E-18</v>
      </c>
      <c r="H10">
        <v>15.650042425</v>
      </c>
      <c r="I10">
        <v>0.8589076628</v>
      </c>
      <c r="J10">
        <v>0.6738</v>
      </c>
      <c r="K10">
        <v>0.5232</v>
      </c>
      <c r="L10">
        <v>0.8243</v>
      </c>
      <c r="M10">
        <v>1.9616668147</v>
      </c>
      <c r="N10">
        <v>1.6875007304</v>
      </c>
      <c r="O10">
        <v>2.280376312</v>
      </c>
      <c r="P10" t="s">
        <v>130</v>
      </c>
      <c r="Q10" t="s">
        <v>63</v>
      </c>
    </row>
    <row r="11" spans="1:17" ht="12.75">
      <c r="A11" t="s">
        <v>15</v>
      </c>
      <c r="B11">
        <v>3147</v>
      </c>
      <c r="C11">
        <v>360962</v>
      </c>
      <c r="D11">
        <v>10.272712935</v>
      </c>
      <c r="E11" t="s">
        <v>63</v>
      </c>
      <c r="F11" t="s">
        <v>63</v>
      </c>
      <c r="G11" t="s">
        <v>63</v>
      </c>
      <c r="H11">
        <v>8.7183692466</v>
      </c>
      <c r="I11">
        <v>0.1554128366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2008-04-18T19:09:04Z</cp:lastPrinted>
  <dcterms:created xsi:type="dcterms:W3CDTF">2006-01-23T20:42:54Z</dcterms:created>
  <dcterms:modified xsi:type="dcterms:W3CDTF">2010-05-10T19:02:22Z</dcterms:modified>
  <cp:category/>
  <cp:version/>
  <cp:contentType/>
  <cp:contentStatus/>
</cp:coreProperties>
</file>