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548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<sst xmlns="http://schemas.openxmlformats.org/spreadsheetml/2006/main" count="421" uniqueCount="164">
  <si>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</si>
  <si>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</si>
  <si>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</si>
  <si>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</si>
  <si>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</si>
  <si>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</si>
  <si>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</si>
  <si>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</si>
  <si>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</si>
  <si>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</si>
  <si>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</si>
  <si>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</si>
  <si>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</si>
  <si>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</si>
  <si>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</si>
  <si>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</si>
  <si>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</si>
  <si>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</si>
  <si>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</si>
  <si>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</si>
  <si>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</si>
  <si>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</si>
  <si>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</si>
  <si>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</si>
  <si>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</si>
  <si>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</si>
  <si>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</si>
  <si>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</si>
  <si>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</si>
  <si>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</si>
  <si>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</si>
  <si>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</si>
  <si>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</si>
  <si>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</si>
  <si>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</si>
  <si>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</si>
  <si>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</si>
  <si>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</si>
  <si>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</si>
  <si>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</si>
  <si>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</si>
  <si>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</si>
  <si>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</si>
  <si>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</si>
  <si>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</si>
  <si>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</si>
  <si>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</si>
  <si>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</si>
  <si>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</si>
  <si>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</si>
  <si>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</si>
  <si>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</si>
  <si>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</si>
  <si>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</si>
  <si>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</si>
  <si>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</si>
  <si>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</si>
  <si>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per 1,000</t>
  </si>
  <si>
    <t>RHAs &amp; CAs</t>
  </si>
  <si>
    <t>districts &amp; NCs</t>
  </si>
  <si>
    <t xml:space="preserve"> </t>
  </si>
  <si>
    <t>s</t>
  </si>
  <si>
    <t>Crude</t>
  </si>
  <si>
    <t>Rate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</si>
  <si>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</si>
  <si>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</si>
  <si>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</si>
  <si>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</si>
  <si>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</si>
  <si>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</si>
  <si>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</si>
  <si>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</si>
  <si>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</si>
  <si>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Metis_rate_rati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</si>
  <si>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</si>
  <si>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</si>
  <si>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</si>
  <si>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</si>
  <si>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</si>
  <si>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</si>
  <si>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</si>
  <si>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</si>
  <si>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</si>
  <si>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</si>
  <si>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</si>
  <si>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Other_rate_rati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</si>
  <si>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</si>
  <si>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</si>
  <si>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</si>
  <si>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</si>
  <si>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</si>
  <si>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</si>
  <si>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</si>
  <si>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</si>
  <si>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</si>
  <si>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</si>
  <si>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</si>
  <si>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</si>
  <si>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</si>
  <si>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</si>
  <si>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</si>
  <si>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</si>
  <si>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</si>
  <si>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</si>
  <si>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</si>
  <si>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</si>
  <si>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</si>
  <si>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</si>
  <si>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</si>
  <si>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</si>
  <si>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</si>
  <si>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</si>
  <si>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</si>
  <si>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</si>
  <si>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</si>
  <si>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</si>
  <si>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</si>
  <si>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</si>
  <si>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</si>
  <si>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</si>
  <si>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</si>
  <si>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</si>
  <si>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</si>
  <si>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</si>
  <si>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</si>
  <si>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</si>
  <si>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</si>
  <si>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</si>
  <si>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</si>
  <si>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</si>
  <si>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</si>
  <si>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</si>
  <si>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</si>
  <si>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</si>
  <si>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</si>
  <si>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</si>
  <si>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</si>
  <si>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</si>
  <si>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</si>
  <si>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</si>
  <si>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</si>
  <si>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</si>
  <si>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</si>
  <si>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</si>
  <si>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</si>
  <si>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</si>
  <si>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</si>
  <si>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</si>
  <si>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</si>
  <si>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</si>
  <si>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</si>
  <si>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</si>
  <si>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*differences tested  @ .05</t>
  </si>
  <si>
    <t>*comparisons to MB avg tested @ .01</t>
  </si>
  <si>
    <t>Crude and Adjusted Cardiac Catheterization Rates by Metis Region, 2004/05-2006/07, per 1000 Metis age 40+</t>
  </si>
  <si>
    <t>Crude and Adjusted Cardiac Catheterization Rates by RHA, 2004/05-2006/07, per 1000 age 40+</t>
  </si>
  <si>
    <t>Cardiac Catheterization</t>
  </si>
  <si>
    <t>Cardiac Catheterization, 2004/05-2006/07</t>
  </si>
  <si>
    <t>Crude Rate</t>
  </si>
  <si>
    <t>Cardiac Catheter, 2004/05-2006/07</t>
  </si>
  <si>
    <t>N=771</t>
  </si>
  <si>
    <t>N=10,225</t>
  </si>
  <si>
    <t>Source: MCHP/MMF, 2010</t>
  </si>
  <si>
    <t>Appendix Table 2.42: Cardiac Catheterization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</si>
</sst>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33" borderId="14" xfId="0" applyFont="1" applyFill="1" applyBorder="1" applyAlignment="1">
      <alignment/>
    </xf>
    <xf numFmtId="0" fontId="9" fillId="0" borderId="15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0" borderId="16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2" fontId="10" fillId="33" borderId="16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33" borderId="14" xfId="0" applyFont="1" applyFill="1" applyBorder="1" applyAlignment="1">
      <alignment/>
    </xf>
    <xf numFmtId="2" fontId="10" fillId="0" borderId="23" xfId="0" applyNumberFormat="1" applyFont="1" applyFill="1" applyBorder="1" applyAlignment="1" quotePrefix="1">
      <alignment horizontal="center"/>
    </xf>
    <xf numFmtId="2" fontId="10" fillId="0" borderId="24" xfId="0" applyNumberFormat="1" applyFont="1" applyFill="1" applyBorder="1" applyAlignment="1" quotePrefix="1">
      <alignment horizontal="center"/>
    </xf>
    <xf numFmtId="2" fontId="10" fillId="33" borderId="24" xfId="0" applyNumberFormat="1" applyFont="1" applyFill="1" applyBorder="1" applyAlignment="1" quotePrefix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2" fontId="10" fillId="0" borderId="27" xfId="0" applyNumberFormat="1" applyFont="1" applyFill="1" applyBorder="1" applyAlignment="1" quotePrefix="1">
      <alignment horizontal="center"/>
    </xf>
    <xf numFmtId="2" fontId="10" fillId="33" borderId="27" xfId="0" applyNumberFormat="1" applyFont="1" applyFill="1" applyBorder="1" applyAlignment="1" quotePrefix="1">
      <alignment horizontal="center"/>
    </xf>
    <xf numFmtId="0" fontId="9" fillId="0" borderId="28" xfId="0" applyFont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2" fontId="10" fillId="0" borderId="29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26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6" fillId="0" borderId="0" xfId="0" applyFont="1" applyAlignment="1">
      <alignment horizontal="left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10825"/>
          <c:w val="0.9815"/>
          <c:h val="0.7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(o)</c:v>
                </c:pt>
                <c:pt idx="1">
                  <c:v>Central (o,d)</c:v>
                </c:pt>
                <c:pt idx="2">
                  <c:v>Assiniboine (o)</c:v>
                </c:pt>
                <c:pt idx="3">
                  <c:v>Brandon (o)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(o)</c:v>
                </c:pt>
                <c:pt idx="7">
                  <c:v>Parkland (m,d)</c:v>
                </c:pt>
                <c:pt idx="8">
                  <c:v>Churchill (s)</c:v>
                </c:pt>
                <c:pt idx="9">
                  <c:v>Nor-Man (d)</c:v>
                </c:pt>
                <c:pt idx="10">
                  <c:v>Burntwood (o)</c:v>
                </c:pt>
                <c:pt idx="12">
                  <c:v>Rural South (o,d)</c:v>
                </c:pt>
                <c:pt idx="13">
                  <c:v>Mid (d)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9.506410866</c:v>
                </c:pt>
                <c:pt idx="1">
                  <c:v>9.506410866</c:v>
                </c:pt>
                <c:pt idx="2">
                  <c:v>9.506410866</c:v>
                </c:pt>
                <c:pt idx="3">
                  <c:v>9.506410866</c:v>
                </c:pt>
                <c:pt idx="4">
                  <c:v>9.506410866</c:v>
                </c:pt>
                <c:pt idx="5">
                  <c:v>9.506410866</c:v>
                </c:pt>
                <c:pt idx="6">
                  <c:v>9.506410866</c:v>
                </c:pt>
                <c:pt idx="7">
                  <c:v>9.506410866</c:v>
                </c:pt>
                <c:pt idx="8">
                  <c:v>9.506410866</c:v>
                </c:pt>
                <c:pt idx="9">
                  <c:v>9.506410866</c:v>
                </c:pt>
                <c:pt idx="10">
                  <c:v>9.506410866</c:v>
                </c:pt>
                <c:pt idx="12">
                  <c:v>9.506410866</c:v>
                </c:pt>
                <c:pt idx="13">
                  <c:v>9.506410866</c:v>
                </c:pt>
                <c:pt idx="14">
                  <c:v>9.506410866</c:v>
                </c:pt>
                <c:pt idx="15">
                  <c:v>9.506410866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(o)</c:v>
                </c:pt>
                <c:pt idx="1">
                  <c:v>Central (o,d)</c:v>
                </c:pt>
                <c:pt idx="2">
                  <c:v>Assiniboine (o)</c:v>
                </c:pt>
                <c:pt idx="3">
                  <c:v>Brandon (o)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(o)</c:v>
                </c:pt>
                <c:pt idx="7">
                  <c:v>Parkland (m,d)</c:v>
                </c:pt>
                <c:pt idx="8">
                  <c:v>Churchill (s)</c:v>
                </c:pt>
                <c:pt idx="9">
                  <c:v>Nor-Man (d)</c:v>
                </c:pt>
                <c:pt idx="10">
                  <c:v>Burntwood (o)</c:v>
                </c:pt>
                <c:pt idx="12">
                  <c:v>Rural South (o,d)</c:v>
                </c:pt>
                <c:pt idx="13">
                  <c:v>Mid (d)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9.4531683079</c:v>
                </c:pt>
                <c:pt idx="1">
                  <c:v>9.9013764677</c:v>
                </c:pt>
                <c:pt idx="2">
                  <c:v>5.5038653455</c:v>
                </c:pt>
                <c:pt idx="3">
                  <c:v>7.5672538909</c:v>
                </c:pt>
                <c:pt idx="4">
                  <c:v>9.2331755919</c:v>
                </c:pt>
                <c:pt idx="5">
                  <c:v>9.0436594894</c:v>
                </c:pt>
                <c:pt idx="6">
                  <c:v>8.2074347149</c:v>
                </c:pt>
                <c:pt idx="7">
                  <c:v>12.849071525</c:v>
                </c:pt>
                <c:pt idx="8">
                  <c:v>3.9280123E-07</c:v>
                </c:pt>
                <c:pt idx="9">
                  <c:v>11.156490943</c:v>
                </c:pt>
                <c:pt idx="10">
                  <c:v>11.100859765</c:v>
                </c:pt>
                <c:pt idx="12">
                  <c:v>8.906489085</c:v>
                </c:pt>
                <c:pt idx="13">
                  <c:v>10.017314598</c:v>
                </c:pt>
                <c:pt idx="14">
                  <c:v>10.751917624</c:v>
                </c:pt>
                <c:pt idx="15">
                  <c:v>9.506410866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(o)</c:v>
                </c:pt>
                <c:pt idx="1">
                  <c:v>Central (o,d)</c:v>
                </c:pt>
                <c:pt idx="2">
                  <c:v>Assiniboine (o)</c:v>
                </c:pt>
                <c:pt idx="3">
                  <c:v>Brandon (o)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(o)</c:v>
                </c:pt>
                <c:pt idx="7">
                  <c:v>Parkland (m,d)</c:v>
                </c:pt>
                <c:pt idx="8">
                  <c:v>Churchill (s)</c:v>
                </c:pt>
                <c:pt idx="9">
                  <c:v>Nor-Man (d)</c:v>
                </c:pt>
                <c:pt idx="10">
                  <c:v>Burntwood (o)</c:v>
                </c:pt>
                <c:pt idx="12">
                  <c:v>Rural South (o,d)</c:v>
                </c:pt>
                <c:pt idx="13">
                  <c:v>Mid (d)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7.9446759375</c:v>
                </c:pt>
                <c:pt idx="1">
                  <c:v>5.4740247675</c:v>
                </c:pt>
                <c:pt idx="2">
                  <c:v>5.043341568</c:v>
                </c:pt>
                <c:pt idx="3">
                  <c:v>5.4936444766</c:v>
                </c:pt>
                <c:pt idx="4">
                  <c:v>6.8353935429</c:v>
                </c:pt>
                <c:pt idx="5">
                  <c:v>6.0984830567</c:v>
                </c:pt>
                <c:pt idx="6">
                  <c:v>7.6985255865</c:v>
                </c:pt>
                <c:pt idx="7">
                  <c:v>7.4092176559</c:v>
                </c:pt>
                <c:pt idx="8">
                  <c:v>0</c:v>
                </c:pt>
                <c:pt idx="9">
                  <c:v>6.6253589527</c:v>
                </c:pt>
                <c:pt idx="10">
                  <c:v>8.3019375019</c:v>
                </c:pt>
                <c:pt idx="12">
                  <c:v>5.8334798794</c:v>
                </c:pt>
                <c:pt idx="13">
                  <c:v>6.8613425109</c:v>
                </c:pt>
                <c:pt idx="14">
                  <c:v>7.5096062369</c:v>
                </c:pt>
                <c:pt idx="15">
                  <c:v>6.6065262788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(o)</c:v>
                </c:pt>
                <c:pt idx="1">
                  <c:v>Central (o,d)</c:v>
                </c:pt>
                <c:pt idx="2">
                  <c:v>Assiniboine (o)</c:v>
                </c:pt>
                <c:pt idx="3">
                  <c:v>Brandon (o)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(o)</c:v>
                </c:pt>
                <c:pt idx="7">
                  <c:v>Parkland (m,d)</c:v>
                </c:pt>
                <c:pt idx="8">
                  <c:v>Churchill (s)</c:v>
                </c:pt>
                <c:pt idx="9">
                  <c:v>Nor-Man (d)</c:v>
                </c:pt>
                <c:pt idx="10">
                  <c:v>Burntwood (o)</c:v>
                </c:pt>
                <c:pt idx="12">
                  <c:v>Rural South (o,d)</c:v>
                </c:pt>
                <c:pt idx="13">
                  <c:v>Mid (d)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6.6065262788</c:v>
                </c:pt>
                <c:pt idx="1">
                  <c:v>6.6065262788</c:v>
                </c:pt>
                <c:pt idx="2">
                  <c:v>6.6065262788</c:v>
                </c:pt>
                <c:pt idx="3">
                  <c:v>6.6065262788</c:v>
                </c:pt>
                <c:pt idx="4">
                  <c:v>6.6065262788</c:v>
                </c:pt>
                <c:pt idx="5">
                  <c:v>6.6065262788</c:v>
                </c:pt>
                <c:pt idx="6">
                  <c:v>6.6065262788</c:v>
                </c:pt>
                <c:pt idx="7">
                  <c:v>6.6065262788</c:v>
                </c:pt>
                <c:pt idx="8">
                  <c:v>6.6065262788</c:v>
                </c:pt>
                <c:pt idx="9">
                  <c:v>6.6065262788</c:v>
                </c:pt>
                <c:pt idx="10">
                  <c:v>6.6065262788</c:v>
                </c:pt>
                <c:pt idx="12">
                  <c:v>6.6065262788</c:v>
                </c:pt>
                <c:pt idx="13">
                  <c:v>6.6065262788</c:v>
                </c:pt>
                <c:pt idx="14">
                  <c:v>6.6065262788</c:v>
                </c:pt>
                <c:pt idx="15">
                  <c:v>6.6065262788</c:v>
                </c:pt>
              </c:numCache>
            </c:numRef>
          </c:val>
        </c:ser>
        <c:gapWidth val="0"/>
        <c:axId val="12551122"/>
        <c:axId val="44325315"/>
      </c:barChart>
      <c:catAx>
        <c:axId val="1255112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325315"/>
        <c:crosses val="autoZero"/>
        <c:auto val="1"/>
        <c:lblOffset val="100"/>
        <c:tickLblSkip val="1"/>
        <c:noMultiLvlLbl val="0"/>
      </c:catAx>
      <c:valAx>
        <c:axId val="44325315"/>
        <c:scaling>
          <c:orientation val="minMax"/>
          <c:max val="16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551122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865"/>
          <c:y val="0.1455"/>
          <c:w val="0.2932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1365"/>
          <c:w val="0.9815"/>
          <c:h val="0.73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 (o)</c:v>
                </c:pt>
                <c:pt idx="4">
                  <c:v>Transcona (o)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 (m)</c:v>
                </c:pt>
                <c:pt idx="9">
                  <c:v>Inkster (d)</c:v>
                </c:pt>
                <c:pt idx="10">
                  <c:v>Downtown (d)</c:v>
                </c:pt>
                <c:pt idx="11">
                  <c:v>Point Douglas (d)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9.506410866</c:v>
                </c:pt>
                <c:pt idx="1">
                  <c:v>9.506410866</c:v>
                </c:pt>
                <c:pt idx="2">
                  <c:v>9.506410866</c:v>
                </c:pt>
                <c:pt idx="3">
                  <c:v>9.506410866</c:v>
                </c:pt>
                <c:pt idx="4">
                  <c:v>9.506410866</c:v>
                </c:pt>
                <c:pt idx="5">
                  <c:v>9.506410866</c:v>
                </c:pt>
                <c:pt idx="6">
                  <c:v>9.506410866</c:v>
                </c:pt>
                <c:pt idx="7">
                  <c:v>9.506410866</c:v>
                </c:pt>
                <c:pt idx="8">
                  <c:v>9.506410866</c:v>
                </c:pt>
                <c:pt idx="9">
                  <c:v>9.506410866</c:v>
                </c:pt>
                <c:pt idx="10">
                  <c:v>9.506410866</c:v>
                </c:pt>
                <c:pt idx="11">
                  <c:v>9.506410866</c:v>
                </c:pt>
                <c:pt idx="13">
                  <c:v>9.506410866</c:v>
                </c:pt>
                <c:pt idx="14">
                  <c:v>9.506410866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 (o)</c:v>
                </c:pt>
                <c:pt idx="4">
                  <c:v>Transcona (o)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 (m)</c:v>
                </c:pt>
                <c:pt idx="9">
                  <c:v>Inkster (d)</c:v>
                </c:pt>
                <c:pt idx="10">
                  <c:v>Downtown (d)</c:v>
                </c:pt>
                <c:pt idx="11">
                  <c:v>Point Douglas (d)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12.716252253</c:v>
                </c:pt>
                <c:pt idx="1">
                  <c:v>6.9098172621</c:v>
                </c:pt>
                <c:pt idx="2">
                  <c:v>9.6042156838</c:v>
                </c:pt>
                <c:pt idx="3">
                  <c:v>10.090713422</c:v>
                </c:pt>
                <c:pt idx="4">
                  <c:v>7.6368324153</c:v>
                </c:pt>
                <c:pt idx="5">
                  <c:v>8.7187711716</c:v>
                </c:pt>
                <c:pt idx="6">
                  <c:v>7.4915417304</c:v>
                </c:pt>
                <c:pt idx="7">
                  <c:v>9.6922016835</c:v>
                </c:pt>
                <c:pt idx="8">
                  <c:v>4.3002768981</c:v>
                </c:pt>
                <c:pt idx="9">
                  <c:v>11.605633012</c:v>
                </c:pt>
                <c:pt idx="10">
                  <c:v>10.076355161</c:v>
                </c:pt>
                <c:pt idx="11">
                  <c:v>11.067356823</c:v>
                </c:pt>
                <c:pt idx="13">
                  <c:v>9.2331755919</c:v>
                </c:pt>
                <c:pt idx="14">
                  <c:v>9.506410866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 (o)</c:v>
                </c:pt>
                <c:pt idx="4">
                  <c:v>Transcona (o)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 (m)</c:v>
                </c:pt>
                <c:pt idx="9">
                  <c:v>Inkster (d)</c:v>
                </c:pt>
                <c:pt idx="10">
                  <c:v>Downtown (d)</c:v>
                </c:pt>
                <c:pt idx="11">
                  <c:v>Point Douglas (d)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6.2429003554</c:v>
                </c:pt>
                <c:pt idx="1">
                  <c:v>5.8661047098</c:v>
                </c:pt>
                <c:pt idx="2">
                  <c:v>7.3091136416</c:v>
                </c:pt>
                <c:pt idx="3">
                  <c:v>7.6312401027</c:v>
                </c:pt>
                <c:pt idx="4">
                  <c:v>7.8331598604</c:v>
                </c:pt>
                <c:pt idx="5">
                  <c:v>6.5338823044</c:v>
                </c:pt>
                <c:pt idx="6">
                  <c:v>6.7731500882</c:v>
                </c:pt>
                <c:pt idx="7">
                  <c:v>6.8218481651</c:v>
                </c:pt>
                <c:pt idx="8">
                  <c:v>6.7604068792</c:v>
                </c:pt>
                <c:pt idx="9">
                  <c:v>7.5487720975</c:v>
                </c:pt>
                <c:pt idx="10">
                  <c:v>6.4000883518</c:v>
                </c:pt>
                <c:pt idx="11">
                  <c:v>7.2907908095</c:v>
                </c:pt>
                <c:pt idx="13">
                  <c:v>6.8353935429</c:v>
                </c:pt>
                <c:pt idx="14">
                  <c:v>6.6065262788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 (o)</c:v>
                </c:pt>
                <c:pt idx="4">
                  <c:v>Transcona (o)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 (m)</c:v>
                </c:pt>
                <c:pt idx="9">
                  <c:v>Inkster (d)</c:v>
                </c:pt>
                <c:pt idx="10">
                  <c:v>Downtown (d)</c:v>
                </c:pt>
                <c:pt idx="11">
                  <c:v>Point Douglas (d)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6.6065262788</c:v>
                </c:pt>
                <c:pt idx="1">
                  <c:v>6.6065262788</c:v>
                </c:pt>
                <c:pt idx="2">
                  <c:v>6.6065262788</c:v>
                </c:pt>
                <c:pt idx="3">
                  <c:v>6.6065262788</c:v>
                </c:pt>
                <c:pt idx="4">
                  <c:v>6.6065262788</c:v>
                </c:pt>
                <c:pt idx="5">
                  <c:v>6.6065262788</c:v>
                </c:pt>
                <c:pt idx="6">
                  <c:v>6.6065262788</c:v>
                </c:pt>
                <c:pt idx="7">
                  <c:v>6.6065262788</c:v>
                </c:pt>
                <c:pt idx="8">
                  <c:v>6.6065262788</c:v>
                </c:pt>
                <c:pt idx="9">
                  <c:v>6.6065262788</c:v>
                </c:pt>
                <c:pt idx="10">
                  <c:v>6.6065262788</c:v>
                </c:pt>
                <c:pt idx="11">
                  <c:v>6.6065262788</c:v>
                </c:pt>
                <c:pt idx="13">
                  <c:v>6.6065262788</c:v>
                </c:pt>
                <c:pt idx="14">
                  <c:v>6.6065262788</c:v>
                </c:pt>
              </c:numCache>
            </c:numRef>
          </c:val>
        </c:ser>
        <c:gapWidth val="0"/>
        <c:axId val="43514988"/>
        <c:axId val="64435213"/>
      </c:barChart>
      <c:catAx>
        <c:axId val="435149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435213"/>
        <c:crosses val="autoZero"/>
        <c:auto val="1"/>
        <c:lblOffset val="100"/>
        <c:tickLblSkip val="1"/>
        <c:noMultiLvlLbl val="0"/>
      </c:catAx>
      <c:valAx>
        <c:axId val="64435213"/>
        <c:scaling>
          <c:orientation val="minMax"/>
          <c:max val="16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514988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965"/>
          <c:y val="0.334"/>
          <c:w val="0.278"/>
          <c:h val="0.0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8725"/>
          <c:w val="0.9782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9.5061134081</c:v>
                </c:pt>
                <c:pt idx="1">
                  <c:v>9.5061134081</c:v>
                </c:pt>
                <c:pt idx="2">
                  <c:v>9.5061134081</c:v>
                </c:pt>
                <c:pt idx="3">
                  <c:v>9.5061134081</c:v>
                </c:pt>
                <c:pt idx="4">
                  <c:v>9.5061134081</c:v>
                </c:pt>
                <c:pt idx="5">
                  <c:v>9.5061134081</c:v>
                </c:pt>
                <c:pt idx="6">
                  <c:v>9.5061134081</c:v>
                </c:pt>
                <c:pt idx="8">
                  <c:v>9.5061134081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9.2696598497</c:v>
                </c:pt>
                <c:pt idx="1">
                  <c:v>8.6704684813</c:v>
                </c:pt>
                <c:pt idx="2">
                  <c:v>10.92687963</c:v>
                </c:pt>
                <c:pt idx="3">
                  <c:v>9.2355766191</c:v>
                </c:pt>
                <c:pt idx="4">
                  <c:v>8.4986662734</c:v>
                </c:pt>
                <c:pt idx="5">
                  <c:v>12.903129016</c:v>
                </c:pt>
                <c:pt idx="6">
                  <c:v>10.200098621</c:v>
                </c:pt>
                <c:pt idx="8">
                  <c:v>9.5061134081</c:v>
                </c:pt>
              </c:numCache>
            </c:numRef>
          </c:val>
        </c:ser>
        <c:axId val="48928486"/>
        <c:axId val="37460279"/>
      </c:barChart>
      <c:catAx>
        <c:axId val="4892848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460279"/>
        <c:crosses val="autoZero"/>
        <c:auto val="1"/>
        <c:lblOffset val="100"/>
        <c:tickLblSkip val="1"/>
        <c:noMultiLvlLbl val="0"/>
      </c:catAx>
      <c:valAx>
        <c:axId val="37460279"/>
        <c:scaling>
          <c:orientation val="minMax"/>
          <c:max val="16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928486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56"/>
          <c:y val="0.130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136"/>
          <c:w val="0.9765"/>
          <c:h val="0.8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 (d)</c:v>
                </c:pt>
                <c:pt idx="2">
                  <c:v>North (d)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9.506410866</c:v>
                </c:pt>
                <c:pt idx="1">
                  <c:v>9.506410866</c:v>
                </c:pt>
                <c:pt idx="2">
                  <c:v>9.506410866</c:v>
                </c:pt>
                <c:pt idx="3">
                  <c:v>9.506410866</c:v>
                </c:pt>
                <c:pt idx="4">
                  <c:v>9.506410866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 (d)</c:v>
                </c:pt>
                <c:pt idx="2">
                  <c:v>North (d)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8.906489085</c:v>
                </c:pt>
                <c:pt idx="1">
                  <c:v>10.017314598</c:v>
                </c:pt>
                <c:pt idx="2">
                  <c:v>10.751917624</c:v>
                </c:pt>
                <c:pt idx="3">
                  <c:v>9.2331755919</c:v>
                </c:pt>
                <c:pt idx="4">
                  <c:v>9.506410866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 (d)</c:v>
                </c:pt>
                <c:pt idx="2">
                  <c:v>North (d)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5.8334798794</c:v>
                </c:pt>
                <c:pt idx="1">
                  <c:v>6.8613425109</c:v>
                </c:pt>
                <c:pt idx="2">
                  <c:v>7.5096062369</c:v>
                </c:pt>
                <c:pt idx="3">
                  <c:v>6.8353935429</c:v>
                </c:pt>
                <c:pt idx="4">
                  <c:v>6.6065262788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 (d)</c:v>
                </c:pt>
                <c:pt idx="2">
                  <c:v>North (d)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6.6065262788</c:v>
                </c:pt>
                <c:pt idx="1">
                  <c:v>6.6065262788</c:v>
                </c:pt>
                <c:pt idx="2">
                  <c:v>6.6065262788</c:v>
                </c:pt>
                <c:pt idx="3">
                  <c:v>6.6065262788</c:v>
                </c:pt>
                <c:pt idx="4">
                  <c:v>6.6065262788</c:v>
                </c:pt>
              </c:numCache>
            </c:numRef>
          </c:val>
        </c:ser>
        <c:axId val="54861120"/>
        <c:axId val="40076097"/>
      </c:barChart>
      <c:catAx>
        <c:axId val="548611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076097"/>
        <c:crosses val="autoZero"/>
        <c:auto val="1"/>
        <c:lblOffset val="100"/>
        <c:tickLblSkip val="1"/>
        <c:noMultiLvlLbl val="0"/>
      </c:catAx>
      <c:valAx>
        <c:axId val="40076097"/>
        <c:scaling>
          <c:orientation val="minMax"/>
          <c:max val="16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54861120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975"/>
          <c:y val="0.167"/>
          <c:w val="0.2932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0.07525</cdr:x>
      <cdr:y>0.87975</cdr:y>
    </cdr:from>
    <cdr:to>
      <cdr:x>0.99725</cdr:x>
      <cdr:y>0.98825</cdr:y>
    </cdr:to>
    <cdr:sp>
      <cdr:nvSpPr>
        <cdr:cNvPr id="1" name="Text Box 4"/>
        <cdr:cNvSpPr txBox="1">
          <a:spLocks noChangeArrowheads="1"/>
        </cdr:cNvSpPr>
      </cdr:nvSpPr>
      <cdr:spPr>
        <a:xfrm>
          <a:off x="428625" y="3990975"/>
          <a:ext cx="5267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0.99625</cdr:x>
      <cdr:y>0.079</cdr:y>
    </cdr:to>
    <cdr:sp>
      <cdr:nvSpPr>
        <cdr:cNvPr id="2" name="Text Box 7"/>
        <cdr:cNvSpPr txBox="1">
          <a:spLocks noChangeArrowheads="1"/>
        </cdr:cNvSpPr>
      </cdr:nvSpPr>
      <cdr:spPr>
        <a:xfrm>
          <a:off x="9525" y="0"/>
          <a:ext cx="5686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11.1.1: Cardiac Catheterization Rate by RHA,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cardiac catheterization rates per 1,000 residents aged 40+</a:t>
          </a:r>
        </a:p>
      </cdr:txBody>
    </cdr:sp>
  </cdr:relSizeAnchor>
  <cdr:relSizeAnchor xmlns:cdr="http://schemas.openxmlformats.org/drawingml/2006/chartDrawing">
    <cdr:from>
      <cdr:x>0.70525</cdr:x>
      <cdr:y>0.97</cdr:y>
    </cdr:from>
    <cdr:to>
      <cdr:x>0.93575</cdr:x>
      <cdr:y>1</cdr:y>
    </cdr:to>
    <cdr:sp>
      <cdr:nvSpPr>
        <cdr:cNvPr id="3" name="Text Box 8"/>
        <cdr:cNvSpPr txBox="1">
          <a:spLocks noChangeArrowheads="1"/>
        </cdr:cNvSpPr>
      </cdr:nvSpPr>
      <cdr:spPr>
        <a:xfrm>
          <a:off x="4029075" y="4400550"/>
          <a:ext cx="13144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0.1115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11.1.3: Cardiac Catheterization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cardiac catheterization rates per 1,000 residents aged 40+</a:t>
          </a:r>
        </a:p>
      </cdr:txBody>
    </cdr:sp>
  </cdr:relSizeAnchor>
  <cdr:relSizeAnchor xmlns:cdr="http://schemas.openxmlformats.org/drawingml/2006/chartDrawing">
    <cdr:from>
      <cdr:x>0.1115</cdr:x>
      <cdr:y>0.89375</cdr:y>
    </cdr:from>
    <cdr:to>
      <cdr:x>0.9985</cdr:x>
      <cdr:y>0.98575</cdr:y>
    </cdr:to>
    <cdr:sp>
      <cdr:nvSpPr>
        <cdr:cNvPr id="2" name="Text Box 9"/>
        <cdr:cNvSpPr txBox="1">
          <a:spLocks noChangeArrowheads="1"/>
        </cdr:cNvSpPr>
      </cdr:nvSpPr>
      <cdr:spPr>
        <a:xfrm>
          <a:off x="628650" y="4876800"/>
          <a:ext cx="50673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0.9205</cdr:x>
      <cdr:y>0.65925</cdr:y>
    </cdr:from>
    <cdr:to>
      <cdr:x>0.9675</cdr:x>
      <cdr:y>0.695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257800" y="3590925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0.68925</cdr:x>
      <cdr:y>0.961</cdr:y>
    </cdr:from>
    <cdr:to>
      <cdr:x>0.91975</cdr:x>
      <cdr:y>0.986</cdr:y>
    </cdr:to>
    <cdr:sp>
      <cdr:nvSpPr>
        <cdr:cNvPr id="4" name="Text Box 11"/>
        <cdr:cNvSpPr txBox="1">
          <a:spLocks noChangeArrowheads="1"/>
        </cdr:cNvSpPr>
      </cdr:nvSpPr>
      <cdr:spPr>
        <a:xfrm>
          <a:off x="3933825" y="5238750"/>
          <a:ext cx="13144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0.0755</cdr:x>
      <cdr:y>0.88275</cdr:y>
    </cdr:from>
    <cdr:to>
      <cdr:x>0.997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4010025"/>
          <a:ext cx="52673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0.0015</cdr:x>
      <cdr:y>0</cdr:y>
    </cdr:from>
    <cdr:to>
      <cdr:x>0.99525</cdr:x>
      <cdr:y>0.07925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11.1.2: Cardiac Catheterization Rate by Metis Region,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cardiac catheterization rates per 1,000 Metis residents aged 40+</a:t>
          </a:r>
        </a:p>
      </cdr:txBody>
    </cdr:sp>
  </cdr:relSizeAnchor>
  <cdr:relSizeAnchor xmlns:cdr="http://schemas.openxmlformats.org/drawingml/2006/chartDrawing">
    <cdr:from>
      <cdr:x>0.70025</cdr:x>
      <cdr:y>0.97</cdr:y>
    </cdr:from>
    <cdr:to>
      <cdr:x>0.93075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4000500" y="4400550"/>
          <a:ext cx="13144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</cdr:x>
      <cdr:y>0.96925</cdr:y>
    </cdr:from>
    <cdr:to>
      <cdr:x>0.99075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343400" y="4400550"/>
          <a:ext cx="1314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0.122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7150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Cardiac Catheterization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Areas,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cardiac catheterization rates per 1,000 residents aged 40+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12.421875" style="22" customWidth="1"/>
    <col min="2" max="3" width="17.140625" style="22" customWidth="1"/>
    <col min="4" max="4" width="0.9921875" style="22" customWidth="1"/>
    <col min="5" max="5" width="18.140625" style="22" customWidth="1"/>
    <col min="6" max="7" width="17.140625" style="22" customWidth="1"/>
    <col min="8" max="8" width="1.1484375" style="22" customWidth="1"/>
    <col min="9" max="9" width="14.57421875" style="22" customWidth="1"/>
    <col min="10" max="10" width="17.140625" style="22" customWidth="1"/>
    <col min="11" max="16384" width="9.140625" style="22" customWidth="1"/>
  </cols>
  <sheetData>
    <row r="1" spans="1:3" ht="15.75" thickBot="1">
      <c r="A1" s="14" t="s">
        <v>163</v>
      </c>
      <c r="B1" s="14"/>
      <c r="C1" s="14"/>
    </row>
    <row r="2" spans="1:10" ht="13.5" thickBot="1">
      <c r="A2" s="67" t="s">
        <v>150</v>
      </c>
      <c r="B2" s="73" t="s">
        <v>157</v>
      </c>
      <c r="C2" s="74"/>
      <c r="E2" s="70" t="s">
        <v>151</v>
      </c>
      <c r="F2" s="73" t="s">
        <v>157</v>
      </c>
      <c r="G2" s="74"/>
      <c r="I2" s="67" t="s">
        <v>149</v>
      </c>
      <c r="J2" s="64" t="s">
        <v>159</v>
      </c>
    </row>
    <row r="3" spans="1:10" ht="13.5" thickBot="1">
      <c r="A3" s="68"/>
      <c r="B3" s="15" t="s">
        <v>62</v>
      </c>
      <c r="C3" s="18" t="s">
        <v>62</v>
      </c>
      <c r="E3" s="71"/>
      <c r="F3" s="15" t="s">
        <v>62</v>
      </c>
      <c r="G3" s="18" t="s">
        <v>62</v>
      </c>
      <c r="I3" s="68"/>
      <c r="J3" s="65"/>
    </row>
    <row r="4" spans="1:10" ht="12.75">
      <c r="A4" s="68"/>
      <c r="B4" s="15" t="s">
        <v>63</v>
      </c>
      <c r="C4" s="28" t="s">
        <v>63</v>
      </c>
      <c r="E4" s="71"/>
      <c r="F4" s="15" t="s">
        <v>63</v>
      </c>
      <c r="G4" s="28" t="s">
        <v>63</v>
      </c>
      <c r="I4" s="68"/>
      <c r="J4" s="38" t="s">
        <v>158</v>
      </c>
    </row>
    <row r="5" spans="1:10" ht="12.75">
      <c r="A5" s="68"/>
      <c r="B5" s="16" t="s">
        <v>57</v>
      </c>
      <c r="C5" s="29" t="s">
        <v>57</v>
      </c>
      <c r="E5" s="71"/>
      <c r="F5" s="16" t="s">
        <v>57</v>
      </c>
      <c r="G5" s="29" t="s">
        <v>57</v>
      </c>
      <c r="I5" s="68"/>
      <c r="J5" s="39" t="s">
        <v>57</v>
      </c>
    </row>
    <row r="6" spans="1:10" ht="13.5" thickBot="1">
      <c r="A6" s="69"/>
      <c r="B6" s="50" t="s">
        <v>141</v>
      </c>
      <c r="C6" s="60" t="s">
        <v>142</v>
      </c>
      <c r="E6" s="72"/>
      <c r="F6" s="50" t="s">
        <v>141</v>
      </c>
      <c r="G6" s="60" t="s">
        <v>142</v>
      </c>
      <c r="I6" s="69"/>
      <c r="J6" s="51" t="s">
        <v>143</v>
      </c>
    </row>
    <row r="7" spans="1:10" ht="12.75">
      <c r="A7" s="23" t="s">
        <v>31</v>
      </c>
      <c r="B7" s="53">
        <f>'m vs o orig data'!F4</f>
        <v>9.5796396912</v>
      </c>
      <c r="C7" s="36">
        <f>'m vs o orig data'!R4</f>
        <v>7.7488009592</v>
      </c>
      <c r="E7" s="23" t="s">
        <v>45</v>
      </c>
      <c r="F7" s="53">
        <f>'m vs o orig data'!F19</f>
        <v>12.419274714</v>
      </c>
      <c r="G7" s="36">
        <f>'m vs o orig data'!R19</f>
        <v>6.0678128091</v>
      </c>
      <c r="I7" s="24" t="s">
        <v>144</v>
      </c>
      <c r="J7" s="57">
        <f>'m region orig data'!F4</f>
        <v>9.5177157482</v>
      </c>
    </row>
    <row r="8" spans="1:10" ht="12.75">
      <c r="A8" s="24" t="s">
        <v>32</v>
      </c>
      <c r="B8" s="54">
        <f>'m vs o orig data'!F5</f>
        <v>9.9447513812</v>
      </c>
      <c r="C8" s="36">
        <f>'m vs o orig data'!R5</f>
        <v>5.5419358445</v>
      </c>
      <c r="E8" s="24" t="s">
        <v>46</v>
      </c>
      <c r="F8" s="54">
        <f>'m vs o orig data'!F20</f>
        <v>7.0635721493</v>
      </c>
      <c r="G8" s="36">
        <f>'m vs o orig data'!R20</f>
        <v>5.9463252061</v>
      </c>
      <c r="I8" s="24" t="s">
        <v>35</v>
      </c>
      <c r="J8" s="58">
        <f>'m region orig data'!F5</f>
        <v>8.9161326275</v>
      </c>
    </row>
    <row r="9" spans="1:10" ht="12.75">
      <c r="A9" s="24" t="s">
        <v>33</v>
      </c>
      <c r="B9" s="54">
        <f>'m vs o orig data'!F6</f>
        <v>5.8939096267</v>
      </c>
      <c r="C9" s="36">
        <f>'m vs o orig data'!R6</f>
        <v>5.5512998742</v>
      </c>
      <c r="E9" s="24" t="s">
        <v>50</v>
      </c>
      <c r="F9" s="54">
        <f>'m vs o orig data'!F21</f>
        <v>9.8818474758</v>
      </c>
      <c r="G9" s="36">
        <f>'m vs o orig data'!R21</f>
        <v>7.1790664283</v>
      </c>
      <c r="I9" s="24" t="s">
        <v>145</v>
      </c>
      <c r="J9" s="58">
        <f>'m region orig data'!F6</f>
        <v>11.616058692</v>
      </c>
    </row>
    <row r="10" spans="1:10" ht="12.75">
      <c r="A10" s="24" t="s">
        <v>28</v>
      </c>
      <c r="B10" s="54">
        <f>'m vs o orig data'!F7</f>
        <v>6.7010309278</v>
      </c>
      <c r="C10" s="36">
        <f>'m vs o orig data'!R7</f>
        <v>5.4937380697</v>
      </c>
      <c r="E10" s="24" t="s">
        <v>48</v>
      </c>
      <c r="F10" s="54">
        <f>'m vs o orig data'!F22</f>
        <v>10.359116022</v>
      </c>
      <c r="G10" s="36">
        <f>'m vs o orig data'!R22</f>
        <v>7.390838128</v>
      </c>
      <c r="I10" s="24" t="s">
        <v>41</v>
      </c>
      <c r="J10" s="58">
        <f>'m region orig data'!F7</f>
        <v>8.8743577767</v>
      </c>
    </row>
    <row r="11" spans="1:10" ht="12.75">
      <c r="A11" s="24" t="s">
        <v>41</v>
      </c>
      <c r="B11" s="54">
        <f>'m vs o orig data'!F8</f>
        <v>8.8743577767</v>
      </c>
      <c r="C11" s="36">
        <f>'m vs o orig data'!R8</f>
        <v>6.6920252268</v>
      </c>
      <c r="E11" s="24" t="s">
        <v>51</v>
      </c>
      <c r="F11" s="54">
        <f>'m vs o orig data'!F23</f>
        <v>6.8870523416</v>
      </c>
      <c r="G11" s="36">
        <f>'m vs o orig data'!R23</f>
        <v>7.3590862661</v>
      </c>
      <c r="I11" s="24" t="s">
        <v>146</v>
      </c>
      <c r="J11" s="58">
        <f>'m region orig data'!F8</f>
        <v>8.4649530298</v>
      </c>
    </row>
    <row r="12" spans="1:10" ht="12.75">
      <c r="A12" s="24" t="s">
        <v>35</v>
      </c>
      <c r="B12" s="54">
        <f>'m vs o orig data'!F9</f>
        <v>9.3346911066</v>
      </c>
      <c r="C12" s="36">
        <f>'m vs o orig data'!R9</f>
        <v>6.4106876832</v>
      </c>
      <c r="E12" s="24" t="s">
        <v>47</v>
      </c>
      <c r="F12" s="54">
        <f>'m vs o orig data'!F24</f>
        <v>8.0229226361</v>
      </c>
      <c r="G12" s="36">
        <f>'m vs o orig data'!R24</f>
        <v>6.4435208185</v>
      </c>
      <c r="I12" s="24" t="s">
        <v>147</v>
      </c>
      <c r="J12" s="58">
        <f>'m region orig data'!F9</f>
        <v>12.343797623</v>
      </c>
    </row>
    <row r="13" spans="1:10" ht="12.75">
      <c r="A13" s="24" t="s">
        <v>36</v>
      </c>
      <c r="B13" s="54">
        <f>'m vs o orig data'!F10</f>
        <v>8.4992171774</v>
      </c>
      <c r="C13" s="36">
        <f>'m vs o orig data'!R10</f>
        <v>8.1260364842</v>
      </c>
      <c r="E13" s="24" t="s">
        <v>49</v>
      </c>
      <c r="F13" s="54">
        <f>'m vs o orig data'!F25</f>
        <v>6.902502157</v>
      </c>
      <c r="G13" s="36">
        <f>'m vs o orig data'!R25</f>
        <v>6.7475677372</v>
      </c>
      <c r="I13" s="24" t="s">
        <v>148</v>
      </c>
      <c r="J13" s="58">
        <f>'m region orig data'!F10</f>
        <v>8.6114101184</v>
      </c>
    </row>
    <row r="14" spans="1:10" ht="12.75">
      <c r="A14" s="24" t="s">
        <v>34</v>
      </c>
      <c r="B14" s="54">
        <f>'m vs o orig data'!F11</f>
        <v>13.460131675</v>
      </c>
      <c r="C14" s="36">
        <f>'m vs o orig data'!R11</f>
        <v>8.301703669</v>
      </c>
      <c r="E14" s="24" t="s">
        <v>52</v>
      </c>
      <c r="F14" s="54">
        <f>'m vs o orig data'!F26</f>
        <v>9.0765588003</v>
      </c>
      <c r="G14" s="36">
        <f>'m vs o orig data'!R26</f>
        <v>6.7544787658</v>
      </c>
      <c r="I14" s="25"/>
      <c r="J14" s="59"/>
    </row>
    <row r="15" spans="1:10" ht="13.5" thickBot="1">
      <c r="A15" s="24" t="s">
        <v>37</v>
      </c>
      <c r="B15" s="54">
        <f>'m vs o orig data'!F12</f>
        <v>0</v>
      </c>
      <c r="C15" s="36" t="str">
        <f>'m vs o orig data'!R12</f>
        <v> </v>
      </c>
      <c r="E15" s="24" t="s">
        <v>53</v>
      </c>
      <c r="F15" s="54">
        <f>'m vs o orig data'!F27</f>
        <v>4.2868277475</v>
      </c>
      <c r="G15" s="36">
        <f>'m vs o orig data'!R27</f>
        <v>7.1551198981</v>
      </c>
      <c r="I15" s="26" t="s">
        <v>42</v>
      </c>
      <c r="J15" s="56">
        <f>'m region orig data'!F11</f>
        <v>9.3570232287</v>
      </c>
    </row>
    <row r="16" spans="1:10" ht="12.75">
      <c r="A16" s="24" t="s">
        <v>38</v>
      </c>
      <c r="B16" s="54">
        <f>'m vs o orig data'!F13</f>
        <v>10.374379793</v>
      </c>
      <c r="C16" s="36">
        <f>'m vs o orig data'!R13</f>
        <v>6.2533207994</v>
      </c>
      <c r="E16" s="24" t="s">
        <v>54</v>
      </c>
      <c r="F16" s="54">
        <f>'m vs o orig data'!F28</f>
        <v>10.843941537</v>
      </c>
      <c r="G16" s="36">
        <f>'m vs o orig data'!R28</f>
        <v>6.7312075947</v>
      </c>
      <c r="I16" s="17" t="s">
        <v>43</v>
      </c>
      <c r="J16" s="27"/>
    </row>
    <row r="17" spans="1:10" ht="12.75">
      <c r="A17" s="24" t="s">
        <v>39</v>
      </c>
      <c r="B17" s="54">
        <f>'m vs o orig data'!F14</f>
        <v>9.2352092352</v>
      </c>
      <c r="C17" s="36">
        <f>'m vs o orig data'!R14</f>
        <v>6.9948964275</v>
      </c>
      <c r="E17" s="24" t="s">
        <v>55</v>
      </c>
      <c r="F17" s="54">
        <f>'m vs o orig data'!F29</f>
        <v>9.093971034</v>
      </c>
      <c r="G17" s="36">
        <f>'m vs o orig data'!R29</f>
        <v>5.9111501638</v>
      </c>
      <c r="I17" s="63" t="s">
        <v>162</v>
      </c>
      <c r="J17" s="21"/>
    </row>
    <row r="18" spans="1:7" ht="12.75">
      <c r="A18" s="25"/>
      <c r="B18" s="55"/>
      <c r="C18" s="40"/>
      <c r="E18" s="24" t="s">
        <v>56</v>
      </c>
      <c r="F18" s="54">
        <f>'m vs o orig data'!F30</f>
        <v>10.273972603</v>
      </c>
      <c r="G18" s="36">
        <f>'m vs o orig data'!R30</f>
        <v>6.8668834448</v>
      </c>
    </row>
    <row r="19" spans="1:7" ht="12.75">
      <c r="A19" s="24" t="s">
        <v>139</v>
      </c>
      <c r="B19" s="54">
        <f>'m vs o orig data'!F15</f>
        <v>9.0854432494</v>
      </c>
      <c r="C19" s="36">
        <f>'m vs o orig data'!R15</f>
        <v>6.0398806804</v>
      </c>
      <c r="E19" s="52"/>
      <c r="F19" s="55"/>
      <c r="G19" s="40"/>
    </row>
    <row r="20" spans="1:7" ht="13.5" thickBot="1">
      <c r="A20" s="24" t="s">
        <v>44</v>
      </c>
      <c r="B20" s="54">
        <f>'m vs o orig data'!F16</f>
        <v>10.394110004</v>
      </c>
      <c r="C20" s="36">
        <f>'m vs o orig data'!R16</f>
        <v>7.3467460442</v>
      </c>
      <c r="E20" s="26" t="s">
        <v>41</v>
      </c>
      <c r="F20" s="56">
        <f>'m vs o orig data'!F8</f>
        <v>8.8743577767</v>
      </c>
      <c r="G20" s="41">
        <f>'m vs o orig data'!R8</f>
        <v>6.6920252268</v>
      </c>
    </row>
    <row r="21" spans="1:6" ht="12.75">
      <c r="A21" s="24" t="s">
        <v>40</v>
      </c>
      <c r="B21" s="54">
        <f>'m vs o orig data'!F17</f>
        <v>9.5787793197</v>
      </c>
      <c r="C21" s="36">
        <f>'m vs o orig data'!R17</f>
        <v>6.650977182</v>
      </c>
      <c r="E21" s="17" t="s">
        <v>43</v>
      </c>
      <c r="F21" s="27"/>
    </row>
    <row r="22" spans="1:7" ht="12.75">
      <c r="A22" s="25"/>
      <c r="B22" s="55"/>
      <c r="C22" s="40"/>
      <c r="E22" s="66" t="s">
        <v>162</v>
      </c>
      <c r="F22" s="66"/>
      <c r="G22" s="66"/>
    </row>
    <row r="23" spans="1:3" ht="13.5" thickBot="1">
      <c r="A23" s="26" t="s">
        <v>42</v>
      </c>
      <c r="B23" s="54">
        <f>'m vs o orig data'!F18</f>
        <v>9.3570232287</v>
      </c>
      <c r="C23" s="36">
        <f>'m vs o orig data'!R18</f>
        <v>6.6065262788</v>
      </c>
    </row>
    <row r="24" spans="1:3" ht="13.5" thickBot="1">
      <c r="A24" s="45"/>
      <c r="B24" s="62" t="s">
        <v>160</v>
      </c>
      <c r="C24" s="61" t="s">
        <v>161</v>
      </c>
    </row>
    <row r="25" spans="1:6" ht="12.75">
      <c r="A25" s="17" t="s">
        <v>43</v>
      </c>
      <c r="B25" s="27"/>
      <c r="E25" s="47"/>
      <c r="F25" s="42"/>
    </row>
    <row r="26" spans="1:6" ht="12.75">
      <c r="A26" s="63" t="s">
        <v>162</v>
      </c>
      <c r="B26" s="21"/>
      <c r="C26" s="21"/>
      <c r="E26" s="47"/>
      <c r="F26" s="43"/>
    </row>
    <row r="27" spans="5:6" ht="12.75">
      <c r="E27" s="47"/>
      <c r="F27" s="43"/>
    </row>
    <row r="28" spans="5:6" ht="12.75">
      <c r="E28" s="47"/>
      <c r="F28" s="44"/>
    </row>
    <row r="29" spans="5:6" ht="12.75">
      <c r="E29" s="47"/>
      <c r="F29" s="42"/>
    </row>
    <row r="30" spans="5:6" ht="12.75">
      <c r="E30" s="45"/>
      <c r="F30" s="46"/>
    </row>
    <row r="31" spans="5:6" ht="12.75">
      <c r="E31" s="45"/>
      <c r="F31" s="46"/>
    </row>
    <row r="32" spans="5:6" ht="12.75">
      <c r="E32" s="45"/>
      <c r="F32" s="46"/>
    </row>
    <row r="33" spans="5:6" ht="12.75">
      <c r="E33" s="45"/>
      <c r="F33" s="46"/>
    </row>
    <row r="34" spans="5:6" ht="12.75">
      <c r="E34" s="45"/>
      <c r="F34" s="46"/>
    </row>
    <row r="35" spans="5:6" ht="12.75">
      <c r="E35" s="45"/>
      <c r="F35" s="46"/>
    </row>
    <row r="36" spans="5:6" ht="12.75">
      <c r="E36" s="45"/>
      <c r="F36" s="46"/>
    </row>
    <row r="37" spans="5:6" ht="12.75">
      <c r="E37" s="48"/>
      <c r="F37" s="46"/>
    </row>
    <row r="38" spans="5:6" ht="12.75">
      <c r="E38" s="45"/>
      <c r="F38" s="46"/>
    </row>
  </sheetData>
  <sheetProtection/>
  <mergeCells count="7">
    <mergeCell ref="J2:J3"/>
    <mergeCell ref="E22:G22"/>
    <mergeCell ref="I2:I6"/>
    <mergeCell ref="A2:A6"/>
    <mergeCell ref="E2:E6"/>
    <mergeCell ref="B2:C2"/>
    <mergeCell ref="F2:G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N1" sqref="N1:O65536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2" width="9.140625" style="2" customWidth="1"/>
    <col min="13" max="13" width="2.8515625" style="10" customWidth="1"/>
    <col min="14" max="14" width="9.140625" style="2" customWidth="1"/>
    <col min="15" max="15" width="2.8515625" style="10" customWidth="1"/>
    <col min="16" max="16" width="9.28125" style="2" bestFit="1" customWidth="1"/>
    <col min="17" max="16384" width="9.140625" style="2" customWidth="1"/>
  </cols>
  <sheetData>
    <row r="1" spans="1:15" ht="12.75">
      <c r="A1" s="32" t="s">
        <v>152</v>
      </c>
      <c r="B1" s="5" t="s">
        <v>58</v>
      </c>
      <c r="C1" s="75" t="s">
        <v>29</v>
      </c>
      <c r="D1" s="75"/>
      <c r="E1" s="75"/>
      <c r="F1" s="76" t="s">
        <v>132</v>
      </c>
      <c r="G1" s="76"/>
      <c r="H1" s="77" t="s">
        <v>156</v>
      </c>
      <c r="I1" s="77"/>
      <c r="J1" s="77"/>
      <c r="K1" s="77"/>
      <c r="L1" s="77"/>
      <c r="M1" s="7"/>
      <c r="O1" s="7"/>
    </row>
    <row r="2" spans="1:15" ht="12.75">
      <c r="A2" s="32" t="s">
        <v>153</v>
      </c>
      <c r="B2" s="49"/>
      <c r="C2" s="13"/>
      <c r="D2" s="13"/>
      <c r="E2" s="13"/>
      <c r="F2" s="34"/>
      <c r="G2" s="34"/>
      <c r="H2" s="5"/>
      <c r="I2" s="5" t="s">
        <v>140</v>
      </c>
      <c r="J2" s="5" t="s">
        <v>140</v>
      </c>
      <c r="K2" s="5"/>
      <c r="L2" s="5"/>
      <c r="M2" s="7"/>
      <c r="O2" s="7"/>
    </row>
    <row r="3" spans="1:23" ht="12.75">
      <c r="A3" s="5" t="s">
        <v>0</v>
      </c>
      <c r="B3" s="5"/>
      <c r="C3" s="13" t="s">
        <v>121</v>
      </c>
      <c r="D3" s="13" t="s">
        <v>98</v>
      </c>
      <c r="E3" s="13" t="s">
        <v>97</v>
      </c>
      <c r="F3" s="34" t="s">
        <v>130</v>
      </c>
      <c r="G3" s="34" t="s">
        <v>131</v>
      </c>
      <c r="H3" s="6" t="s">
        <v>133</v>
      </c>
      <c r="I3" s="3" t="s">
        <v>141</v>
      </c>
      <c r="J3" s="37" t="s">
        <v>142</v>
      </c>
      <c r="K3" s="6" t="s">
        <v>134</v>
      </c>
      <c r="L3" s="6" t="s">
        <v>135</v>
      </c>
      <c r="N3" s="6" t="s">
        <v>136</v>
      </c>
      <c r="P3" s="6" t="s">
        <v>137</v>
      </c>
      <c r="Q3" s="6"/>
      <c r="R3" s="6"/>
      <c r="S3" s="6"/>
      <c r="T3" s="6"/>
      <c r="U3" s="6"/>
      <c r="V3" s="6"/>
      <c r="W3" s="6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(o)</v>
      </c>
      <c r="B4" t="s">
        <v>31</v>
      </c>
      <c r="C4" t="str">
        <f>'m vs o orig data'!AD4</f>
        <v> </v>
      </c>
      <c r="D4" t="str">
        <f>'m vs o orig data'!AE4</f>
        <v>o</v>
      </c>
      <c r="E4">
        <f ca="1">IF(CELL("contents",F4)="s","s",IF(CELL("contents",G4)="s","s",IF(CELL("contents",'m vs o orig data'!AF4)="d","d","")))</f>
      </c>
      <c r="F4" t="str">
        <f>'m vs o orig data'!AG4</f>
        <v> </v>
      </c>
      <c r="G4" t="str">
        <f>'m vs o orig data'!AH4</f>
        <v> </v>
      </c>
      <c r="H4" s="19">
        <f aca="true" t="shared" si="0" ref="H4:H14">I$19</f>
        <v>9.506410866</v>
      </c>
      <c r="I4" s="3">
        <f>'m vs o orig data'!B4</f>
        <v>9.4531683079</v>
      </c>
      <c r="J4" s="3">
        <f>'m vs o orig data'!N4</f>
        <v>7.9446759375</v>
      </c>
      <c r="K4" s="19">
        <f aca="true" t="shared" si="1" ref="K4:K14">J$19</f>
        <v>6.6065262788</v>
      </c>
      <c r="L4" s="12">
        <f>'m vs o orig data'!E4</f>
        <v>0.9648275711</v>
      </c>
      <c r="M4" s="8"/>
      <c r="N4" s="12">
        <f>'m vs o orig data'!Q4</f>
        <v>4.28934E-05</v>
      </c>
      <c r="O4" s="8"/>
      <c r="P4" s="12">
        <f>'m vs o orig data'!Z4</f>
        <v>0.1806208129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(o,d)</v>
      </c>
      <c r="B5" t="s">
        <v>32</v>
      </c>
      <c r="C5" t="str">
        <f>'m vs o orig data'!AD5</f>
        <v> </v>
      </c>
      <c r="D5" t="str">
        <f>'m vs o orig data'!AE5</f>
        <v>o</v>
      </c>
      <c r="E5" t="str">
        <f ca="1">IF(CELL("contents",F5)="s","s",IF(CELL("contents",G5)="s","s",IF(CELL("contents",'m vs o orig data'!AF5)="d","d","")))</f>
        <v>d</v>
      </c>
      <c r="F5" t="str">
        <f>'m vs o orig data'!AG5</f>
        <v> </v>
      </c>
      <c r="G5" t="str">
        <f>'m vs o orig data'!AH5</f>
        <v> </v>
      </c>
      <c r="H5" s="19">
        <f t="shared" si="0"/>
        <v>9.506410866</v>
      </c>
      <c r="I5" s="3">
        <f>'m vs o orig data'!B5</f>
        <v>9.9013764677</v>
      </c>
      <c r="J5" s="3">
        <f>'m vs o orig data'!N5</f>
        <v>5.4740247675</v>
      </c>
      <c r="K5" s="19">
        <f t="shared" si="1"/>
        <v>6.6065262788</v>
      </c>
      <c r="L5" s="12">
        <f>'m vs o orig data'!E5</f>
        <v>0.7724437765</v>
      </c>
      <c r="M5" s="9"/>
      <c r="N5" s="12">
        <f>'m vs o orig data'!Q5</f>
        <v>1.6376342E-06</v>
      </c>
      <c r="O5" s="9"/>
      <c r="P5" s="12">
        <f>'m vs o orig data'!Z5</f>
        <v>2.73128E-05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 (o)</v>
      </c>
      <c r="B6" t="s">
        <v>33</v>
      </c>
      <c r="C6" t="str">
        <f>'m vs o orig data'!AD6</f>
        <v> </v>
      </c>
      <c r="D6" t="str">
        <f>'m vs o orig data'!AE6</f>
        <v>o</v>
      </c>
      <c r="E6">
        <f ca="1">IF(CELL("contents",F6)="s","s",IF(CELL("contents",G6)="s","s",IF(CELL("contents",'m vs o orig data'!AF6)="d","d","")))</f>
      </c>
      <c r="F6" t="str">
        <f>'m vs o orig data'!AG6</f>
        <v> </v>
      </c>
      <c r="G6" t="str">
        <f>'m vs o orig data'!AH6</f>
        <v> </v>
      </c>
      <c r="H6" s="19">
        <f t="shared" si="0"/>
        <v>9.506410866</v>
      </c>
      <c r="I6" s="3">
        <f>'m vs o orig data'!B6</f>
        <v>5.5038653455</v>
      </c>
      <c r="J6" s="3">
        <f>'m vs o orig data'!N6</f>
        <v>5.043341568</v>
      </c>
      <c r="K6" s="19">
        <f t="shared" si="1"/>
        <v>6.6065262788</v>
      </c>
      <c r="L6" s="12">
        <f>'m vs o orig data'!E6</f>
        <v>0.0360529383</v>
      </c>
      <c r="M6" s="9"/>
      <c r="N6" s="12">
        <f>'m vs o orig data'!Q6</f>
        <v>2.026796E-10</v>
      </c>
      <c r="O6" s="9"/>
      <c r="P6" s="12">
        <f>'m vs o orig data'!Z6</f>
        <v>0.7382440036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 (o)</v>
      </c>
      <c r="B7" t="s">
        <v>28</v>
      </c>
      <c r="C7" t="str">
        <f>'m vs o orig data'!AD7</f>
        <v> </v>
      </c>
      <c r="D7" t="str">
        <f>'m vs o orig data'!AE7</f>
        <v>o</v>
      </c>
      <c r="E7">
        <f ca="1">IF(CELL("contents",F7)="s","s",IF(CELL("contents",G7)="s","s",IF(CELL("contents",'m vs o orig data'!AF7)="d","d","")))</f>
      </c>
      <c r="F7" t="str">
        <f>'m vs o orig data'!AG7</f>
        <v> </v>
      </c>
      <c r="G7" t="str">
        <f>'m vs o orig data'!AH7</f>
        <v> </v>
      </c>
      <c r="H7" s="19">
        <f t="shared" si="0"/>
        <v>9.506410866</v>
      </c>
      <c r="I7" s="3">
        <f>'m vs o orig data'!B7</f>
        <v>7.5672538909</v>
      </c>
      <c r="J7" s="3">
        <f>'m vs o orig data'!N7</f>
        <v>5.4936444766</v>
      </c>
      <c r="K7" s="19">
        <f t="shared" si="1"/>
        <v>6.6065262788</v>
      </c>
      <c r="L7" s="12">
        <f>'m vs o orig data'!E7</f>
        <v>0.4146683505</v>
      </c>
      <c r="M7" s="9"/>
      <c r="N7" s="12">
        <f>'m vs o orig data'!Q7</f>
        <v>0.0006447214</v>
      </c>
      <c r="O7" s="9"/>
      <c r="P7" s="12">
        <f>'m vs o orig data'!Z7</f>
        <v>0.2568090729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 (d)</v>
      </c>
      <c r="B8" t="s">
        <v>41</v>
      </c>
      <c r="C8" t="str">
        <f>'m vs o orig data'!AD8</f>
        <v> </v>
      </c>
      <c r="D8" t="str">
        <f>'m vs o orig data'!AE8</f>
        <v> </v>
      </c>
      <c r="E8" t="str">
        <f ca="1">IF(CELL("contents",F8)="s","s",IF(CELL("contents",G8)="s","s",IF(CELL("contents",'m vs o orig data'!AF8)="d","d","")))</f>
        <v>d</v>
      </c>
      <c r="F8" t="str">
        <f>'m vs o orig data'!AG8</f>
        <v> </v>
      </c>
      <c r="G8" t="str">
        <f>'m vs o orig data'!AH8</f>
        <v> </v>
      </c>
      <c r="H8" s="19">
        <f t="shared" si="0"/>
        <v>9.506410866</v>
      </c>
      <c r="I8" s="3">
        <f>'m vs o orig data'!B8</f>
        <v>9.2331755919</v>
      </c>
      <c r="J8" s="3">
        <f>'m vs o orig data'!N8</f>
        <v>6.8353935429</v>
      </c>
      <c r="K8" s="19">
        <f t="shared" si="1"/>
        <v>6.6065262788</v>
      </c>
      <c r="L8" s="12">
        <f>'m vs o orig data'!E8</f>
        <v>0.6697959527</v>
      </c>
      <c r="M8" s="9"/>
      <c r="N8" s="12">
        <f>'m vs o orig data'!Q8</f>
        <v>0.0353399066</v>
      </c>
      <c r="O8" s="9"/>
      <c r="P8" s="12">
        <f>'m vs o orig data'!Z8</f>
        <v>3.1419741E-07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 (d)</v>
      </c>
      <c r="B9" t="s">
        <v>35</v>
      </c>
      <c r="C9" t="str">
        <f>'m vs o orig data'!AD9</f>
        <v> </v>
      </c>
      <c r="D9" t="str">
        <f>'m vs o orig data'!AE9</f>
        <v> </v>
      </c>
      <c r="E9" t="str">
        <f ca="1">IF(CELL("contents",F9)="s","s",IF(CELL("contents",G9)="s","s",IF(CELL("contents",'m vs o orig data'!AF9)="d","d","")))</f>
        <v>d</v>
      </c>
      <c r="F9" t="str">
        <f>'m vs o orig data'!AG9</f>
        <v> </v>
      </c>
      <c r="G9" t="str">
        <f>'m vs o orig data'!AH9</f>
        <v> </v>
      </c>
      <c r="H9" s="19">
        <f t="shared" si="0"/>
        <v>9.506410866</v>
      </c>
      <c r="I9" s="3">
        <f>'m vs o orig data'!B9</f>
        <v>9.0436594894</v>
      </c>
      <c r="J9" s="3">
        <f>'m vs o orig data'!N9</f>
        <v>6.0984830567</v>
      </c>
      <c r="K9" s="19">
        <f t="shared" si="1"/>
        <v>6.6065262788</v>
      </c>
      <c r="L9" s="12">
        <f>'m vs o orig data'!E9</f>
        <v>0.6244061821</v>
      </c>
      <c r="M9" s="9"/>
      <c r="N9" s="12">
        <f>'m vs o orig data'!Q9</f>
        <v>0.0452795504</v>
      </c>
      <c r="O9" s="9"/>
      <c r="P9" s="12">
        <f>'m vs o orig data'!Z9</f>
        <v>0.0001288307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 (o)</v>
      </c>
      <c r="B10" t="s">
        <v>36</v>
      </c>
      <c r="C10" t="str">
        <f>'m vs o orig data'!AD10</f>
        <v> </v>
      </c>
      <c r="D10" t="str">
        <f>'m vs o orig data'!AE10</f>
        <v>o</v>
      </c>
      <c r="E10">
        <f ca="1">IF(CELL("contents",F10)="s","s",IF(CELL("contents",G10)="s","s",IF(CELL("contents",'m vs o orig data'!AF10)="d","d","")))</f>
      </c>
      <c r="F10" t="str">
        <f>'m vs o orig data'!AG10</f>
        <v> </v>
      </c>
      <c r="G10" t="str">
        <f>'m vs o orig data'!AH10</f>
        <v> </v>
      </c>
      <c r="H10" s="19">
        <f t="shared" si="0"/>
        <v>9.506410866</v>
      </c>
      <c r="I10" s="3">
        <f>'m vs o orig data'!B10</f>
        <v>8.2074347149</v>
      </c>
      <c r="J10" s="3">
        <f>'m vs o orig data'!N10</f>
        <v>7.6985255865</v>
      </c>
      <c r="K10" s="19">
        <f t="shared" si="1"/>
        <v>6.6065262788</v>
      </c>
      <c r="L10" s="12">
        <f>'m vs o orig data'!E10</f>
        <v>0.3766003004</v>
      </c>
      <c r="N10" s="12">
        <f>'m vs o orig data'!Q10</f>
        <v>0.001662851</v>
      </c>
      <c r="P10" s="12">
        <f>'m vs o orig data'!Z10</f>
        <v>0.704978078</v>
      </c>
    </row>
    <row r="11" spans="1:23" ht="12.75">
      <c r="A11" s="2" t="str">
        <f ca="1" t="shared" si="2"/>
        <v>Parkland (m,d)</v>
      </c>
      <c r="B11" t="s">
        <v>34</v>
      </c>
      <c r="C11" t="str">
        <f>'m vs o orig data'!AD11</f>
        <v>m</v>
      </c>
      <c r="D11" t="str">
        <f>'m vs o orig data'!AE11</f>
        <v> </v>
      </c>
      <c r="E11" t="str">
        <f ca="1">IF(CELL("contents",F11)="s","s",IF(CELL("contents",G11)="s","s",IF(CELL("contents",'m vs o orig data'!AF11)="d","d","")))</f>
        <v>d</v>
      </c>
      <c r="F11" t="str">
        <f>'m vs o orig data'!AG11</f>
        <v> </v>
      </c>
      <c r="G11" t="str">
        <f>'m vs o orig data'!AH11</f>
        <v> </v>
      </c>
      <c r="H11" s="19">
        <f t="shared" si="0"/>
        <v>9.506410866</v>
      </c>
      <c r="I11" s="3">
        <f>'m vs o orig data'!B11</f>
        <v>12.849071525</v>
      </c>
      <c r="J11" s="3">
        <f>'m vs o orig data'!N11</f>
        <v>7.4092176559</v>
      </c>
      <c r="K11" s="19">
        <f t="shared" si="1"/>
        <v>6.6065262788</v>
      </c>
      <c r="L11" s="12">
        <f>'m vs o orig data'!E11</f>
        <v>0.0063034859</v>
      </c>
      <c r="M11" s="9"/>
      <c r="N11" s="12">
        <f>'m vs o orig data'!Q11</f>
        <v>0.0142106889</v>
      </c>
      <c r="O11" s="9"/>
      <c r="P11" s="12">
        <f>'m vs o orig data'!Z11</f>
        <v>1.3264109E-06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(s)</v>
      </c>
      <c r="B12" t="s">
        <v>37</v>
      </c>
      <c r="C12" t="str">
        <f>'m vs o orig data'!AD12</f>
        <v> </v>
      </c>
      <c r="D12" t="str">
        <f>'m vs o orig data'!AE12</f>
        <v> </v>
      </c>
      <c r="E12" t="str">
        <f ca="1">IF(CELL("contents",F12)="s","s",IF(CELL("contents",G12)="s","s",IF(CELL("contents",'m vs o orig data'!AF12)="d","d","")))</f>
        <v>s</v>
      </c>
      <c r="F12" t="str">
        <f>'m vs o orig data'!AG12</f>
        <v> </v>
      </c>
      <c r="G12" t="str">
        <f>'m vs o orig data'!AH12</f>
        <v>s</v>
      </c>
      <c r="H12" s="19">
        <f t="shared" si="0"/>
        <v>9.506410866</v>
      </c>
      <c r="I12" s="3">
        <f>'m vs o orig data'!B12</f>
        <v>3.9280123E-07</v>
      </c>
      <c r="J12" s="3" t="str">
        <f>'m vs o orig data'!N12</f>
        <v> </v>
      </c>
      <c r="K12" s="19">
        <f t="shared" si="1"/>
        <v>6.6065262788</v>
      </c>
      <c r="L12" s="12">
        <f>'m vs o orig data'!E12</f>
        <v>0.995793491</v>
      </c>
      <c r="M12" s="9"/>
      <c r="N12" s="12" t="str">
        <f>'m vs o orig data'!Q12</f>
        <v> </v>
      </c>
      <c r="O12" s="9"/>
      <c r="P12" s="12" t="str">
        <f>'m vs o orig data'!Z12</f>
        <v> 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 (d)</v>
      </c>
      <c r="B13" t="s">
        <v>38</v>
      </c>
      <c r="C13" t="str">
        <f>'m vs o orig data'!AD13</f>
        <v> </v>
      </c>
      <c r="D13" t="str">
        <f>'m vs o orig data'!AE13</f>
        <v> </v>
      </c>
      <c r="E13" t="str">
        <f ca="1">IF(CELL("contents",F13)="s","s",IF(CELL("contents",G13)="s","s",IF(CELL("contents",'m vs o orig data'!AF13)="d","d","")))</f>
        <v>d</v>
      </c>
      <c r="F13" t="str">
        <f>'m vs o orig data'!AG13</f>
        <v> </v>
      </c>
      <c r="G13" t="str">
        <f>'m vs o orig data'!AH13</f>
        <v> </v>
      </c>
      <c r="H13" s="19">
        <f t="shared" si="0"/>
        <v>9.506410866</v>
      </c>
      <c r="I13" s="3">
        <f>'m vs o orig data'!B13</f>
        <v>11.156490943</v>
      </c>
      <c r="J13" s="3">
        <f>'m vs o orig data'!N13</f>
        <v>6.6253589527</v>
      </c>
      <c r="K13" s="19">
        <f t="shared" si="1"/>
        <v>6.6065262788</v>
      </c>
      <c r="L13" s="12">
        <f>'m vs o orig data'!E13</f>
        <v>0.2916427272</v>
      </c>
      <c r="M13" s="9"/>
      <c r="N13" s="12">
        <f>'m vs o orig data'!Q13</f>
        <v>0.9721245397</v>
      </c>
      <c r="O13" s="9"/>
      <c r="P13" s="12">
        <f>'m vs o orig data'!Z13</f>
        <v>0.0019416306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 (o)</v>
      </c>
      <c r="B14" t="s">
        <v>39</v>
      </c>
      <c r="C14" t="str">
        <f>'m vs o orig data'!AD14</f>
        <v> </v>
      </c>
      <c r="D14" t="str">
        <f>'m vs o orig data'!AE14</f>
        <v>o</v>
      </c>
      <c r="E14">
        <f ca="1">IF(CELL("contents",F14)="s","s",IF(CELL("contents",G14)="s","s",IF(CELL("contents",'m vs o orig data'!AF14)="d","d","")))</f>
      </c>
      <c r="F14" t="str">
        <f>'m vs o orig data'!AG14</f>
        <v> </v>
      </c>
      <c r="G14" t="str">
        <f>'m vs o orig data'!AH14</f>
        <v> </v>
      </c>
      <c r="H14" s="19">
        <f t="shared" si="0"/>
        <v>9.506410866</v>
      </c>
      <c r="I14" s="3">
        <f>'m vs o orig data'!B14</f>
        <v>11.100859765</v>
      </c>
      <c r="J14" s="3">
        <f>'m vs o orig data'!N14</f>
        <v>8.3019375019</v>
      </c>
      <c r="K14" s="19">
        <f t="shared" si="1"/>
        <v>6.6065262788</v>
      </c>
      <c r="L14" s="12">
        <f>'m vs o orig data'!E14</f>
        <v>0.3900945602</v>
      </c>
      <c r="M14" s="9"/>
      <c r="N14" s="12">
        <f>'m vs o orig data'!Q14</f>
        <v>0.0005721115</v>
      </c>
      <c r="O14" s="9"/>
      <c r="P14" s="12">
        <f>'m vs o orig data'!Z14</f>
        <v>0.1232992913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9"/>
      <c r="I15" s="3"/>
      <c r="J15" s="3"/>
      <c r="K15" s="19"/>
      <c r="L15" s="12"/>
      <c r="M15" s="9"/>
      <c r="N15" s="12"/>
      <c r="O15" s="9"/>
      <c r="P15" s="12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 (o,d)</v>
      </c>
      <c r="B16" t="s">
        <v>139</v>
      </c>
      <c r="C16" t="str">
        <f>'m vs o orig data'!AD15</f>
        <v> </v>
      </c>
      <c r="D16" t="str">
        <f>'m vs o orig data'!AE15</f>
        <v>o</v>
      </c>
      <c r="E16" t="str">
        <f ca="1">IF(CELL("contents",F16)="s","s",IF(CELL("contents",G16)="s","s",IF(CELL("contents",'m vs o orig data'!AF15)="d","d","")))</f>
        <v>d</v>
      </c>
      <c r="F16" t="str">
        <f>'m vs o orig data'!AG15</f>
        <v> </v>
      </c>
      <c r="G16" t="str">
        <f>'m vs o orig data'!AH15</f>
        <v> </v>
      </c>
      <c r="H16" s="19">
        <f>I$19</f>
        <v>9.506410866</v>
      </c>
      <c r="I16" s="3">
        <f>'m vs o orig data'!B15</f>
        <v>8.906489085</v>
      </c>
      <c r="J16" s="3">
        <f>'m vs o orig data'!N15</f>
        <v>5.8334798794</v>
      </c>
      <c r="K16" s="19">
        <f>J$19</f>
        <v>6.6065262788</v>
      </c>
      <c r="L16" s="12">
        <f>'m vs o orig data'!E15</f>
        <v>0.4852825869</v>
      </c>
      <c r="M16" s="9"/>
      <c r="N16" s="12">
        <f>'m vs o orig data'!Q15</f>
        <v>1.1413123E-06</v>
      </c>
      <c r="O16" s="9"/>
      <c r="P16" s="12">
        <f>'m vs o orig data'!Z15</f>
        <v>1.9596289E-06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 (d)</v>
      </c>
      <c r="B17" t="s">
        <v>44</v>
      </c>
      <c r="C17" t="str">
        <f>'m vs o orig data'!AD16</f>
        <v> </v>
      </c>
      <c r="D17" t="str">
        <f>'m vs o orig data'!AE16</f>
        <v> </v>
      </c>
      <c r="E17" t="str">
        <f ca="1">IF(CELL("contents",F17)="s","s",IF(CELL("contents",G17)="s","s",IF(CELL("contents",'m vs o orig data'!AF16)="d","d","")))</f>
        <v>d</v>
      </c>
      <c r="F17" t="str">
        <f>'m vs o orig data'!AG16</f>
        <v> </v>
      </c>
      <c r="G17" t="str">
        <f>'m vs o orig data'!AH16</f>
        <v> </v>
      </c>
      <c r="H17" s="19">
        <f>I$19</f>
        <v>9.506410866</v>
      </c>
      <c r="I17" s="3">
        <f>'m vs o orig data'!B16</f>
        <v>10.017314598</v>
      </c>
      <c r="J17" s="3">
        <f>'m vs o orig data'!N16</f>
        <v>6.8613425109</v>
      </c>
      <c r="K17" s="19">
        <f>J$19</f>
        <v>6.6065262788</v>
      </c>
      <c r="L17" s="12">
        <f>'m vs o orig data'!E16</f>
        <v>0.4764434861</v>
      </c>
      <c r="N17" s="12">
        <f>'m vs o orig data'!Q16</f>
        <v>0.1607998979</v>
      </c>
      <c r="P17" s="12">
        <f>'m vs o orig data'!Z16</f>
        <v>4.6882816E-08</v>
      </c>
    </row>
    <row r="18" spans="1:16" ht="12.75">
      <c r="A18" s="2" t="str">
        <f ca="1" t="shared" si="2"/>
        <v>North (d)</v>
      </c>
      <c r="B18" t="s">
        <v>40</v>
      </c>
      <c r="C18" t="str">
        <f>'m vs o orig data'!AD17</f>
        <v> </v>
      </c>
      <c r="D18" t="str">
        <f>'m vs o orig data'!AE17</f>
        <v> </v>
      </c>
      <c r="E18" t="str">
        <f ca="1">IF(CELL("contents",F18)="s","s",IF(CELL("contents",G18)="s","s",IF(CELL("contents",'m vs o orig data'!AF17)="d","d","")))</f>
        <v>d</v>
      </c>
      <c r="F18" t="str">
        <f>'m vs o orig data'!AG17</f>
        <v> </v>
      </c>
      <c r="G18" t="str">
        <f>'m vs o orig data'!AH17</f>
        <v> </v>
      </c>
      <c r="H18" s="19">
        <f>I$19</f>
        <v>9.506410866</v>
      </c>
      <c r="I18" s="3">
        <f>'m vs o orig data'!B17</f>
        <v>10.751917624</v>
      </c>
      <c r="J18" s="3">
        <f>'m vs o orig data'!N17</f>
        <v>7.5096062369</v>
      </c>
      <c r="K18" s="19">
        <f>J$19</f>
        <v>6.6065262788</v>
      </c>
      <c r="L18" s="12">
        <f>'m vs o orig data'!E17</f>
        <v>0.2990196114</v>
      </c>
      <c r="N18" s="12">
        <f>'m vs o orig data'!Q17</f>
        <v>0.0131015279</v>
      </c>
      <c r="P18" s="12">
        <f>'m vs o orig data'!Z17</f>
        <v>0.0038097559</v>
      </c>
    </row>
    <row r="19" spans="1:16" ht="12.75">
      <c r="A19" s="2" t="str">
        <f ca="1" t="shared" si="2"/>
        <v>Manitoba (d)</v>
      </c>
      <c r="B19" t="s">
        <v>42</v>
      </c>
      <c r="C19" t="str">
        <f>'m vs o orig data'!AD18</f>
        <v> </v>
      </c>
      <c r="D19" t="str">
        <f>'m vs o orig data'!AE18</f>
        <v> </v>
      </c>
      <c r="E19" t="str">
        <f ca="1">IF(CELL("contents",F19)="s","s",IF(CELL("contents",G19)="s","s",IF(CELL("contents",'m vs o orig data'!AF18)="d","d","")))</f>
        <v>d</v>
      </c>
      <c r="F19" t="str">
        <f>'m vs o orig data'!AG18</f>
        <v> </v>
      </c>
      <c r="G19" t="str">
        <f>'m vs o orig data'!AH18</f>
        <v> </v>
      </c>
      <c r="H19" s="19">
        <f>I$19</f>
        <v>9.506410866</v>
      </c>
      <c r="I19" s="3">
        <f>'m vs o orig data'!B18</f>
        <v>9.506410866</v>
      </c>
      <c r="J19" s="3">
        <f>'m vs o orig data'!N18</f>
        <v>6.6065262788</v>
      </c>
      <c r="K19" s="19">
        <f>J$19</f>
        <v>6.6065262788</v>
      </c>
      <c r="L19" s="12" t="str">
        <f>'m vs o orig data'!E18</f>
        <v> </v>
      </c>
      <c r="N19" s="12" t="str">
        <f>'m vs o orig data'!Q18</f>
        <v> </v>
      </c>
      <c r="P19" s="12">
        <f>'m vs o orig data'!Z18</f>
        <v>2.124762E-22</v>
      </c>
    </row>
    <row r="20" spans="1:16" ht="12.75">
      <c r="A20" s="2" t="str">
        <f ca="1" t="shared" si="2"/>
        <v>Fort Garry (d)</v>
      </c>
      <c r="B20" t="s">
        <v>45</v>
      </c>
      <c r="C20" t="str">
        <f>'m vs o orig data'!AD19</f>
        <v> </v>
      </c>
      <c r="D20" t="str">
        <f>'m vs o orig data'!AE19</f>
        <v> </v>
      </c>
      <c r="E20" t="str">
        <f ca="1">IF(CELL("contents",F20)="s","s",IF(CELL("contents",G20)="s","s",IF(CELL("contents",'m vs o orig data'!AF19)="d","d","")))</f>
        <v>d</v>
      </c>
      <c r="F20" t="str">
        <f>'m vs o orig data'!AG19</f>
        <v> </v>
      </c>
      <c r="G20" t="str">
        <f>'m vs o orig data'!AH19</f>
        <v> </v>
      </c>
      <c r="H20" s="19">
        <f aca="true" t="shared" si="3" ref="H20:H31">I$19</f>
        <v>9.506410866</v>
      </c>
      <c r="I20" s="3">
        <f>'m vs o orig data'!B19</f>
        <v>12.716252253</v>
      </c>
      <c r="J20" s="3">
        <f>'m vs o orig data'!N19</f>
        <v>6.2429003554</v>
      </c>
      <c r="K20" s="19">
        <f aca="true" t="shared" si="4" ref="K20:K31">J$19</f>
        <v>6.6065262788</v>
      </c>
      <c r="L20" s="12">
        <f>'m vs o orig data'!E19</f>
        <v>0.152273489</v>
      </c>
      <c r="N20" s="12">
        <f>'m vs o orig data'!Q19</f>
        <v>0.1974542956</v>
      </c>
      <c r="P20" s="12">
        <f>'m vs o orig data'!Z19</f>
        <v>0.0005044895</v>
      </c>
    </row>
    <row r="21" spans="1:16" ht="12.75">
      <c r="A21" s="2" t="str">
        <f ca="1" t="shared" si="2"/>
        <v>Assiniboine South</v>
      </c>
      <c r="B21" t="s">
        <v>46</v>
      </c>
      <c r="C21" t="str">
        <f>'m vs o orig data'!AD20</f>
        <v> </v>
      </c>
      <c r="D21" t="str">
        <f>'m vs o orig data'!AE20</f>
        <v> </v>
      </c>
      <c r="E21">
        <f ca="1">IF(CELL("contents",F21)="s","s",IF(CELL("contents",G21)="s","s",IF(CELL("contents",'m vs o orig data'!AF20)="d","d","")))</f>
      </c>
      <c r="F21" t="str">
        <f>'m vs o orig data'!AG20</f>
        <v> </v>
      </c>
      <c r="G21" t="str">
        <f>'m vs o orig data'!AH20</f>
        <v> </v>
      </c>
      <c r="H21" s="19">
        <f t="shared" si="3"/>
        <v>9.506410866</v>
      </c>
      <c r="I21" s="3">
        <f>'m vs o orig data'!B20</f>
        <v>6.9098172621</v>
      </c>
      <c r="J21" s="3">
        <f>'m vs o orig data'!N20</f>
        <v>5.8661047098</v>
      </c>
      <c r="K21" s="19">
        <f t="shared" si="4"/>
        <v>6.6065262788</v>
      </c>
      <c r="L21" s="12">
        <f>'m vs o orig data'!E20</f>
        <v>0.4007684309</v>
      </c>
      <c r="N21" s="12">
        <f>'m vs o orig data'!Q20</f>
        <v>0.0313070058</v>
      </c>
      <c r="P21" s="12">
        <f>'m vs o orig data'!Z20</f>
        <v>0.6680400535</v>
      </c>
    </row>
    <row r="22" spans="1:16" ht="12.75">
      <c r="A22" s="2" t="str">
        <f ca="1" t="shared" si="2"/>
        <v>St. Boniface</v>
      </c>
      <c r="B22" t="s">
        <v>50</v>
      </c>
      <c r="C22" t="str">
        <f>'m vs o orig data'!AD21</f>
        <v> </v>
      </c>
      <c r="D22" t="str">
        <f>'m vs o orig data'!AE21</f>
        <v> </v>
      </c>
      <c r="E22">
        <f ca="1">IF(CELL("contents",F22)="s","s",IF(CELL("contents",G22)="s","s",IF(CELL("contents",'m vs o orig data'!AF21)="d","d","")))</f>
      </c>
      <c r="F22" t="str">
        <f>'m vs o orig data'!AG21</f>
        <v> </v>
      </c>
      <c r="G22" t="str">
        <f>'m vs o orig data'!AH21</f>
        <v> </v>
      </c>
      <c r="H22" s="19">
        <f t="shared" si="3"/>
        <v>9.506410866</v>
      </c>
      <c r="I22" s="3">
        <f>'m vs o orig data'!B21</f>
        <v>9.6042156838</v>
      </c>
      <c r="J22" s="3">
        <f>'m vs o orig data'!N21</f>
        <v>7.3091136416</v>
      </c>
      <c r="K22" s="19">
        <f t="shared" si="4"/>
        <v>6.6065262788</v>
      </c>
      <c r="L22" s="12">
        <f>'m vs o orig data'!E21</f>
        <v>0.9462327544</v>
      </c>
      <c r="N22" s="12">
        <f>'m vs o orig data'!Q21</f>
        <v>0.0288628031</v>
      </c>
      <c r="P22" s="12">
        <f>'m vs o orig data'!Z21</f>
        <v>0.0765885734</v>
      </c>
    </row>
    <row r="23" spans="1:16" ht="12.75">
      <c r="A23" s="2" t="str">
        <f ca="1" t="shared" si="2"/>
        <v>St. Vital (o)</v>
      </c>
      <c r="B23" t="s">
        <v>48</v>
      </c>
      <c r="C23" t="str">
        <f>'m vs o orig data'!AD22</f>
        <v> </v>
      </c>
      <c r="D23" t="str">
        <f>'m vs o orig data'!AE22</f>
        <v>o</v>
      </c>
      <c r="E23">
        <f ca="1">IF(CELL("contents",F23)="s","s",IF(CELL("contents",G23)="s","s",IF(CELL("contents",'m vs o orig data'!AF22)="d","d","")))</f>
      </c>
      <c r="F23" t="str">
        <f>'m vs o orig data'!AG22</f>
        <v> </v>
      </c>
      <c r="G23" t="str">
        <f>'m vs o orig data'!AH22</f>
        <v> </v>
      </c>
      <c r="H23" s="19">
        <f t="shared" si="3"/>
        <v>9.506410866</v>
      </c>
      <c r="I23" s="3">
        <f>'m vs o orig data'!B22</f>
        <v>10.090713422</v>
      </c>
      <c r="J23" s="3">
        <f>'m vs o orig data'!N22</f>
        <v>7.6312401027</v>
      </c>
      <c r="K23" s="19">
        <f t="shared" si="4"/>
        <v>6.6065262788</v>
      </c>
      <c r="L23" s="12">
        <f>'m vs o orig data'!E22</f>
        <v>0.6973180836</v>
      </c>
      <c r="N23" s="12">
        <f>'m vs o orig data'!Q22</f>
        <v>0.0003982592</v>
      </c>
      <c r="P23" s="12">
        <f>'m vs o orig data'!Z22</f>
        <v>0.0700701923</v>
      </c>
    </row>
    <row r="24" spans="1:16" ht="12.75">
      <c r="A24" s="2" t="str">
        <f ca="1" t="shared" si="2"/>
        <v>Transcona (o)</v>
      </c>
      <c r="B24" t="s">
        <v>51</v>
      </c>
      <c r="C24" t="str">
        <f>'m vs o orig data'!AD23</f>
        <v> </v>
      </c>
      <c r="D24" t="str">
        <f>'m vs o orig data'!AE23</f>
        <v>o</v>
      </c>
      <c r="E24">
        <f ca="1">IF(CELL("contents",F24)="s","s",IF(CELL("contents",G24)="s","s",IF(CELL("contents",'m vs o orig data'!AF23)="d","d","")))</f>
      </c>
      <c r="F24" t="str">
        <f>'m vs o orig data'!AG23</f>
        <v> </v>
      </c>
      <c r="G24" t="str">
        <f>'m vs o orig data'!AH23</f>
        <v> </v>
      </c>
      <c r="H24" s="19">
        <f t="shared" si="3"/>
        <v>9.506410866</v>
      </c>
      <c r="I24" s="3">
        <f>'m vs o orig data'!B23</f>
        <v>7.6368324153</v>
      </c>
      <c r="J24" s="3">
        <f>'m vs o orig data'!N23</f>
        <v>7.8331598604</v>
      </c>
      <c r="K24" s="19">
        <f t="shared" si="4"/>
        <v>6.6065262788</v>
      </c>
      <c r="L24" s="12">
        <f>'m vs o orig data'!E23</f>
        <v>0.4009216875</v>
      </c>
      <c r="N24" s="12">
        <f>'m vs o orig data'!Q23</f>
        <v>0.0028272418</v>
      </c>
      <c r="P24" s="12">
        <f>'m vs o orig data'!Z23</f>
        <v>0.9234730651</v>
      </c>
    </row>
    <row r="25" spans="1:19" ht="12.75">
      <c r="A25" s="2" t="str">
        <f ca="1" t="shared" si="2"/>
        <v>River Heights</v>
      </c>
      <c r="B25" t="s">
        <v>47</v>
      </c>
      <c r="C25" t="str">
        <f>'m vs o orig data'!AD24</f>
        <v> </v>
      </c>
      <c r="D25" t="str">
        <f>'m vs o orig data'!AE24</f>
        <v> </v>
      </c>
      <c r="E25">
        <f ca="1">IF(CELL("contents",F25)="s","s",IF(CELL("contents",G25)="s","s",IF(CELL("contents",'m vs o orig data'!AF24)="d","d","")))</f>
      </c>
      <c r="F25" t="str">
        <f>'m vs o orig data'!AG24</f>
        <v> </v>
      </c>
      <c r="G25" t="str">
        <f>'m vs o orig data'!AH24</f>
        <v> </v>
      </c>
      <c r="H25" s="19">
        <f t="shared" si="3"/>
        <v>9.506410866</v>
      </c>
      <c r="I25" s="3">
        <f>'m vs o orig data'!B24</f>
        <v>8.7187711716</v>
      </c>
      <c r="J25" s="3">
        <f>'m vs o orig data'!N24</f>
        <v>6.5338823044</v>
      </c>
      <c r="K25" s="19">
        <f t="shared" si="4"/>
        <v>6.6065262788</v>
      </c>
      <c r="L25" s="12">
        <f>'m vs o orig data'!E24</f>
        <v>0.7484329318</v>
      </c>
      <c r="N25" s="12">
        <f>'m vs o orig data'!Q24</f>
        <v>0.8050578788</v>
      </c>
      <c r="P25" s="12">
        <f>'m vs o orig data'!Z24</f>
        <v>0.2867844696</v>
      </c>
      <c r="Q25" s="1"/>
      <c r="R25" s="1"/>
      <c r="S25" s="1"/>
    </row>
    <row r="26" spans="1:19" ht="12.75">
      <c r="A26" s="2" t="str">
        <f ca="1" t="shared" si="2"/>
        <v>River East</v>
      </c>
      <c r="B26" t="s">
        <v>49</v>
      </c>
      <c r="C26" t="str">
        <f>'m vs o orig data'!AD25</f>
        <v> </v>
      </c>
      <c r="D26" t="str">
        <f>'m vs o orig data'!AE25</f>
        <v> </v>
      </c>
      <c r="E26">
        <f ca="1">IF(CELL("contents",F26)="s","s",IF(CELL("contents",G26)="s","s",IF(CELL("contents",'m vs o orig data'!AF25)="d","d","")))</f>
      </c>
      <c r="F26" t="str">
        <f>'m vs o orig data'!AG25</f>
        <v> </v>
      </c>
      <c r="G26" t="str">
        <f>'m vs o orig data'!AH25</f>
        <v> </v>
      </c>
      <c r="H26" s="19">
        <f t="shared" si="3"/>
        <v>9.506410866</v>
      </c>
      <c r="I26" s="3">
        <f>'m vs o orig data'!B25</f>
        <v>7.4915417304</v>
      </c>
      <c r="J26" s="3">
        <f>'m vs o orig data'!N25</f>
        <v>6.7731500882</v>
      </c>
      <c r="K26" s="19">
        <f t="shared" si="4"/>
        <v>6.6065262788</v>
      </c>
      <c r="L26" s="12">
        <f>'m vs o orig data'!E25</f>
        <v>0.1867389822</v>
      </c>
      <c r="N26" s="12">
        <f>'m vs o orig data'!Q25</f>
        <v>0.4730883175</v>
      </c>
      <c r="P26" s="12">
        <f>'m vs o orig data'!Z25</f>
        <v>0.5752183912</v>
      </c>
      <c r="Q26" s="1"/>
      <c r="R26" s="1"/>
      <c r="S26" s="1"/>
    </row>
    <row r="27" spans="1:19" ht="12.75">
      <c r="A27" s="2" t="str">
        <f ca="1" t="shared" si="2"/>
        <v>Seven Oaks</v>
      </c>
      <c r="B27" t="s">
        <v>52</v>
      </c>
      <c r="C27" t="str">
        <f>'m vs o orig data'!AD26</f>
        <v> </v>
      </c>
      <c r="D27" t="str">
        <f>'m vs o orig data'!AE26</f>
        <v> </v>
      </c>
      <c r="E27">
        <f ca="1">IF(CELL("contents",F27)="s","s",IF(CELL("contents",G27)="s","s",IF(CELL("contents",'m vs o orig data'!AF26)="d","d","")))</f>
      </c>
      <c r="F27" t="str">
        <f>'m vs o orig data'!AG26</f>
        <v> </v>
      </c>
      <c r="G27" t="str">
        <f>'m vs o orig data'!AH26</f>
        <v> </v>
      </c>
      <c r="H27" s="19">
        <f t="shared" si="3"/>
        <v>9.506410866</v>
      </c>
      <c r="I27" s="3">
        <f>'m vs o orig data'!B26</f>
        <v>9.6922016835</v>
      </c>
      <c r="J27" s="3">
        <f>'m vs o orig data'!N26</f>
        <v>6.8218481651</v>
      </c>
      <c r="K27" s="19">
        <f t="shared" si="4"/>
        <v>6.6065262788</v>
      </c>
      <c r="L27" s="12">
        <f>'m vs o orig data'!E26</f>
        <v>0.9271194729</v>
      </c>
      <c r="N27" s="12">
        <f>'m vs o orig data'!Q26</f>
        <v>0.4520585429</v>
      </c>
      <c r="P27" s="12">
        <f>'m vs o orig data'!Z26</f>
        <v>0.0985740027</v>
      </c>
      <c r="Q27" s="1"/>
      <c r="R27" s="1"/>
      <c r="S27" s="1"/>
    </row>
    <row r="28" spans="1:19" ht="12.75">
      <c r="A28" s="2" t="str">
        <f ca="1" t="shared" si="2"/>
        <v>St. James - Assiniboia (m)</v>
      </c>
      <c r="B28" t="s">
        <v>53</v>
      </c>
      <c r="C28" t="str">
        <f>'m vs o orig data'!AD27</f>
        <v>m</v>
      </c>
      <c r="D28" t="str">
        <f>'m vs o orig data'!AE27</f>
        <v> </v>
      </c>
      <c r="E28">
        <f ca="1">IF(CELL("contents",F28)="s","s",IF(CELL("contents",G28)="s","s",IF(CELL("contents",'m vs o orig data'!AF27)="d","d","")))</f>
      </c>
      <c r="F28" t="str">
        <f>'m vs o orig data'!AG27</f>
        <v> </v>
      </c>
      <c r="G28" t="str">
        <f>'m vs o orig data'!AH27</f>
        <v> </v>
      </c>
      <c r="H28" s="19">
        <f t="shared" si="3"/>
        <v>9.506410866</v>
      </c>
      <c r="I28" s="3">
        <f>'m vs o orig data'!B27</f>
        <v>4.3002768981</v>
      </c>
      <c r="J28" s="3">
        <f>'m vs o orig data'!N27</f>
        <v>6.7604068792</v>
      </c>
      <c r="K28" s="19">
        <f t="shared" si="4"/>
        <v>6.6065262788</v>
      </c>
      <c r="L28" s="12">
        <f>'m vs o orig data'!E27</f>
        <v>0.0089893105</v>
      </c>
      <c r="M28" s="9"/>
      <c r="N28" s="12">
        <f>'m vs o orig data'!Q27</f>
        <v>0.5704257273</v>
      </c>
      <c r="P28" s="12">
        <f>'m vs o orig data'!Z27</f>
        <v>0.1367990879</v>
      </c>
      <c r="Q28" s="1"/>
      <c r="R28" s="1"/>
      <c r="S28" s="1"/>
    </row>
    <row r="29" spans="1:19" ht="12.75">
      <c r="A29" s="2" t="str">
        <f ca="1" t="shared" si="2"/>
        <v>Inkster (d)</v>
      </c>
      <c r="B29" t="s">
        <v>54</v>
      </c>
      <c r="C29" t="str">
        <f>'m vs o orig data'!AD28</f>
        <v> </v>
      </c>
      <c r="D29" t="str">
        <f>'m vs o orig data'!AE28</f>
        <v> </v>
      </c>
      <c r="E29" t="str">
        <f ca="1">IF(CELL("contents",F29)="s","s",IF(CELL("contents",G29)="s","s",IF(CELL("contents",'m vs o orig data'!AF28)="d","d","")))</f>
        <v>d</v>
      </c>
      <c r="F29" t="str">
        <f>'m vs o orig data'!AG28</f>
        <v> </v>
      </c>
      <c r="G29" t="str">
        <f>'m vs o orig data'!AH28</f>
        <v> </v>
      </c>
      <c r="H29" s="19">
        <f t="shared" si="3"/>
        <v>9.506410866</v>
      </c>
      <c r="I29" s="3">
        <f>'m vs o orig data'!B28</f>
        <v>11.605633012</v>
      </c>
      <c r="J29" s="3">
        <f>'m vs o orig data'!N28</f>
        <v>7.5487720975</v>
      </c>
      <c r="K29" s="19">
        <f t="shared" si="4"/>
        <v>6.6065262788</v>
      </c>
      <c r="L29" s="12">
        <f>'m vs o orig data'!E28</f>
        <v>0.345722824</v>
      </c>
      <c r="M29" s="9"/>
      <c r="N29" s="12">
        <f>'m vs o orig data'!Q28</f>
        <v>0.0369477927</v>
      </c>
      <c r="P29" s="12">
        <f>'m vs o orig data'!Z28</f>
        <v>0.0483584582</v>
      </c>
      <c r="Q29" s="1"/>
      <c r="R29" s="1"/>
      <c r="S29" s="1"/>
    </row>
    <row r="30" spans="1:19" ht="12.75">
      <c r="A30" s="2" t="str">
        <f ca="1" t="shared" si="2"/>
        <v>Downtown (d)</v>
      </c>
      <c r="B30" t="s">
        <v>55</v>
      </c>
      <c r="C30" t="str">
        <f>'m vs o orig data'!AD29</f>
        <v> </v>
      </c>
      <c r="D30" t="str">
        <f>'m vs o orig data'!AE29</f>
        <v> </v>
      </c>
      <c r="E30" t="str">
        <f ca="1">IF(CELL("contents",F30)="s","s",IF(CELL("contents",G30)="s","s",IF(CELL("contents",'m vs o orig data'!AF29)="d","d","")))</f>
        <v>d</v>
      </c>
      <c r="F30" t="str">
        <f>'m vs o orig data'!AG29</f>
        <v> </v>
      </c>
      <c r="G30" t="str">
        <f>'m vs o orig data'!AH29</f>
        <v> </v>
      </c>
      <c r="H30" s="19">
        <f t="shared" si="3"/>
        <v>9.506410866</v>
      </c>
      <c r="I30" s="3">
        <f>'m vs o orig data'!B29</f>
        <v>10.076355161</v>
      </c>
      <c r="J30" s="3">
        <f>'m vs o orig data'!N29</f>
        <v>6.4000883518</v>
      </c>
      <c r="K30" s="19">
        <f t="shared" si="4"/>
        <v>6.6065262788</v>
      </c>
      <c r="L30" s="12">
        <f>'m vs o orig data'!E29</f>
        <v>0.7661754551</v>
      </c>
      <c r="M30" s="9"/>
      <c r="N30" s="12">
        <f>'m vs o orig data'!Q29</f>
        <v>0.4809467232</v>
      </c>
      <c r="P30" s="12">
        <f>'m vs o orig data'!Z29</f>
        <v>0.0214967412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(d)</v>
      </c>
      <c r="B31" t="s">
        <v>56</v>
      </c>
      <c r="C31" t="str">
        <f>'m vs o orig data'!AD30</f>
        <v> </v>
      </c>
      <c r="D31" t="str">
        <f>'m vs o orig data'!AE30</f>
        <v> </v>
      </c>
      <c r="E31" t="str">
        <f ca="1">IF(CELL("contents",F31)="s","s",IF(CELL("contents",G31)="s","s",IF(CELL("contents",'m vs o orig data'!AF30)="d","d","")))</f>
        <v>d</v>
      </c>
      <c r="F31" t="str">
        <f>'m vs o orig data'!AG30</f>
        <v> </v>
      </c>
      <c r="G31" t="str">
        <f>'m vs o orig data'!AH30</f>
        <v> </v>
      </c>
      <c r="H31" s="19">
        <f t="shared" si="3"/>
        <v>9.506410866</v>
      </c>
      <c r="I31" s="3">
        <f>'m vs o orig data'!B30</f>
        <v>11.067356823</v>
      </c>
      <c r="J31" s="3">
        <f>'m vs o orig data'!N30</f>
        <v>7.2907908095</v>
      </c>
      <c r="K31" s="19">
        <f t="shared" si="4"/>
        <v>6.6065262788</v>
      </c>
      <c r="L31" s="12">
        <f>'m vs o orig data'!E30</f>
        <v>0.3726004689</v>
      </c>
      <c r="M31" s="9"/>
      <c r="N31" s="12">
        <f>'m vs o orig data'!Q30</f>
        <v>0.0738391776</v>
      </c>
      <c r="P31" s="12">
        <f>'m vs o orig data'!Z30</f>
        <v>0.0172574996</v>
      </c>
      <c r="Q31" s="1"/>
      <c r="R31" s="1"/>
      <c r="S31" s="1"/>
    </row>
    <row r="32" spans="1:19" ht="12.75">
      <c r="B32"/>
      <c r="C32"/>
      <c r="D32"/>
      <c r="E32"/>
      <c r="F32"/>
      <c r="G32"/>
      <c r="H32" s="19"/>
      <c r="I32" s="3"/>
      <c r="J32" s="3"/>
      <c r="K32" s="19"/>
      <c r="L32" s="12"/>
      <c r="M32" s="9"/>
      <c r="N32" s="12"/>
      <c r="P32" s="12"/>
      <c r="Q32" s="1"/>
      <c r="R32" s="1"/>
      <c r="S32" s="1"/>
    </row>
    <row r="33" spans="2:8" ht="12.75">
      <c r="B33"/>
      <c r="C33"/>
      <c r="D33"/>
      <c r="E33"/>
      <c r="F33"/>
      <c r="G33"/>
      <c r="H33" s="20"/>
    </row>
    <row r="34" spans="2:8" ht="12.75">
      <c r="B34"/>
      <c r="C34"/>
      <c r="D34"/>
      <c r="E34"/>
      <c r="F34"/>
      <c r="G34"/>
      <c r="H34" s="20"/>
    </row>
    <row r="35" spans="2:8" ht="12.75">
      <c r="B35"/>
      <c r="C35"/>
      <c r="D35"/>
      <c r="E35"/>
      <c r="F35"/>
      <c r="G35"/>
      <c r="H35" s="20"/>
    </row>
    <row r="36" spans="2:8" ht="12.75">
      <c r="B36"/>
      <c r="C36"/>
      <c r="D36"/>
      <c r="E36"/>
      <c r="F36"/>
      <c r="G36"/>
      <c r="H36" s="20"/>
    </row>
    <row r="37" spans="2:8" ht="12.75">
      <c r="B37"/>
      <c r="C37"/>
      <c r="D37"/>
      <c r="E37"/>
      <c r="F37"/>
      <c r="G37"/>
      <c r="H37" s="20"/>
    </row>
    <row r="38" spans="2:8" ht="12.75">
      <c r="B38"/>
      <c r="C38"/>
      <c r="D38"/>
      <c r="E38"/>
      <c r="F38"/>
      <c r="G38"/>
      <c r="H38" s="20"/>
    </row>
    <row r="39" spans="2:8" ht="12.75">
      <c r="B39"/>
      <c r="C39"/>
      <c r="D39"/>
      <c r="E39"/>
      <c r="F39"/>
      <c r="G39"/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2" sqref="E1:H65536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32" t="s">
        <v>138</v>
      </c>
      <c r="B1" s="5" t="s">
        <v>59</v>
      </c>
      <c r="C1" s="13" t="s">
        <v>29</v>
      </c>
      <c r="D1" s="13" t="s">
        <v>30</v>
      </c>
      <c r="E1" s="78" t="s">
        <v>156</v>
      </c>
      <c r="F1" s="78"/>
      <c r="G1" s="78"/>
    </row>
    <row r="2" spans="1:7" ht="12.75">
      <c r="A2" s="32"/>
      <c r="B2" s="5"/>
      <c r="C2" s="13"/>
      <c r="D2" s="13"/>
      <c r="E2" s="3"/>
      <c r="F2" s="3" t="s">
        <v>140</v>
      </c>
      <c r="G2" s="3"/>
    </row>
    <row r="3" spans="1:7" ht="12.75">
      <c r="A3" s="31" t="s">
        <v>0</v>
      </c>
      <c r="B3" s="5"/>
      <c r="C3" s="13" t="s">
        <v>121</v>
      </c>
      <c r="D3" s="13" t="s">
        <v>61</v>
      </c>
      <c r="E3" s="6" t="s">
        <v>129</v>
      </c>
      <c r="F3" s="3" t="s">
        <v>141</v>
      </c>
      <c r="G3" s="6" t="s">
        <v>103</v>
      </c>
    </row>
    <row r="4" spans="1:7" ht="12.75">
      <c r="A4" s="30" t="str">
        <f ca="1">CONCATENATE(B4)&amp;(IF((CELL("contents",D4)="s")," (s)",(IF((CELL("contents",C4)="m")," (m)",""))))</f>
        <v>Southeast Region</v>
      </c>
      <c r="B4" t="s">
        <v>122</v>
      </c>
      <c r="C4" t="str">
        <f>'m region orig data'!N4</f>
        <v> </v>
      </c>
      <c r="D4" t="str">
        <f>'m region orig data'!O4</f>
        <v> </v>
      </c>
      <c r="E4" s="19">
        <f>F$12</f>
        <v>9.5061134081</v>
      </c>
      <c r="F4" s="33">
        <f>'m region orig data'!B4</f>
        <v>9.2696598497</v>
      </c>
      <c r="G4" s="12">
        <f>'m region orig data'!E4</f>
        <v>0.798149551</v>
      </c>
    </row>
    <row r="5" spans="1:7" ht="12.75">
      <c r="A5" s="30" t="str">
        <f ca="1">CONCATENATE(B5)&amp;(IF((CELL("contents",D5)="s")," (s)",(IF((CELL("contents",C5)="m")," (m)",""))))</f>
        <v>Interlake Region</v>
      </c>
      <c r="B5" t="s">
        <v>123</v>
      </c>
      <c r="C5" t="str">
        <f>'m region orig data'!N5</f>
        <v> </v>
      </c>
      <c r="D5" t="str">
        <f>'m region orig data'!O5</f>
        <v> </v>
      </c>
      <c r="E5" s="19">
        <f aca="true" t="shared" si="0" ref="E5:E12">F$12</f>
        <v>9.5061134081</v>
      </c>
      <c r="F5" s="33">
        <f>'m region orig data'!B5</f>
        <v>8.6704684813</v>
      </c>
      <c r="G5" s="12">
        <f>'m region orig data'!E5</f>
        <v>0.3952408487</v>
      </c>
    </row>
    <row r="6" spans="1:7" ht="12.75">
      <c r="A6" s="30" t="str">
        <f aca="true" ca="1" t="shared" si="1" ref="A6:A12">CONCATENATE(B6)&amp;(IF((CELL("contents",D6)="s")," (s)",(IF((CELL("contents",C6)="m")," (m)",""))))</f>
        <v>Northwest Region</v>
      </c>
      <c r="B6" t="s">
        <v>124</v>
      </c>
      <c r="C6" t="str">
        <f>'m region orig data'!N6</f>
        <v> </v>
      </c>
      <c r="D6" t="str">
        <f>'m region orig data'!O6</f>
        <v> </v>
      </c>
      <c r="E6" s="19">
        <f t="shared" si="0"/>
        <v>9.5061134081</v>
      </c>
      <c r="F6" s="33">
        <f>'m region orig data'!B6</f>
        <v>10.92687963</v>
      </c>
      <c r="G6" s="12">
        <f>'m region orig data'!E6</f>
        <v>0.3102231476</v>
      </c>
    </row>
    <row r="7" spans="1:7" ht="12.75">
      <c r="A7" s="30" t="str">
        <f ca="1" t="shared" si="1"/>
        <v>Winnipeg Region</v>
      </c>
      <c r="B7" t="s">
        <v>125</v>
      </c>
      <c r="C7" t="str">
        <f>'m region orig data'!N7</f>
        <v> </v>
      </c>
      <c r="D7" t="str">
        <f>'m region orig data'!O7</f>
        <v> </v>
      </c>
      <c r="E7" s="19">
        <f t="shared" si="0"/>
        <v>9.5061134081</v>
      </c>
      <c r="F7" s="33">
        <f>'m region orig data'!B7</f>
        <v>9.2355766191</v>
      </c>
      <c r="G7" s="12">
        <f>'m region orig data'!E7</f>
        <v>0.6698778222</v>
      </c>
    </row>
    <row r="8" spans="1:7" ht="12.75">
      <c r="A8" s="30" t="str">
        <f ca="1" t="shared" si="1"/>
        <v>Southwest Region</v>
      </c>
      <c r="B8" t="s">
        <v>126</v>
      </c>
      <c r="C8" t="str">
        <f>'m region orig data'!N8</f>
        <v> </v>
      </c>
      <c r="D8" t="str">
        <f>'m region orig data'!O8</f>
        <v> </v>
      </c>
      <c r="E8" s="19">
        <f t="shared" si="0"/>
        <v>9.5061134081</v>
      </c>
      <c r="F8" s="33">
        <f>'m region orig data'!B8</f>
        <v>8.4986662734</v>
      </c>
      <c r="G8" s="12">
        <f>'m region orig data'!E8</f>
        <v>0.3348261159</v>
      </c>
    </row>
    <row r="9" spans="1:7" ht="12.75">
      <c r="A9" s="30" t="str">
        <f ca="1" t="shared" si="1"/>
        <v>The Pas Region (m)</v>
      </c>
      <c r="B9" t="s">
        <v>127</v>
      </c>
      <c r="C9" t="str">
        <f>'m region orig data'!N9</f>
        <v>m</v>
      </c>
      <c r="D9" t="str">
        <f>'m region orig data'!O9</f>
        <v> </v>
      </c>
      <c r="E9" s="19">
        <f t="shared" si="0"/>
        <v>9.5061134081</v>
      </c>
      <c r="F9" s="33">
        <f>'m region orig data'!B9</f>
        <v>12.903129016</v>
      </c>
      <c r="G9" s="12">
        <f>'m region orig data'!E9</f>
        <v>0.0089020526</v>
      </c>
    </row>
    <row r="10" spans="1:7" ht="12.75">
      <c r="A10" s="30" t="str">
        <f ca="1" t="shared" si="1"/>
        <v>Thompson Region</v>
      </c>
      <c r="B10" t="s">
        <v>128</v>
      </c>
      <c r="C10" t="str">
        <f>'m region orig data'!N10</f>
        <v> </v>
      </c>
      <c r="D10" t="str">
        <f>'m region orig data'!O10</f>
        <v> </v>
      </c>
      <c r="E10" s="19">
        <f t="shared" si="0"/>
        <v>9.5061134081</v>
      </c>
      <c r="F10" s="33">
        <f>'m region orig data'!B10</f>
        <v>10.200098621</v>
      </c>
      <c r="G10" s="12">
        <f>'m region orig data'!E10</f>
        <v>0.6961210426</v>
      </c>
    </row>
    <row r="11" spans="1:7" ht="12.75">
      <c r="A11" s="30"/>
      <c r="E11" s="19"/>
      <c r="F11" s="33"/>
      <c r="G11" s="12"/>
    </row>
    <row r="12" spans="1:7" ht="12.75">
      <c r="A12" s="30" t="str">
        <f ca="1" t="shared" si="1"/>
        <v>Manitoba</v>
      </c>
      <c r="B12" t="s">
        <v>42</v>
      </c>
      <c r="C12" t="str">
        <f>'m region orig data'!N11</f>
        <v> </v>
      </c>
      <c r="D12" t="str">
        <f>'m region orig data'!O11</f>
        <v> </v>
      </c>
      <c r="E12" s="19">
        <f t="shared" si="0"/>
        <v>9.5061134081</v>
      </c>
      <c r="F12" s="33">
        <f>'m region orig data'!B11</f>
        <v>9.5061134081</v>
      </c>
      <c r="G12" s="12" t="str">
        <f>'m region orig data'!E11</f>
        <v> </v>
      </c>
    </row>
    <row r="13" spans="5:7" ht="12.75">
      <c r="E13" s="19"/>
      <c r="F13" s="11"/>
      <c r="G13" s="12"/>
    </row>
    <row r="16" ht="12.75">
      <c r="B16" s="35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155</v>
      </c>
    </row>
    <row r="3" spans="1:34" ht="12.75">
      <c r="A3" t="s">
        <v>0</v>
      </c>
      <c r="B3" t="s">
        <v>64</v>
      </c>
      <c r="C3" t="s">
        <v>65</v>
      </c>
      <c r="D3" t="s">
        <v>66</v>
      </c>
      <c r="E3" t="s">
        <v>67</v>
      </c>
      <c r="F3" t="s">
        <v>68</v>
      </c>
      <c r="G3" t="s">
        <v>69</v>
      </c>
      <c r="H3" t="s">
        <v>70</v>
      </c>
      <c r="I3" t="s">
        <v>71</v>
      </c>
      <c r="J3" t="s">
        <v>72</v>
      </c>
      <c r="K3" t="s">
        <v>73</v>
      </c>
      <c r="L3" t="s">
        <v>74</v>
      </c>
      <c r="M3" t="s">
        <v>75</v>
      </c>
      <c r="N3" t="s">
        <v>76</v>
      </c>
      <c r="O3" t="s">
        <v>77</v>
      </c>
      <c r="P3" t="s">
        <v>78</v>
      </c>
      <c r="Q3" t="s">
        <v>79</v>
      </c>
      <c r="R3" t="s">
        <v>80</v>
      </c>
      <c r="S3" t="s">
        <v>81</v>
      </c>
      <c r="T3" t="s">
        <v>82</v>
      </c>
      <c r="U3" t="s">
        <v>83</v>
      </c>
      <c r="V3" t="s">
        <v>84</v>
      </c>
      <c r="W3" t="s">
        <v>85</v>
      </c>
      <c r="X3" t="s">
        <v>86</v>
      </c>
      <c r="Y3" t="s">
        <v>87</v>
      </c>
      <c r="Z3" t="s">
        <v>88</v>
      </c>
      <c r="AA3" t="s">
        <v>89</v>
      </c>
      <c r="AB3" t="s">
        <v>90</v>
      </c>
      <c r="AC3" t="s">
        <v>91</v>
      </c>
      <c r="AD3" t="s">
        <v>92</v>
      </c>
      <c r="AE3" t="s">
        <v>93</v>
      </c>
      <c r="AF3" t="s">
        <v>94</v>
      </c>
      <c r="AG3" t="s">
        <v>95</v>
      </c>
      <c r="AH3" t="s">
        <v>96</v>
      </c>
    </row>
    <row r="4" spans="1:34" ht="12.75">
      <c r="A4" t="s">
        <v>3</v>
      </c>
      <c r="B4">
        <v>9.4531683079</v>
      </c>
      <c r="C4">
        <v>7.3648185494</v>
      </c>
      <c r="D4">
        <v>12.133685366</v>
      </c>
      <c r="E4">
        <v>0.9648275711</v>
      </c>
      <c r="F4">
        <v>9.5796396912</v>
      </c>
      <c r="G4">
        <v>1.1703392582</v>
      </c>
      <c r="H4">
        <v>-0.0056</v>
      </c>
      <c r="I4">
        <v>-0.2553</v>
      </c>
      <c r="J4">
        <v>0.244</v>
      </c>
      <c r="K4">
        <v>0.9943992997</v>
      </c>
      <c r="L4">
        <v>0.7747212542</v>
      </c>
      <c r="M4">
        <v>1.2763687092</v>
      </c>
      <c r="N4">
        <v>7.9446759375</v>
      </c>
      <c r="O4">
        <v>7.2728135658</v>
      </c>
      <c r="P4">
        <v>8.6786049415</v>
      </c>
      <c r="Q4">
        <v>4.28934E-05</v>
      </c>
      <c r="R4">
        <v>7.7488009592</v>
      </c>
      <c r="S4">
        <v>0.3407918765</v>
      </c>
      <c r="T4">
        <v>0.1844</v>
      </c>
      <c r="U4">
        <v>0.0961</v>
      </c>
      <c r="V4">
        <v>0.2728</v>
      </c>
      <c r="W4">
        <v>1.2025496611</v>
      </c>
      <c r="X4">
        <v>1.1008528929</v>
      </c>
      <c r="Y4">
        <v>1.3136411747</v>
      </c>
      <c r="Z4">
        <v>0.1806208129</v>
      </c>
      <c r="AA4">
        <v>-0.1738</v>
      </c>
      <c r="AB4">
        <v>-0.4283</v>
      </c>
      <c r="AC4">
        <v>0.0807</v>
      </c>
      <c r="AD4" t="s">
        <v>60</v>
      </c>
      <c r="AE4" t="s">
        <v>98</v>
      </c>
      <c r="AF4" t="s">
        <v>60</v>
      </c>
      <c r="AG4" t="s">
        <v>60</v>
      </c>
      <c r="AH4" t="s">
        <v>60</v>
      </c>
    </row>
    <row r="5" spans="1:34" ht="12.75">
      <c r="A5" t="s">
        <v>1</v>
      </c>
      <c r="B5">
        <v>9.9013764677</v>
      </c>
      <c r="C5">
        <v>7.5140361108</v>
      </c>
      <c r="D5">
        <v>13.047216504</v>
      </c>
      <c r="E5">
        <v>0.7724437765</v>
      </c>
      <c r="F5">
        <v>9.9447513812</v>
      </c>
      <c r="G5">
        <v>1.3533092502</v>
      </c>
      <c r="H5">
        <v>0.0407</v>
      </c>
      <c r="I5">
        <v>-0.2352</v>
      </c>
      <c r="J5">
        <v>0.3166</v>
      </c>
      <c r="K5">
        <v>1.0415472892</v>
      </c>
      <c r="L5">
        <v>0.7904177735</v>
      </c>
      <c r="M5">
        <v>1.3724650331</v>
      </c>
      <c r="N5">
        <v>5.4740247675</v>
      </c>
      <c r="O5">
        <v>5.0689285572</v>
      </c>
      <c r="P5">
        <v>5.9114952632</v>
      </c>
      <c r="Q5" s="4">
        <v>1.6376342E-06</v>
      </c>
      <c r="R5">
        <v>5.5419358445</v>
      </c>
      <c r="S5">
        <v>0.2103690078</v>
      </c>
      <c r="T5">
        <v>-0.188</v>
      </c>
      <c r="U5">
        <v>-0.2649</v>
      </c>
      <c r="V5">
        <v>-0.1112</v>
      </c>
      <c r="W5">
        <v>0.8285783688</v>
      </c>
      <c r="X5">
        <v>0.7672607878</v>
      </c>
      <c r="Y5">
        <v>0.894796299</v>
      </c>
      <c r="Z5">
        <v>2.73128E-05</v>
      </c>
      <c r="AA5">
        <v>-0.5927</v>
      </c>
      <c r="AB5">
        <v>-0.8696</v>
      </c>
      <c r="AC5">
        <v>-0.3157</v>
      </c>
      <c r="AD5" t="s">
        <v>60</v>
      </c>
      <c r="AE5" t="s">
        <v>98</v>
      </c>
      <c r="AF5" t="s">
        <v>97</v>
      </c>
      <c r="AG5" t="s">
        <v>60</v>
      </c>
      <c r="AH5" t="s">
        <v>60</v>
      </c>
    </row>
    <row r="6" spans="1:34" ht="12.75">
      <c r="A6" t="s">
        <v>10</v>
      </c>
      <c r="B6">
        <v>5.5038653455</v>
      </c>
      <c r="C6">
        <v>3.3018589454</v>
      </c>
      <c r="D6">
        <v>9.1743875927</v>
      </c>
      <c r="E6">
        <v>0.0360529383</v>
      </c>
      <c r="F6">
        <v>5.8939096267</v>
      </c>
      <c r="G6">
        <v>1.5218009219</v>
      </c>
      <c r="H6">
        <v>-0.5465</v>
      </c>
      <c r="I6">
        <v>-1.0575</v>
      </c>
      <c r="J6">
        <v>-0.0356</v>
      </c>
      <c r="K6">
        <v>0.5789635461</v>
      </c>
      <c r="L6">
        <v>0.3473297117</v>
      </c>
      <c r="M6">
        <v>0.965073751</v>
      </c>
      <c r="N6">
        <v>5.043341568</v>
      </c>
      <c r="O6">
        <v>4.6406618936</v>
      </c>
      <c r="P6">
        <v>5.4809625771</v>
      </c>
      <c r="Q6" s="4">
        <v>2.026796E-10</v>
      </c>
      <c r="R6">
        <v>5.5512998742</v>
      </c>
      <c r="S6">
        <v>0.2291266668</v>
      </c>
      <c r="T6">
        <v>-0.27</v>
      </c>
      <c r="U6">
        <v>-0.3532</v>
      </c>
      <c r="V6">
        <v>-0.1868</v>
      </c>
      <c r="W6">
        <v>0.763387801</v>
      </c>
      <c r="X6">
        <v>0.7024360001</v>
      </c>
      <c r="Y6">
        <v>0.8296285136</v>
      </c>
      <c r="Z6">
        <v>0.7382440036</v>
      </c>
      <c r="AA6">
        <v>-0.0874</v>
      </c>
      <c r="AB6">
        <v>-0.5999</v>
      </c>
      <c r="AC6">
        <v>0.4251</v>
      </c>
      <c r="AD6" t="s">
        <v>60</v>
      </c>
      <c r="AE6" t="s">
        <v>98</v>
      </c>
      <c r="AF6" t="s">
        <v>60</v>
      </c>
      <c r="AG6" t="s">
        <v>60</v>
      </c>
      <c r="AH6" t="s">
        <v>60</v>
      </c>
    </row>
    <row r="7" spans="1:34" ht="12.75">
      <c r="A7" t="s">
        <v>9</v>
      </c>
      <c r="B7">
        <v>7.5672538909</v>
      </c>
      <c r="C7">
        <v>4.3739594396</v>
      </c>
      <c r="D7">
        <v>13.091875277</v>
      </c>
      <c r="E7">
        <v>0.4146683505</v>
      </c>
      <c r="F7">
        <v>6.7010309278</v>
      </c>
      <c r="G7">
        <v>1.8585315853</v>
      </c>
      <c r="H7">
        <v>-0.2281</v>
      </c>
      <c r="I7">
        <v>-0.7763</v>
      </c>
      <c r="J7">
        <v>0.32</v>
      </c>
      <c r="K7">
        <v>0.7960158674</v>
      </c>
      <c r="L7">
        <v>0.4601062905</v>
      </c>
      <c r="M7">
        <v>1.3771627864</v>
      </c>
      <c r="N7">
        <v>5.4936444766</v>
      </c>
      <c r="O7">
        <v>4.9413107186</v>
      </c>
      <c r="P7">
        <v>6.1077174366</v>
      </c>
      <c r="Q7">
        <v>0.0006447214</v>
      </c>
      <c r="R7">
        <v>5.4937380697</v>
      </c>
      <c r="S7">
        <v>0.2919888841</v>
      </c>
      <c r="T7">
        <v>-0.1845</v>
      </c>
      <c r="U7">
        <v>-0.2904</v>
      </c>
      <c r="V7">
        <v>-0.0785</v>
      </c>
      <c r="W7">
        <v>0.8315481154</v>
      </c>
      <c r="X7">
        <v>0.7479438528</v>
      </c>
      <c r="Y7">
        <v>0.9244975618</v>
      </c>
      <c r="Z7">
        <v>0.2568090729</v>
      </c>
      <c r="AA7">
        <v>-0.3202</v>
      </c>
      <c r="AB7">
        <v>-0.8737</v>
      </c>
      <c r="AC7">
        <v>0.2333</v>
      </c>
      <c r="AD7" t="s">
        <v>60</v>
      </c>
      <c r="AE7" t="s">
        <v>98</v>
      </c>
      <c r="AF7" t="s">
        <v>60</v>
      </c>
      <c r="AG7" t="s">
        <v>60</v>
      </c>
      <c r="AH7" t="s">
        <v>60</v>
      </c>
    </row>
    <row r="8" spans="1:34" ht="12.75">
      <c r="A8" t="s">
        <v>11</v>
      </c>
      <c r="B8">
        <v>9.2331755919</v>
      </c>
      <c r="C8">
        <v>8.085442916</v>
      </c>
      <c r="D8">
        <v>10.543829497</v>
      </c>
      <c r="E8">
        <v>0.6697959527</v>
      </c>
      <c r="F8">
        <v>8.8743577767</v>
      </c>
      <c r="G8">
        <v>0.5089793255</v>
      </c>
      <c r="H8">
        <v>-0.0289</v>
      </c>
      <c r="I8">
        <v>-0.1616</v>
      </c>
      <c r="J8">
        <v>0.1039</v>
      </c>
      <c r="K8">
        <v>0.9715333639</v>
      </c>
      <c r="L8">
        <v>0.8507666162</v>
      </c>
      <c r="M8">
        <v>1.109443012</v>
      </c>
      <c r="N8">
        <v>6.8353935429</v>
      </c>
      <c r="O8">
        <v>6.6219909325</v>
      </c>
      <c r="P8">
        <v>7.0556733409</v>
      </c>
      <c r="Q8">
        <v>0.0353399066</v>
      </c>
      <c r="R8">
        <v>6.6920252268</v>
      </c>
      <c r="S8">
        <v>0.0857107095</v>
      </c>
      <c r="T8">
        <v>0.0341</v>
      </c>
      <c r="U8">
        <v>0.0023</v>
      </c>
      <c r="V8">
        <v>0.0658</v>
      </c>
      <c r="W8">
        <v>1.0346426026</v>
      </c>
      <c r="X8">
        <v>1.0023408147</v>
      </c>
      <c r="Y8">
        <v>1.0679853592</v>
      </c>
      <c r="Z8" s="4">
        <v>3.1419741E-07</v>
      </c>
      <c r="AA8">
        <v>-0.3007</v>
      </c>
      <c r="AB8">
        <v>-0.4159</v>
      </c>
      <c r="AC8">
        <v>-0.1855</v>
      </c>
      <c r="AD8" t="s">
        <v>60</v>
      </c>
      <c r="AE8" t="s">
        <v>60</v>
      </c>
      <c r="AF8" t="s">
        <v>97</v>
      </c>
      <c r="AG8" t="s">
        <v>60</v>
      </c>
      <c r="AH8" t="s">
        <v>60</v>
      </c>
    </row>
    <row r="9" spans="1:34" ht="12.75">
      <c r="A9" t="s">
        <v>4</v>
      </c>
      <c r="B9">
        <v>9.0436594894</v>
      </c>
      <c r="C9">
        <v>7.4060759221</v>
      </c>
      <c r="D9">
        <v>11.043334935</v>
      </c>
      <c r="E9">
        <v>0.6244061821</v>
      </c>
      <c r="F9">
        <v>9.3346911066</v>
      </c>
      <c r="G9">
        <v>0.8900278752</v>
      </c>
      <c r="H9">
        <v>-0.0499</v>
      </c>
      <c r="I9">
        <v>-0.2497</v>
      </c>
      <c r="J9">
        <v>0.1499</v>
      </c>
      <c r="K9">
        <v>0.9513221779</v>
      </c>
      <c r="L9">
        <v>0.7790612069</v>
      </c>
      <c r="M9">
        <v>1.1616723799</v>
      </c>
      <c r="N9">
        <v>6.0984830567</v>
      </c>
      <c r="O9">
        <v>5.6389853897</v>
      </c>
      <c r="P9">
        <v>6.5954232939</v>
      </c>
      <c r="Q9">
        <v>0.0452795504</v>
      </c>
      <c r="R9">
        <v>6.4106876832</v>
      </c>
      <c r="S9">
        <v>0.2482228184</v>
      </c>
      <c r="T9">
        <v>-0.08</v>
      </c>
      <c r="U9">
        <v>-0.1584</v>
      </c>
      <c r="V9">
        <v>-0.0017</v>
      </c>
      <c r="W9">
        <v>0.9230997955</v>
      </c>
      <c r="X9">
        <v>0.853547712</v>
      </c>
      <c r="Y9">
        <v>0.9983193914</v>
      </c>
      <c r="Z9">
        <v>0.0001288307</v>
      </c>
      <c r="AA9">
        <v>-0.394</v>
      </c>
      <c r="AB9">
        <v>-0.5957</v>
      </c>
      <c r="AC9">
        <v>-0.1923</v>
      </c>
      <c r="AD9" t="s">
        <v>60</v>
      </c>
      <c r="AE9" t="s">
        <v>60</v>
      </c>
      <c r="AF9" t="s">
        <v>97</v>
      </c>
      <c r="AG9" t="s">
        <v>60</v>
      </c>
      <c r="AH9" t="s">
        <v>60</v>
      </c>
    </row>
    <row r="10" spans="1:34" ht="12.75">
      <c r="A10" t="s">
        <v>2</v>
      </c>
      <c r="B10">
        <v>8.2074347149</v>
      </c>
      <c r="C10">
        <v>5.9259936419</v>
      </c>
      <c r="D10">
        <v>11.367205007</v>
      </c>
      <c r="E10">
        <v>0.3766003004</v>
      </c>
      <c r="F10">
        <v>8.4992171774</v>
      </c>
      <c r="G10">
        <v>1.378755089</v>
      </c>
      <c r="H10">
        <v>-0.1469</v>
      </c>
      <c r="I10">
        <v>-0.4726</v>
      </c>
      <c r="J10">
        <v>0.1788</v>
      </c>
      <c r="K10">
        <v>0.8633578782</v>
      </c>
      <c r="L10">
        <v>0.6233681381</v>
      </c>
      <c r="M10">
        <v>1.195740976</v>
      </c>
      <c r="N10">
        <v>7.6985255865</v>
      </c>
      <c r="O10">
        <v>6.9984368791</v>
      </c>
      <c r="P10">
        <v>8.4686476751</v>
      </c>
      <c r="Q10">
        <v>0.001662851</v>
      </c>
      <c r="R10">
        <v>8.1260364842</v>
      </c>
      <c r="S10">
        <v>0.3869541183</v>
      </c>
      <c r="T10">
        <v>0.153</v>
      </c>
      <c r="U10">
        <v>0.0576</v>
      </c>
      <c r="V10">
        <v>0.2483</v>
      </c>
      <c r="W10">
        <v>1.1652909958</v>
      </c>
      <c r="X10">
        <v>1.0593217349</v>
      </c>
      <c r="Y10">
        <v>1.281860893</v>
      </c>
      <c r="Z10">
        <v>0.704978078</v>
      </c>
      <c r="AA10">
        <v>-0.064</v>
      </c>
      <c r="AB10">
        <v>-0.3954</v>
      </c>
      <c r="AC10">
        <v>0.2674</v>
      </c>
      <c r="AD10" t="s">
        <v>60</v>
      </c>
      <c r="AE10" t="s">
        <v>98</v>
      </c>
      <c r="AF10" t="s">
        <v>60</v>
      </c>
      <c r="AG10" t="s">
        <v>60</v>
      </c>
      <c r="AH10" t="s">
        <v>60</v>
      </c>
    </row>
    <row r="11" spans="1:34" ht="12.75">
      <c r="A11" t="s">
        <v>6</v>
      </c>
      <c r="B11">
        <v>12.849071525</v>
      </c>
      <c r="C11">
        <v>10.350942571</v>
      </c>
      <c r="D11">
        <v>15.950106757</v>
      </c>
      <c r="E11">
        <v>0.0063034859</v>
      </c>
      <c r="F11">
        <v>13.460131675</v>
      </c>
      <c r="G11">
        <v>1.4033157347</v>
      </c>
      <c r="H11">
        <v>0.3013</v>
      </c>
      <c r="I11">
        <v>0.0851</v>
      </c>
      <c r="J11">
        <v>0.5175</v>
      </c>
      <c r="K11">
        <v>1.3516217325</v>
      </c>
      <c r="L11">
        <v>1.0888381238</v>
      </c>
      <c r="M11">
        <v>1.6778263618</v>
      </c>
      <c r="N11">
        <v>7.4092176559</v>
      </c>
      <c r="O11">
        <v>6.7602770518</v>
      </c>
      <c r="P11">
        <v>8.120452143</v>
      </c>
      <c r="Q11">
        <v>0.0142106889</v>
      </c>
      <c r="R11">
        <v>8.301703669</v>
      </c>
      <c r="S11">
        <v>0.3793145224</v>
      </c>
      <c r="T11">
        <v>0.1147</v>
      </c>
      <c r="U11">
        <v>0.023</v>
      </c>
      <c r="V11">
        <v>0.2063</v>
      </c>
      <c r="W11">
        <v>1.121499763</v>
      </c>
      <c r="X11">
        <v>1.0232725591</v>
      </c>
      <c r="Y11">
        <v>1.2291561102</v>
      </c>
      <c r="Z11" s="4">
        <v>1.3264109E-06</v>
      </c>
      <c r="AA11">
        <v>-0.5505</v>
      </c>
      <c r="AB11">
        <v>-0.7737</v>
      </c>
      <c r="AC11">
        <v>-0.3274</v>
      </c>
      <c r="AD11" t="s">
        <v>121</v>
      </c>
      <c r="AE11" t="s">
        <v>60</v>
      </c>
      <c r="AF11" t="s">
        <v>97</v>
      </c>
      <c r="AG11" t="s">
        <v>60</v>
      </c>
      <c r="AH11" t="s">
        <v>60</v>
      </c>
    </row>
    <row r="12" spans="1:34" ht="12.75">
      <c r="A12" t="s">
        <v>8</v>
      </c>
      <c r="B12" s="4">
        <v>3.9280123E-07</v>
      </c>
      <c r="C12">
        <v>0</v>
      </c>
      <c r="D12" t="s">
        <v>60</v>
      </c>
      <c r="E12">
        <v>0.995793491</v>
      </c>
      <c r="F12">
        <v>0</v>
      </c>
      <c r="G12" t="s">
        <v>60</v>
      </c>
      <c r="H12">
        <v>-17.0019</v>
      </c>
      <c r="I12">
        <v>-6337.66</v>
      </c>
      <c r="J12">
        <v>6303.659</v>
      </c>
      <c r="K12" s="4">
        <v>4.1319614E-08</v>
      </c>
      <c r="L12">
        <v>0</v>
      </c>
      <c r="M12" t="s">
        <v>60</v>
      </c>
      <c r="N12" t="s">
        <v>60</v>
      </c>
      <c r="O12" t="s">
        <v>60</v>
      </c>
      <c r="P12" t="s">
        <v>60</v>
      </c>
      <c r="Q12" t="s">
        <v>60</v>
      </c>
      <c r="R12" t="s">
        <v>60</v>
      </c>
      <c r="S12" t="s">
        <v>60</v>
      </c>
      <c r="T12" t="s">
        <v>60</v>
      </c>
      <c r="U12" t="s">
        <v>60</v>
      </c>
      <c r="V12" t="s">
        <v>60</v>
      </c>
      <c r="W12" t="s">
        <v>60</v>
      </c>
      <c r="X12" t="s">
        <v>60</v>
      </c>
      <c r="Y12" t="s">
        <v>60</v>
      </c>
      <c r="Z12" t="s">
        <v>60</v>
      </c>
      <c r="AA12" t="s">
        <v>60</v>
      </c>
      <c r="AB12" t="s">
        <v>60</v>
      </c>
      <c r="AC12" t="s">
        <v>60</v>
      </c>
      <c r="AD12" t="s">
        <v>60</v>
      </c>
      <c r="AE12" t="s">
        <v>60</v>
      </c>
      <c r="AF12" t="s">
        <v>60</v>
      </c>
      <c r="AG12" t="s">
        <v>60</v>
      </c>
      <c r="AH12" t="s">
        <v>61</v>
      </c>
    </row>
    <row r="13" spans="1:34" ht="12.75">
      <c r="A13" t="s">
        <v>5</v>
      </c>
      <c r="B13">
        <v>11.156490943</v>
      </c>
      <c r="C13">
        <v>8.285768704</v>
      </c>
      <c r="D13">
        <v>15.021815672</v>
      </c>
      <c r="E13">
        <v>0.2916427272</v>
      </c>
      <c r="F13">
        <v>10.374379793</v>
      </c>
      <c r="G13">
        <v>1.5296188505</v>
      </c>
      <c r="H13">
        <v>0.1601</v>
      </c>
      <c r="I13">
        <v>-0.1374</v>
      </c>
      <c r="J13">
        <v>0.4575</v>
      </c>
      <c r="K13">
        <v>1.1735755061</v>
      </c>
      <c r="L13">
        <v>0.8715980006</v>
      </c>
      <c r="M13">
        <v>1.580177407</v>
      </c>
      <c r="N13">
        <v>6.6253589527</v>
      </c>
      <c r="O13">
        <v>5.6476738947</v>
      </c>
      <c r="P13">
        <v>7.7722938807</v>
      </c>
      <c r="Q13">
        <v>0.9721245397</v>
      </c>
      <c r="R13">
        <v>6.2533207994</v>
      </c>
      <c r="S13">
        <v>0.5055510229</v>
      </c>
      <c r="T13">
        <v>0.0028</v>
      </c>
      <c r="U13">
        <v>-0.1568</v>
      </c>
      <c r="V13">
        <v>0.1625</v>
      </c>
      <c r="W13">
        <v>1.0028506167</v>
      </c>
      <c r="X13">
        <v>0.8548628517</v>
      </c>
      <c r="Y13">
        <v>1.1764569689</v>
      </c>
      <c r="Z13">
        <v>0.0019416306</v>
      </c>
      <c r="AA13">
        <v>-0.5211</v>
      </c>
      <c r="AB13">
        <v>-0.8507</v>
      </c>
      <c r="AC13">
        <v>-0.1915</v>
      </c>
      <c r="AD13" t="s">
        <v>60</v>
      </c>
      <c r="AE13" t="s">
        <v>60</v>
      </c>
      <c r="AF13" t="s">
        <v>97</v>
      </c>
      <c r="AG13" t="s">
        <v>60</v>
      </c>
      <c r="AH13" t="s">
        <v>60</v>
      </c>
    </row>
    <row r="14" spans="1:34" ht="12.75">
      <c r="A14" t="s">
        <v>7</v>
      </c>
      <c r="B14">
        <v>11.100859765</v>
      </c>
      <c r="C14">
        <v>7.7944926241</v>
      </c>
      <c r="D14">
        <v>15.809763825</v>
      </c>
      <c r="E14">
        <v>0.3900945602</v>
      </c>
      <c r="F14">
        <v>9.2352092352</v>
      </c>
      <c r="G14">
        <v>1.632569769</v>
      </c>
      <c r="H14">
        <v>0.1551</v>
      </c>
      <c r="I14">
        <v>-0.1985</v>
      </c>
      <c r="J14">
        <v>0.5087</v>
      </c>
      <c r="K14">
        <v>1.1677235417</v>
      </c>
      <c r="L14">
        <v>0.8199196031</v>
      </c>
      <c r="M14">
        <v>1.6630633841</v>
      </c>
      <c r="N14">
        <v>8.3019375019</v>
      </c>
      <c r="O14">
        <v>7.2900392493</v>
      </c>
      <c r="P14">
        <v>9.4542928959</v>
      </c>
      <c r="Q14">
        <v>0.0005721115</v>
      </c>
      <c r="R14">
        <v>6.9948964275</v>
      </c>
      <c r="S14">
        <v>0.4582509013</v>
      </c>
      <c r="T14">
        <v>0.2284</v>
      </c>
      <c r="U14">
        <v>0.0985</v>
      </c>
      <c r="V14">
        <v>0.3584</v>
      </c>
      <c r="W14">
        <v>1.2566267281</v>
      </c>
      <c r="X14">
        <v>1.1034602667</v>
      </c>
      <c r="Y14">
        <v>1.4310535517</v>
      </c>
      <c r="Z14">
        <v>0.1232992913</v>
      </c>
      <c r="AA14">
        <v>-0.2905</v>
      </c>
      <c r="AB14">
        <v>-0.66</v>
      </c>
      <c r="AC14">
        <v>0.079</v>
      </c>
      <c r="AD14" t="s">
        <v>60</v>
      </c>
      <c r="AE14" t="s">
        <v>98</v>
      </c>
      <c r="AF14" t="s">
        <v>60</v>
      </c>
      <c r="AG14" t="s">
        <v>60</v>
      </c>
      <c r="AH14" t="s">
        <v>60</v>
      </c>
    </row>
    <row r="15" spans="1:34" ht="12.75">
      <c r="A15" t="s">
        <v>14</v>
      </c>
      <c r="B15">
        <v>8.906489085</v>
      </c>
      <c r="C15">
        <v>7.4223187608</v>
      </c>
      <c r="D15">
        <v>10.6874348</v>
      </c>
      <c r="E15">
        <v>0.4852825869</v>
      </c>
      <c r="F15">
        <v>9.0854432494</v>
      </c>
      <c r="G15">
        <v>0.7790703313</v>
      </c>
      <c r="H15">
        <v>-0.0649</v>
      </c>
      <c r="I15">
        <v>-0.2472</v>
      </c>
      <c r="J15">
        <v>0.1174</v>
      </c>
      <c r="K15">
        <v>0.9371587506</v>
      </c>
      <c r="L15">
        <v>0.7809913547</v>
      </c>
      <c r="M15">
        <v>1.1245534518</v>
      </c>
      <c r="N15">
        <v>5.8334798794</v>
      </c>
      <c r="O15">
        <v>5.5482613963</v>
      </c>
      <c r="P15">
        <v>6.1333605381</v>
      </c>
      <c r="Q15" s="4">
        <v>1.1413123E-06</v>
      </c>
      <c r="R15">
        <v>6.0398806804</v>
      </c>
      <c r="S15">
        <v>0.1424405085</v>
      </c>
      <c r="T15">
        <v>-0.1244</v>
      </c>
      <c r="U15">
        <v>-0.1746</v>
      </c>
      <c r="V15">
        <v>-0.0743</v>
      </c>
      <c r="W15">
        <v>0.8829874632</v>
      </c>
      <c r="X15">
        <v>0.8398152315</v>
      </c>
      <c r="Y15">
        <v>0.9283790421</v>
      </c>
      <c r="Z15" s="4">
        <v>1.9596289E-06</v>
      </c>
      <c r="AA15">
        <v>-0.4232</v>
      </c>
      <c r="AB15">
        <v>-0.5975</v>
      </c>
      <c r="AC15">
        <v>-0.2488</v>
      </c>
      <c r="AD15" t="s">
        <v>60</v>
      </c>
      <c r="AE15" t="s">
        <v>98</v>
      </c>
      <c r="AF15" t="s">
        <v>97</v>
      </c>
      <c r="AG15" t="s">
        <v>60</v>
      </c>
      <c r="AH15" t="s">
        <v>60</v>
      </c>
    </row>
    <row r="16" spans="1:34" ht="12.75">
      <c r="A16" t="s">
        <v>12</v>
      </c>
      <c r="B16">
        <v>10.017314598</v>
      </c>
      <c r="C16">
        <v>8.6662651185</v>
      </c>
      <c r="D16">
        <v>11.578989378</v>
      </c>
      <c r="E16">
        <v>0.4764434861</v>
      </c>
      <c r="F16">
        <v>10.394110004</v>
      </c>
      <c r="G16">
        <v>0.6709369158</v>
      </c>
      <c r="H16">
        <v>0.0526</v>
      </c>
      <c r="I16">
        <v>-0.0922</v>
      </c>
      <c r="J16">
        <v>0.1975</v>
      </c>
      <c r="K16">
        <v>1.0540420521</v>
      </c>
      <c r="L16">
        <v>0.9118819002</v>
      </c>
      <c r="M16">
        <v>1.2183646232</v>
      </c>
      <c r="N16">
        <v>6.8613425109</v>
      </c>
      <c r="O16">
        <v>6.5078625464</v>
      </c>
      <c r="P16">
        <v>7.2340220336</v>
      </c>
      <c r="Q16">
        <v>0.1607998979</v>
      </c>
      <c r="R16">
        <v>7.3467460442</v>
      </c>
      <c r="S16">
        <v>0.1844193829</v>
      </c>
      <c r="T16">
        <v>0.0378</v>
      </c>
      <c r="U16">
        <v>-0.015</v>
      </c>
      <c r="V16">
        <v>0.0907</v>
      </c>
      <c r="W16">
        <v>1.0385703805</v>
      </c>
      <c r="X16">
        <v>0.9850657171</v>
      </c>
      <c r="Y16">
        <v>1.0949811941</v>
      </c>
      <c r="Z16" s="4">
        <v>4.6882816E-08</v>
      </c>
      <c r="AA16">
        <v>-0.3784</v>
      </c>
      <c r="AB16">
        <v>-0.5142</v>
      </c>
      <c r="AC16">
        <v>-0.2426</v>
      </c>
      <c r="AD16" t="s">
        <v>60</v>
      </c>
      <c r="AE16" t="s">
        <v>60</v>
      </c>
      <c r="AF16" t="s">
        <v>97</v>
      </c>
      <c r="AG16" t="s">
        <v>60</v>
      </c>
      <c r="AH16" t="s">
        <v>60</v>
      </c>
    </row>
    <row r="17" spans="1:34" ht="12.75">
      <c r="A17" t="s">
        <v>13</v>
      </c>
      <c r="B17">
        <v>10.751917624</v>
      </c>
      <c r="C17">
        <v>8.5181299498</v>
      </c>
      <c r="D17">
        <v>13.571492016</v>
      </c>
      <c r="E17">
        <v>0.2990196114</v>
      </c>
      <c r="F17">
        <v>9.5787793197</v>
      </c>
      <c r="G17">
        <v>1.0845831839</v>
      </c>
      <c r="H17">
        <v>0.1234</v>
      </c>
      <c r="I17">
        <v>-0.1095</v>
      </c>
      <c r="J17">
        <v>0.3563</v>
      </c>
      <c r="K17">
        <v>1.1313384647</v>
      </c>
      <c r="L17">
        <v>0.8962948188</v>
      </c>
      <c r="M17">
        <v>1.4280197707</v>
      </c>
      <c r="N17">
        <v>7.5096062369</v>
      </c>
      <c r="O17">
        <v>6.7867045999</v>
      </c>
      <c r="P17">
        <v>8.3095094242</v>
      </c>
      <c r="Q17">
        <v>0.0131015279</v>
      </c>
      <c r="R17">
        <v>6.650977182</v>
      </c>
      <c r="S17">
        <v>0.3367853211</v>
      </c>
      <c r="T17">
        <v>0.1281</v>
      </c>
      <c r="U17">
        <v>0.0269</v>
      </c>
      <c r="V17">
        <v>0.2293</v>
      </c>
      <c r="W17">
        <v>1.1366951284</v>
      </c>
      <c r="X17">
        <v>1.0272727775</v>
      </c>
      <c r="Y17">
        <v>1.2577728557</v>
      </c>
      <c r="Z17">
        <v>0.0038097559</v>
      </c>
      <c r="AA17">
        <v>-0.3589</v>
      </c>
      <c r="AB17">
        <v>-0.602</v>
      </c>
      <c r="AC17">
        <v>-0.1158</v>
      </c>
      <c r="AD17" t="s">
        <v>60</v>
      </c>
      <c r="AE17" t="s">
        <v>60</v>
      </c>
      <c r="AF17" t="s">
        <v>97</v>
      </c>
      <c r="AG17" t="s">
        <v>60</v>
      </c>
      <c r="AH17" t="s">
        <v>60</v>
      </c>
    </row>
    <row r="18" spans="1:34" ht="12.75">
      <c r="A18" t="s">
        <v>15</v>
      </c>
      <c r="B18">
        <v>9.506410866</v>
      </c>
      <c r="C18" t="s">
        <v>60</v>
      </c>
      <c r="D18" t="s">
        <v>60</v>
      </c>
      <c r="E18" t="s">
        <v>60</v>
      </c>
      <c r="F18">
        <v>9.3570232287</v>
      </c>
      <c r="G18">
        <v>0.3369849602</v>
      </c>
      <c r="H18" t="s">
        <v>60</v>
      </c>
      <c r="I18" t="s">
        <v>60</v>
      </c>
      <c r="J18" t="s">
        <v>60</v>
      </c>
      <c r="K18" t="s">
        <v>60</v>
      </c>
      <c r="L18" t="s">
        <v>60</v>
      </c>
      <c r="M18" t="s">
        <v>60</v>
      </c>
      <c r="N18">
        <v>6.6065262788</v>
      </c>
      <c r="O18" t="s">
        <v>60</v>
      </c>
      <c r="P18" t="s">
        <v>60</v>
      </c>
      <c r="Q18" t="s">
        <v>60</v>
      </c>
      <c r="R18">
        <v>6.6065262788</v>
      </c>
      <c r="S18">
        <v>0.06533434</v>
      </c>
      <c r="T18" t="s">
        <v>60</v>
      </c>
      <c r="U18" t="s">
        <v>60</v>
      </c>
      <c r="V18" t="s">
        <v>60</v>
      </c>
      <c r="W18" t="s">
        <v>60</v>
      </c>
      <c r="X18" t="s">
        <v>60</v>
      </c>
      <c r="Y18" t="s">
        <v>60</v>
      </c>
      <c r="Z18" s="4">
        <v>2.124762E-22</v>
      </c>
      <c r="AA18">
        <v>-0.3639</v>
      </c>
      <c r="AB18">
        <v>-0.4372</v>
      </c>
      <c r="AC18">
        <v>-0.2906</v>
      </c>
      <c r="AD18" t="s">
        <v>60</v>
      </c>
      <c r="AE18" t="s">
        <v>60</v>
      </c>
      <c r="AF18" t="s">
        <v>97</v>
      </c>
      <c r="AG18" t="s">
        <v>60</v>
      </c>
      <c r="AH18" t="s">
        <v>60</v>
      </c>
    </row>
    <row r="19" spans="1:34" ht="12.75">
      <c r="A19" t="s">
        <v>18</v>
      </c>
      <c r="B19">
        <v>12.716252253</v>
      </c>
      <c r="C19">
        <v>8.5384814677</v>
      </c>
      <c r="D19">
        <v>18.938153344</v>
      </c>
      <c r="E19">
        <v>0.152273489</v>
      </c>
      <c r="F19">
        <v>12.419274714</v>
      </c>
      <c r="G19">
        <v>2.4838549429</v>
      </c>
      <c r="H19">
        <v>0.2909</v>
      </c>
      <c r="I19">
        <v>-0.1074</v>
      </c>
      <c r="J19">
        <v>0.6892</v>
      </c>
      <c r="K19">
        <v>1.3376501849</v>
      </c>
      <c r="L19">
        <v>0.898181405</v>
      </c>
      <c r="M19">
        <v>1.9921454701</v>
      </c>
      <c r="N19">
        <v>6.2429003554</v>
      </c>
      <c r="O19">
        <v>5.7279179249</v>
      </c>
      <c r="P19">
        <v>6.8041835373</v>
      </c>
      <c r="Q19">
        <v>0.1974542956</v>
      </c>
      <c r="R19">
        <v>6.0678128091</v>
      </c>
      <c r="S19">
        <v>0.2596784158</v>
      </c>
      <c r="T19">
        <v>-0.0566</v>
      </c>
      <c r="U19">
        <v>-0.1427</v>
      </c>
      <c r="V19">
        <v>0.0295</v>
      </c>
      <c r="W19">
        <v>0.9449595887</v>
      </c>
      <c r="X19">
        <v>0.8670090276</v>
      </c>
      <c r="Y19">
        <v>1.0299184852</v>
      </c>
      <c r="Z19">
        <v>0.0005044895</v>
      </c>
      <c r="AA19">
        <v>-0.7114</v>
      </c>
      <c r="AB19">
        <v>-1.1123</v>
      </c>
      <c r="AC19">
        <v>-0.3106</v>
      </c>
      <c r="AD19" t="s">
        <v>60</v>
      </c>
      <c r="AE19" t="s">
        <v>60</v>
      </c>
      <c r="AF19" t="s">
        <v>97</v>
      </c>
      <c r="AG19" t="s">
        <v>60</v>
      </c>
      <c r="AH19" t="s">
        <v>60</v>
      </c>
    </row>
    <row r="20" spans="1:34" ht="12.75">
      <c r="A20" t="s">
        <v>17</v>
      </c>
      <c r="B20">
        <v>6.9098172621</v>
      </c>
      <c r="C20">
        <v>3.2831080261</v>
      </c>
      <c r="D20">
        <v>14.542797318</v>
      </c>
      <c r="E20">
        <v>0.4007684309</v>
      </c>
      <c r="F20">
        <v>7.0635721493</v>
      </c>
      <c r="G20">
        <v>2.669779325</v>
      </c>
      <c r="H20">
        <v>-0.319</v>
      </c>
      <c r="I20">
        <v>-1.0632</v>
      </c>
      <c r="J20">
        <v>0.4251</v>
      </c>
      <c r="K20">
        <v>0.7268586809</v>
      </c>
      <c r="L20">
        <v>0.3453572618</v>
      </c>
      <c r="M20">
        <v>1.5297884262</v>
      </c>
      <c r="N20">
        <v>5.8661047098</v>
      </c>
      <c r="O20">
        <v>5.2645129717</v>
      </c>
      <c r="P20">
        <v>6.536442146</v>
      </c>
      <c r="Q20">
        <v>0.0313070058</v>
      </c>
      <c r="R20">
        <v>5.9463252061</v>
      </c>
      <c r="S20">
        <v>0.3229600533</v>
      </c>
      <c r="T20">
        <v>-0.1189</v>
      </c>
      <c r="U20">
        <v>-0.2271</v>
      </c>
      <c r="V20">
        <v>-0.0107</v>
      </c>
      <c r="W20">
        <v>0.8879257362</v>
      </c>
      <c r="X20">
        <v>0.7968655159</v>
      </c>
      <c r="Y20">
        <v>0.9893916818</v>
      </c>
      <c r="Z20">
        <v>0.6680400535</v>
      </c>
      <c r="AA20">
        <v>-0.1638</v>
      </c>
      <c r="AB20">
        <v>-0.9122</v>
      </c>
      <c r="AC20">
        <v>0.5847</v>
      </c>
      <c r="AD20" t="s">
        <v>60</v>
      </c>
      <c r="AE20" t="s">
        <v>60</v>
      </c>
      <c r="AF20" t="s">
        <v>60</v>
      </c>
      <c r="AG20" t="s">
        <v>60</v>
      </c>
      <c r="AH20" t="s">
        <v>60</v>
      </c>
    </row>
    <row r="21" spans="1:34" ht="12.75">
      <c r="A21" t="s">
        <v>20</v>
      </c>
      <c r="B21">
        <v>9.6042156838</v>
      </c>
      <c r="C21">
        <v>7.1329175739</v>
      </c>
      <c r="D21">
        <v>12.93172926</v>
      </c>
      <c r="E21">
        <v>0.9462327544</v>
      </c>
      <c r="F21">
        <v>9.8818474758</v>
      </c>
      <c r="G21">
        <v>1.4569989223</v>
      </c>
      <c r="H21">
        <v>0.0102</v>
      </c>
      <c r="I21">
        <v>-0.2872</v>
      </c>
      <c r="J21">
        <v>0.3077</v>
      </c>
      <c r="K21">
        <v>1.0102883011</v>
      </c>
      <c r="L21">
        <v>0.7503270871</v>
      </c>
      <c r="M21">
        <v>1.3603166792</v>
      </c>
      <c r="N21">
        <v>7.3091136416</v>
      </c>
      <c r="O21">
        <v>6.6757492636</v>
      </c>
      <c r="P21">
        <v>8.002568718</v>
      </c>
      <c r="Q21">
        <v>0.0288628031</v>
      </c>
      <c r="R21">
        <v>7.1790664283</v>
      </c>
      <c r="S21">
        <v>0.3243171627</v>
      </c>
      <c r="T21">
        <v>0.1011</v>
      </c>
      <c r="U21">
        <v>0.0104</v>
      </c>
      <c r="V21">
        <v>0.1917</v>
      </c>
      <c r="W21">
        <v>1.1063474712</v>
      </c>
      <c r="X21">
        <v>1.0104779701</v>
      </c>
      <c r="Y21">
        <v>1.2113126294</v>
      </c>
      <c r="Z21">
        <v>0.0765885734</v>
      </c>
      <c r="AA21">
        <v>-0.2731</v>
      </c>
      <c r="AB21">
        <v>-0.5753</v>
      </c>
      <c r="AC21">
        <v>0.0292</v>
      </c>
      <c r="AD21" t="s">
        <v>60</v>
      </c>
      <c r="AE21" t="s">
        <v>60</v>
      </c>
      <c r="AF21" t="s">
        <v>60</v>
      </c>
      <c r="AG21" t="s">
        <v>60</v>
      </c>
      <c r="AH21" t="s">
        <v>60</v>
      </c>
    </row>
    <row r="22" spans="1:34" ht="12.75">
      <c r="A22" t="s">
        <v>19</v>
      </c>
      <c r="B22">
        <v>10.090713422</v>
      </c>
      <c r="C22">
        <v>7.4710194749</v>
      </c>
      <c r="D22">
        <v>13.628996379</v>
      </c>
      <c r="E22">
        <v>0.6973180836</v>
      </c>
      <c r="F22">
        <v>10.359116022</v>
      </c>
      <c r="G22">
        <v>1.5442458408</v>
      </c>
      <c r="H22">
        <v>0.0596</v>
      </c>
      <c r="I22">
        <v>-0.2409</v>
      </c>
      <c r="J22">
        <v>0.3602</v>
      </c>
      <c r="K22">
        <v>1.0614640546</v>
      </c>
      <c r="L22">
        <v>0.7858927602</v>
      </c>
      <c r="M22">
        <v>1.4336637214</v>
      </c>
      <c r="N22">
        <v>7.6312401027</v>
      </c>
      <c r="O22">
        <v>7.0458890884</v>
      </c>
      <c r="P22">
        <v>8.2652202971</v>
      </c>
      <c r="Q22">
        <v>0.0003982592</v>
      </c>
      <c r="R22">
        <v>7.390838128</v>
      </c>
      <c r="S22">
        <v>0.2919205549</v>
      </c>
      <c r="T22">
        <v>0.1442</v>
      </c>
      <c r="U22">
        <v>0.0644</v>
      </c>
      <c r="V22">
        <v>0.224</v>
      </c>
      <c r="W22">
        <v>1.1551062965</v>
      </c>
      <c r="X22">
        <v>1.0665043612</v>
      </c>
      <c r="Y22">
        <v>1.2510690109</v>
      </c>
      <c r="Z22">
        <v>0.0700701923</v>
      </c>
      <c r="AA22">
        <v>-0.2794</v>
      </c>
      <c r="AB22">
        <v>-0.5816</v>
      </c>
      <c r="AC22">
        <v>0.0229</v>
      </c>
      <c r="AD22" t="s">
        <v>60</v>
      </c>
      <c r="AE22" t="s">
        <v>98</v>
      </c>
      <c r="AF22" t="s">
        <v>60</v>
      </c>
      <c r="AG22" t="s">
        <v>60</v>
      </c>
      <c r="AH22" t="s">
        <v>60</v>
      </c>
    </row>
    <row r="23" spans="1:34" ht="12.75">
      <c r="A23" t="s">
        <v>21</v>
      </c>
      <c r="B23">
        <v>7.6368324153</v>
      </c>
      <c r="C23">
        <v>4.5814539348</v>
      </c>
      <c r="D23">
        <v>12.729847374</v>
      </c>
      <c r="E23">
        <v>0.4009216875</v>
      </c>
      <c r="F23">
        <v>6.8870523416</v>
      </c>
      <c r="G23">
        <v>1.7782292682</v>
      </c>
      <c r="H23">
        <v>-0.219</v>
      </c>
      <c r="I23">
        <v>-0.7299</v>
      </c>
      <c r="J23">
        <v>0.292</v>
      </c>
      <c r="K23">
        <v>0.8033349834</v>
      </c>
      <c r="L23">
        <v>0.481933087</v>
      </c>
      <c r="M23">
        <v>1.3390802852</v>
      </c>
      <c r="N23">
        <v>7.8331598604</v>
      </c>
      <c r="O23">
        <v>7.0046594852</v>
      </c>
      <c r="P23">
        <v>8.7596539887</v>
      </c>
      <c r="Q23">
        <v>0.0028272418</v>
      </c>
      <c r="R23">
        <v>7.3590862661</v>
      </c>
      <c r="S23">
        <v>0.4133274634</v>
      </c>
      <c r="T23">
        <v>0.1703</v>
      </c>
      <c r="U23">
        <v>0.0585</v>
      </c>
      <c r="V23">
        <v>0.2821</v>
      </c>
      <c r="W23">
        <v>1.1856699769</v>
      </c>
      <c r="X23">
        <v>1.0602636226</v>
      </c>
      <c r="Y23">
        <v>1.3259092024</v>
      </c>
      <c r="Z23">
        <v>0.9234730651</v>
      </c>
      <c r="AA23">
        <v>0.0254</v>
      </c>
      <c r="AB23">
        <v>-0.4925</v>
      </c>
      <c r="AC23">
        <v>0.5433</v>
      </c>
      <c r="AD23" t="s">
        <v>60</v>
      </c>
      <c r="AE23" t="s">
        <v>98</v>
      </c>
      <c r="AF23" t="s">
        <v>60</v>
      </c>
      <c r="AG23" t="s">
        <v>60</v>
      </c>
      <c r="AH23" t="s">
        <v>60</v>
      </c>
    </row>
    <row r="24" spans="1:34" ht="12.75">
      <c r="A24" t="s">
        <v>27</v>
      </c>
      <c r="B24">
        <v>8.7187711716</v>
      </c>
      <c r="C24">
        <v>5.1392913815</v>
      </c>
      <c r="D24">
        <v>14.791333104</v>
      </c>
      <c r="E24">
        <v>0.7484329318</v>
      </c>
      <c r="F24">
        <v>8.0229226361</v>
      </c>
      <c r="G24">
        <v>2.1442162675</v>
      </c>
      <c r="H24">
        <v>-0.0865</v>
      </c>
      <c r="I24">
        <v>-0.6151</v>
      </c>
      <c r="J24">
        <v>0.4421</v>
      </c>
      <c r="K24">
        <v>0.9171464704</v>
      </c>
      <c r="L24">
        <v>0.5406132192</v>
      </c>
      <c r="M24">
        <v>1.5559324452</v>
      </c>
      <c r="N24">
        <v>6.5338823044</v>
      </c>
      <c r="O24">
        <v>5.9846441046</v>
      </c>
      <c r="P24">
        <v>7.1335266093</v>
      </c>
      <c r="Q24">
        <v>0.8050578788</v>
      </c>
      <c r="R24">
        <v>6.4435208185</v>
      </c>
      <c r="S24">
        <v>0.2814865139</v>
      </c>
      <c r="T24">
        <v>-0.0111</v>
      </c>
      <c r="U24">
        <v>-0.0989</v>
      </c>
      <c r="V24">
        <v>0.0767</v>
      </c>
      <c r="W24">
        <v>0.9890042102</v>
      </c>
      <c r="X24">
        <v>0.9058685082</v>
      </c>
      <c r="Y24">
        <v>1.0797696563</v>
      </c>
      <c r="Z24">
        <v>0.2867844696</v>
      </c>
      <c r="AA24">
        <v>-0.2885</v>
      </c>
      <c r="AB24">
        <v>-0.8193</v>
      </c>
      <c r="AC24">
        <v>0.2423</v>
      </c>
      <c r="AD24" t="s">
        <v>60</v>
      </c>
      <c r="AE24" t="s">
        <v>60</v>
      </c>
      <c r="AF24" t="s">
        <v>60</v>
      </c>
      <c r="AG24" t="s">
        <v>60</v>
      </c>
      <c r="AH24" t="s">
        <v>60</v>
      </c>
    </row>
    <row r="25" spans="1:34" ht="12.75">
      <c r="A25" t="s">
        <v>22</v>
      </c>
      <c r="B25">
        <v>7.4915417304</v>
      </c>
      <c r="C25">
        <v>5.2602548199</v>
      </c>
      <c r="D25">
        <v>10.669292538</v>
      </c>
      <c r="E25">
        <v>0.1867389822</v>
      </c>
      <c r="F25">
        <v>6.902502157</v>
      </c>
      <c r="G25">
        <v>1.2202015206</v>
      </c>
      <c r="H25">
        <v>-0.2382</v>
      </c>
      <c r="I25">
        <v>-0.5918</v>
      </c>
      <c r="J25">
        <v>0.1154</v>
      </c>
      <c r="K25">
        <v>0.7880515408</v>
      </c>
      <c r="L25">
        <v>0.553337626</v>
      </c>
      <c r="M25">
        <v>1.122326048</v>
      </c>
      <c r="N25">
        <v>6.7731500882</v>
      </c>
      <c r="O25">
        <v>6.327605503</v>
      </c>
      <c r="P25">
        <v>7.2500667267</v>
      </c>
      <c r="Q25">
        <v>0.4730883175</v>
      </c>
      <c r="R25">
        <v>6.7475677372</v>
      </c>
      <c r="S25">
        <v>0.2245449943</v>
      </c>
      <c r="T25">
        <v>0.0249</v>
      </c>
      <c r="U25">
        <v>-0.0431</v>
      </c>
      <c r="V25">
        <v>0.093</v>
      </c>
      <c r="W25">
        <v>1.0252210924</v>
      </c>
      <c r="X25">
        <v>0.9577810238</v>
      </c>
      <c r="Y25">
        <v>1.0974098067</v>
      </c>
      <c r="Z25">
        <v>0.5752183912</v>
      </c>
      <c r="AA25">
        <v>-0.1008</v>
      </c>
      <c r="AB25">
        <v>-0.4534</v>
      </c>
      <c r="AC25">
        <v>0.2518</v>
      </c>
      <c r="AD25" t="s">
        <v>60</v>
      </c>
      <c r="AE25" t="s">
        <v>60</v>
      </c>
      <c r="AF25" t="s">
        <v>60</v>
      </c>
      <c r="AG25" t="s">
        <v>60</v>
      </c>
      <c r="AH25" t="s">
        <v>60</v>
      </c>
    </row>
    <row r="26" spans="1:34" ht="12.75">
      <c r="A26" t="s">
        <v>23</v>
      </c>
      <c r="B26">
        <v>9.6922016835</v>
      </c>
      <c r="C26">
        <v>6.4018556865</v>
      </c>
      <c r="D26">
        <v>14.673678707</v>
      </c>
      <c r="E26">
        <v>0.9271194729</v>
      </c>
      <c r="F26">
        <v>9.0765588003</v>
      </c>
      <c r="G26">
        <v>1.8925933399</v>
      </c>
      <c r="H26">
        <v>0.0194</v>
      </c>
      <c r="I26">
        <v>-0.3954</v>
      </c>
      <c r="J26">
        <v>0.4341</v>
      </c>
      <c r="K26">
        <v>1.0195437395</v>
      </c>
      <c r="L26">
        <v>0.6734250998</v>
      </c>
      <c r="M26">
        <v>1.5435561238</v>
      </c>
      <c r="N26">
        <v>6.8218481651</v>
      </c>
      <c r="O26">
        <v>6.2747743683</v>
      </c>
      <c r="P26">
        <v>7.4166192528</v>
      </c>
      <c r="Q26">
        <v>0.4520585429</v>
      </c>
      <c r="R26">
        <v>6.7544787658</v>
      </c>
      <c r="S26">
        <v>0.2802229976</v>
      </c>
      <c r="T26">
        <v>0.0321</v>
      </c>
      <c r="U26">
        <v>-0.0515</v>
      </c>
      <c r="V26">
        <v>0.1157</v>
      </c>
      <c r="W26">
        <v>1.0325923</v>
      </c>
      <c r="X26">
        <v>0.9497842139</v>
      </c>
      <c r="Y26">
        <v>1.1226201092</v>
      </c>
      <c r="Z26">
        <v>0.0985740027</v>
      </c>
      <c r="AA26">
        <v>-0.3512</v>
      </c>
      <c r="AB26">
        <v>-0.7679</v>
      </c>
      <c r="AC26">
        <v>0.0655</v>
      </c>
      <c r="AD26" t="s">
        <v>60</v>
      </c>
      <c r="AE26" t="s">
        <v>60</v>
      </c>
      <c r="AF26" t="s">
        <v>60</v>
      </c>
      <c r="AG26" t="s">
        <v>60</v>
      </c>
      <c r="AH26" t="s">
        <v>60</v>
      </c>
    </row>
    <row r="27" spans="1:34" ht="12.75">
      <c r="A27" t="s">
        <v>16</v>
      </c>
      <c r="B27">
        <v>4.3002768981</v>
      </c>
      <c r="C27">
        <v>2.3715086461</v>
      </c>
      <c r="D27">
        <v>7.7977288552</v>
      </c>
      <c r="E27">
        <v>0.0089893105</v>
      </c>
      <c r="F27">
        <v>4.2868277475</v>
      </c>
      <c r="G27">
        <v>1.2925271981</v>
      </c>
      <c r="H27">
        <v>-0.7933</v>
      </c>
      <c r="I27">
        <v>-1.3884</v>
      </c>
      <c r="J27">
        <v>-0.1981</v>
      </c>
      <c r="K27">
        <v>0.452355464</v>
      </c>
      <c r="L27">
        <v>0.2494641437</v>
      </c>
      <c r="M27">
        <v>0.8202600293</v>
      </c>
      <c r="N27">
        <v>6.7604068792</v>
      </c>
      <c r="O27">
        <v>6.2435642142</v>
      </c>
      <c r="P27">
        <v>7.3200338147</v>
      </c>
      <c r="Q27">
        <v>0.5704257273</v>
      </c>
      <c r="R27">
        <v>7.1551198981</v>
      </c>
      <c r="S27">
        <v>0.2815144271</v>
      </c>
      <c r="T27">
        <v>0.023</v>
      </c>
      <c r="U27">
        <v>-0.0565</v>
      </c>
      <c r="V27">
        <v>0.1026</v>
      </c>
      <c r="W27">
        <v>1.0232922104</v>
      </c>
      <c r="X27">
        <v>0.945060074</v>
      </c>
      <c r="Y27">
        <v>1.1080004084</v>
      </c>
      <c r="Z27">
        <v>0.1367990879</v>
      </c>
      <c r="AA27">
        <v>0.4524</v>
      </c>
      <c r="AB27">
        <v>-0.1436</v>
      </c>
      <c r="AC27">
        <v>1.0484</v>
      </c>
      <c r="AD27" t="s">
        <v>121</v>
      </c>
      <c r="AE27" t="s">
        <v>60</v>
      </c>
      <c r="AF27" t="s">
        <v>60</v>
      </c>
      <c r="AG27" t="s">
        <v>60</v>
      </c>
      <c r="AH27" t="s">
        <v>60</v>
      </c>
    </row>
    <row r="28" spans="1:34" ht="12.75">
      <c r="A28" t="s">
        <v>24</v>
      </c>
      <c r="B28">
        <v>11.605633012</v>
      </c>
      <c r="C28">
        <v>7.665705398</v>
      </c>
      <c r="D28">
        <v>17.570557517</v>
      </c>
      <c r="E28">
        <v>0.345722824</v>
      </c>
      <c r="F28">
        <v>10.843941537</v>
      </c>
      <c r="G28">
        <v>2.2611181157</v>
      </c>
      <c r="H28">
        <v>0.1995</v>
      </c>
      <c r="I28">
        <v>-0.2152</v>
      </c>
      <c r="J28">
        <v>0.6143</v>
      </c>
      <c r="K28">
        <v>1.2208217355</v>
      </c>
      <c r="L28">
        <v>0.8063721951</v>
      </c>
      <c r="M28">
        <v>1.8482850957</v>
      </c>
      <c r="N28">
        <v>7.5487720975</v>
      </c>
      <c r="O28">
        <v>6.6600969398</v>
      </c>
      <c r="P28">
        <v>8.5560256397</v>
      </c>
      <c r="Q28">
        <v>0.0369477927</v>
      </c>
      <c r="R28">
        <v>6.7312075947</v>
      </c>
      <c r="S28">
        <v>0.424870056</v>
      </c>
      <c r="T28">
        <v>0.1333</v>
      </c>
      <c r="U28">
        <v>0.0081</v>
      </c>
      <c r="V28">
        <v>0.2586</v>
      </c>
      <c r="W28">
        <v>1.1426234876</v>
      </c>
      <c r="X28">
        <v>1.0081087487</v>
      </c>
      <c r="Y28">
        <v>1.2950869002</v>
      </c>
      <c r="Z28">
        <v>0.0483584582</v>
      </c>
      <c r="AA28">
        <v>-0.4301</v>
      </c>
      <c r="AB28">
        <v>-0.8571</v>
      </c>
      <c r="AC28">
        <v>-0.0031</v>
      </c>
      <c r="AD28" t="s">
        <v>60</v>
      </c>
      <c r="AE28" t="s">
        <v>60</v>
      </c>
      <c r="AF28" t="s">
        <v>97</v>
      </c>
      <c r="AG28" t="s">
        <v>60</v>
      </c>
      <c r="AH28" t="s">
        <v>60</v>
      </c>
    </row>
    <row r="29" spans="1:34" ht="12.75">
      <c r="A29" t="s">
        <v>26</v>
      </c>
      <c r="B29">
        <v>10.076355161</v>
      </c>
      <c r="C29">
        <v>6.8650554531</v>
      </c>
      <c r="D29">
        <v>14.789819839</v>
      </c>
      <c r="E29">
        <v>0.7661754551</v>
      </c>
      <c r="F29">
        <v>9.093971034</v>
      </c>
      <c r="G29">
        <v>1.7501355415</v>
      </c>
      <c r="H29">
        <v>0.0582</v>
      </c>
      <c r="I29">
        <v>-0.3255</v>
      </c>
      <c r="J29">
        <v>0.442</v>
      </c>
      <c r="K29">
        <v>1.0599536779</v>
      </c>
      <c r="L29">
        <v>0.722150089</v>
      </c>
      <c r="M29">
        <v>1.5557732616</v>
      </c>
      <c r="N29">
        <v>6.4000883518</v>
      </c>
      <c r="O29">
        <v>5.859281753</v>
      </c>
      <c r="P29">
        <v>6.9908109283</v>
      </c>
      <c r="Q29">
        <v>0.4809467232</v>
      </c>
      <c r="R29">
        <v>5.9111501638</v>
      </c>
      <c r="S29">
        <v>0.2597210274</v>
      </c>
      <c r="T29">
        <v>-0.0317</v>
      </c>
      <c r="U29">
        <v>-0.12</v>
      </c>
      <c r="V29">
        <v>0.0565</v>
      </c>
      <c r="W29">
        <v>0.9687524248</v>
      </c>
      <c r="X29">
        <v>0.8868929761</v>
      </c>
      <c r="Y29">
        <v>1.0581674292</v>
      </c>
      <c r="Z29">
        <v>0.0214967412</v>
      </c>
      <c r="AA29">
        <v>-0.4539</v>
      </c>
      <c r="AB29">
        <v>-0.8408</v>
      </c>
      <c r="AC29">
        <v>-0.067</v>
      </c>
      <c r="AD29" t="s">
        <v>60</v>
      </c>
      <c r="AE29" t="s">
        <v>60</v>
      </c>
      <c r="AF29" t="s">
        <v>97</v>
      </c>
      <c r="AG29" t="s">
        <v>60</v>
      </c>
      <c r="AH29" t="s">
        <v>60</v>
      </c>
    </row>
    <row r="30" spans="1:34" ht="12.75">
      <c r="A30" t="s">
        <v>25</v>
      </c>
      <c r="B30">
        <v>11.067356823</v>
      </c>
      <c r="C30">
        <v>7.9232089313</v>
      </c>
      <c r="D30">
        <v>15.459189339</v>
      </c>
      <c r="E30">
        <v>0.3726004689</v>
      </c>
      <c r="F30">
        <v>10.273972603</v>
      </c>
      <c r="G30">
        <v>1.7123287671</v>
      </c>
      <c r="H30">
        <v>0.152</v>
      </c>
      <c r="I30">
        <v>-0.1822</v>
      </c>
      <c r="J30">
        <v>0.4862</v>
      </c>
      <c r="K30">
        <v>1.1641992944</v>
      </c>
      <c r="L30">
        <v>0.8334595509</v>
      </c>
      <c r="M30">
        <v>1.6261856927</v>
      </c>
      <c r="N30">
        <v>7.2907908095</v>
      </c>
      <c r="O30">
        <v>6.5440466815</v>
      </c>
      <c r="P30">
        <v>8.1227462479</v>
      </c>
      <c r="Q30">
        <v>0.0738391776</v>
      </c>
      <c r="R30">
        <v>6.8668834448</v>
      </c>
      <c r="S30">
        <v>0.3724090424</v>
      </c>
      <c r="T30">
        <v>0.0986</v>
      </c>
      <c r="U30">
        <v>-0.0095</v>
      </c>
      <c r="V30">
        <v>0.2066</v>
      </c>
      <c r="W30">
        <v>1.1035740269</v>
      </c>
      <c r="X30">
        <v>0.990542746</v>
      </c>
      <c r="Y30">
        <v>1.2295033585</v>
      </c>
      <c r="Z30">
        <v>0.0172574996</v>
      </c>
      <c r="AA30">
        <v>-0.4174</v>
      </c>
      <c r="AB30">
        <v>-0.7609</v>
      </c>
      <c r="AC30">
        <v>-0.0738</v>
      </c>
      <c r="AD30" t="s">
        <v>60</v>
      </c>
      <c r="AE30" t="s">
        <v>60</v>
      </c>
      <c r="AF30" t="s">
        <v>97</v>
      </c>
      <c r="AG30" t="s">
        <v>60</v>
      </c>
      <c r="AH30" t="s">
        <v>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154</v>
      </c>
    </row>
    <row r="3" spans="1:15" ht="12.75">
      <c r="A3" t="s">
        <v>99</v>
      </c>
      <c r="B3" t="s">
        <v>100</v>
      </c>
      <c r="C3" t="s">
        <v>101</v>
      </c>
      <c r="D3" t="s">
        <v>102</v>
      </c>
      <c r="E3" t="s">
        <v>103</v>
      </c>
      <c r="F3" t="s">
        <v>104</v>
      </c>
      <c r="G3" t="s">
        <v>105</v>
      </c>
      <c r="H3" t="s">
        <v>106</v>
      </c>
      <c r="I3" t="s">
        <v>107</v>
      </c>
      <c r="J3" t="s">
        <v>108</v>
      </c>
      <c r="K3" t="s">
        <v>109</v>
      </c>
      <c r="L3" t="s">
        <v>110</v>
      </c>
      <c r="M3" t="s">
        <v>111</v>
      </c>
      <c r="N3" t="s">
        <v>112</v>
      </c>
      <c r="O3" t="s">
        <v>113</v>
      </c>
    </row>
    <row r="4" spans="1:15" ht="12.75">
      <c r="A4" t="s">
        <v>114</v>
      </c>
      <c r="B4">
        <v>9.2696598497</v>
      </c>
      <c r="C4">
        <v>7.6423665757</v>
      </c>
      <c r="D4">
        <v>11.243453566</v>
      </c>
      <c r="E4">
        <v>0.798149551</v>
      </c>
      <c r="F4">
        <v>9.5177157482</v>
      </c>
      <c r="G4">
        <v>0.8724875722</v>
      </c>
      <c r="H4">
        <v>-0.0252</v>
      </c>
      <c r="I4">
        <v>-0.2182</v>
      </c>
      <c r="J4">
        <v>0.1679</v>
      </c>
      <c r="K4">
        <v>0.9751261585</v>
      </c>
      <c r="L4">
        <v>0.8039422893</v>
      </c>
      <c r="M4">
        <v>1.1827603021</v>
      </c>
      <c r="N4" t="s">
        <v>60</v>
      </c>
      <c r="O4" t="s">
        <v>60</v>
      </c>
    </row>
    <row r="5" spans="1:15" ht="12.75">
      <c r="A5" t="s">
        <v>115</v>
      </c>
      <c r="B5">
        <v>8.6704684813</v>
      </c>
      <c r="C5">
        <v>7.0132066448</v>
      </c>
      <c r="D5">
        <v>10.719351003</v>
      </c>
      <c r="E5">
        <v>0.3952408487</v>
      </c>
      <c r="F5">
        <v>8.9161326275</v>
      </c>
      <c r="G5">
        <v>0.9099989757</v>
      </c>
      <c r="H5">
        <v>-0.092</v>
      </c>
      <c r="I5">
        <v>-0.3041</v>
      </c>
      <c r="J5">
        <v>0.1201</v>
      </c>
      <c r="K5">
        <v>0.9120939451</v>
      </c>
      <c r="L5">
        <v>0.7377575192</v>
      </c>
      <c r="M5">
        <v>1.1276270904</v>
      </c>
      <c r="N5" t="s">
        <v>60</v>
      </c>
      <c r="O5" t="s">
        <v>60</v>
      </c>
    </row>
    <row r="6" spans="1:15" ht="12.75">
      <c r="A6" t="s">
        <v>116</v>
      </c>
      <c r="B6">
        <v>10.92687963</v>
      </c>
      <c r="C6">
        <v>8.3494060909</v>
      </c>
      <c r="D6">
        <v>14.300022918</v>
      </c>
      <c r="E6">
        <v>0.3102231476</v>
      </c>
      <c r="F6">
        <v>11.616058692</v>
      </c>
      <c r="G6">
        <v>1.5385845599</v>
      </c>
      <c r="H6">
        <v>0.1393</v>
      </c>
      <c r="I6">
        <v>-0.1297</v>
      </c>
      <c r="J6">
        <v>0.4083</v>
      </c>
      <c r="K6">
        <v>1.1494581603</v>
      </c>
      <c r="L6">
        <v>0.8783196384</v>
      </c>
      <c r="M6">
        <v>1.5042975298</v>
      </c>
      <c r="N6" t="s">
        <v>60</v>
      </c>
      <c r="O6" t="s">
        <v>60</v>
      </c>
    </row>
    <row r="7" spans="1:15" ht="12.75">
      <c r="A7" t="s">
        <v>117</v>
      </c>
      <c r="B7">
        <v>9.2355766191</v>
      </c>
      <c r="C7">
        <v>8.0875454679</v>
      </c>
      <c r="D7">
        <v>10.54657137</v>
      </c>
      <c r="E7">
        <v>0.6698778222</v>
      </c>
      <c r="F7">
        <v>8.8743577767</v>
      </c>
      <c r="G7">
        <v>0.5089793255</v>
      </c>
      <c r="H7">
        <v>-0.0289</v>
      </c>
      <c r="I7">
        <v>-0.1616</v>
      </c>
      <c r="J7">
        <v>0.1039</v>
      </c>
      <c r="K7">
        <v>0.9715407573</v>
      </c>
      <c r="L7">
        <v>0.8507730889</v>
      </c>
      <c r="M7">
        <v>1.1094514569</v>
      </c>
      <c r="N7" t="s">
        <v>60</v>
      </c>
      <c r="O7" t="s">
        <v>60</v>
      </c>
    </row>
    <row r="8" spans="1:15" ht="12.75">
      <c r="A8" t="s">
        <v>118</v>
      </c>
      <c r="B8">
        <v>8.4986662734</v>
      </c>
      <c r="C8">
        <v>6.7682770597</v>
      </c>
      <c r="D8">
        <v>10.671449734</v>
      </c>
      <c r="E8">
        <v>0.3348261159</v>
      </c>
      <c r="F8">
        <v>8.4649530298</v>
      </c>
      <c r="G8">
        <v>0.9347976812</v>
      </c>
      <c r="H8">
        <v>-0.112</v>
      </c>
      <c r="I8">
        <v>-0.3397</v>
      </c>
      <c r="J8">
        <v>0.1156</v>
      </c>
      <c r="K8">
        <v>0.8940211324</v>
      </c>
      <c r="L8">
        <v>0.7119920381</v>
      </c>
      <c r="M8">
        <v>1.1225880942</v>
      </c>
      <c r="N8" t="s">
        <v>60</v>
      </c>
      <c r="O8" t="s">
        <v>60</v>
      </c>
    </row>
    <row r="9" spans="1:15" ht="12.75">
      <c r="A9" t="s">
        <v>119</v>
      </c>
      <c r="B9">
        <v>12.903129016</v>
      </c>
      <c r="C9">
        <v>10.262930943</v>
      </c>
      <c r="D9">
        <v>16.222533244</v>
      </c>
      <c r="E9">
        <v>0.0089020526</v>
      </c>
      <c r="F9">
        <v>12.343797623</v>
      </c>
      <c r="G9">
        <v>1.3715330692</v>
      </c>
      <c r="H9">
        <v>0.3055</v>
      </c>
      <c r="I9">
        <v>0.0766</v>
      </c>
      <c r="J9">
        <v>0.5345</v>
      </c>
      <c r="K9">
        <v>1.3573506292</v>
      </c>
      <c r="L9">
        <v>1.0796137709</v>
      </c>
      <c r="M9">
        <v>1.7065368935</v>
      </c>
      <c r="N9" t="s">
        <v>121</v>
      </c>
      <c r="O9" t="s">
        <v>60</v>
      </c>
    </row>
    <row r="10" spans="1:15" ht="12.75">
      <c r="A10" t="s">
        <v>120</v>
      </c>
      <c r="B10">
        <v>10.200098621</v>
      </c>
      <c r="C10">
        <v>7.1620430855</v>
      </c>
      <c r="D10">
        <v>14.526862048</v>
      </c>
      <c r="E10">
        <v>0.6961210426</v>
      </c>
      <c r="F10">
        <v>8.6114101184</v>
      </c>
      <c r="G10">
        <v>1.5222966226</v>
      </c>
      <c r="H10">
        <v>0.0705</v>
      </c>
      <c r="I10">
        <v>-0.2831</v>
      </c>
      <c r="J10">
        <v>0.4241</v>
      </c>
      <c r="K10">
        <v>1.0730040957</v>
      </c>
      <c r="L10">
        <v>0.7534144374</v>
      </c>
      <c r="M10">
        <v>1.5281599771</v>
      </c>
      <c r="N10" t="s">
        <v>60</v>
      </c>
      <c r="O10" t="s">
        <v>60</v>
      </c>
    </row>
    <row r="11" spans="1:15" ht="12.75">
      <c r="A11" t="s">
        <v>15</v>
      </c>
      <c r="B11">
        <v>9.5061134081</v>
      </c>
      <c r="C11" t="s">
        <v>60</v>
      </c>
      <c r="D11" t="s">
        <v>60</v>
      </c>
      <c r="E11" t="s">
        <v>60</v>
      </c>
      <c r="F11">
        <v>9.3570232287</v>
      </c>
      <c r="G11">
        <v>0.3369849602</v>
      </c>
      <c r="H11" t="s">
        <v>60</v>
      </c>
      <c r="I11" t="s">
        <v>60</v>
      </c>
      <c r="J11" t="s">
        <v>60</v>
      </c>
      <c r="K11" t="s">
        <v>60</v>
      </c>
      <c r="L11" t="s">
        <v>60</v>
      </c>
      <c r="M11" t="s">
        <v>60</v>
      </c>
      <c r="N11" t="s">
        <v>60</v>
      </c>
      <c r="O11" t="s">
        <v>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2008-04-11T22:09:44Z</cp:lastPrinted>
  <dcterms:created xsi:type="dcterms:W3CDTF">2006-01-23T20:42:54Z</dcterms:created>
  <dcterms:modified xsi:type="dcterms:W3CDTF">2010-05-10T19:08:57Z</dcterms:modified>
  <cp:category/>
  <cp:version/>
  <cp:contentType/>
  <cp:contentStatus/>
</cp:coreProperties>
</file>