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80" windowWidth="15480" windowHeight="7425" tabRatio="891" activeTab="0"/>
  </bookViews>
  <sheets>
    <sheet name="m vs o rha graph " sheetId="1" r:id="rId1"/>
    <sheet name="m vs o wpg graph " sheetId="2" r:id="rId2"/>
    <sheet name="m region graph" sheetId="3" r:id="rId3"/>
    <sheet name="crd rate tbls" sheetId="4" r:id="rId4"/>
    <sheet name="m vs o graph data" sheetId="5" r:id="rId5"/>
    <sheet name="m region graph data" sheetId="6" r:id="rId6"/>
    <sheet name="m vs o orig data" sheetId="7" r:id="rId7"/>
    <sheet name="m region orig data" sheetId="8" r:id="rId8"/>
    <sheet name="agg graph " sheetId="9" r:id="rId9"/>
  </sheets>
  <definedNames>
    <definedName name="Criteria1">IF((CELL("contents",'m region graph data'!E1))="2"," (2)")</definedName>
  </definedNames>
  <calcPr fullCalcOnLoad="1"/>
</workbook>
</file>

<file path=xl/sharedStrings.xml><?xml version="1.0" encoding="utf-8"?>
<sst xmlns="http://schemas.openxmlformats.org/spreadsheetml/2006/main" count="349" uniqueCount="145">
  <si>
    <t>area</t>
  </si>
  <si>
    <t>A-40 Central</t>
  </si>
  <si>
    <t>BN-20 North Eastman</t>
  </si>
  <si>
    <t>BS-25 South Eastman</t>
  </si>
  <si>
    <t>C-30 Interlake</t>
  </si>
  <si>
    <t>D-70 Nor-Man</t>
  </si>
  <si>
    <t>E-60 Parkland</t>
  </si>
  <si>
    <t>FB-80 Burntwood</t>
  </si>
  <si>
    <t>FC-90 Churchill</t>
  </si>
  <si>
    <t>G-15 Brandon</t>
  </si>
  <si>
    <t>GA-45 Assiniboine</t>
  </si>
  <si>
    <t>K-10 Winnipeg</t>
  </si>
  <si>
    <t>M Mid</t>
  </si>
  <si>
    <t>N North</t>
  </si>
  <si>
    <t>S South</t>
  </si>
  <si>
    <t>Z Manitoba</t>
  </si>
  <si>
    <t>Brandon</t>
  </si>
  <si>
    <t>CI work</t>
  </si>
  <si>
    <t>Suppression</t>
  </si>
  <si>
    <t>South Eastman</t>
  </si>
  <si>
    <t>Central</t>
  </si>
  <si>
    <t>Assiniboine</t>
  </si>
  <si>
    <t>Parkland</t>
  </si>
  <si>
    <t>Interlake</t>
  </si>
  <si>
    <t>North Eastman</t>
  </si>
  <si>
    <t>Churchill</t>
  </si>
  <si>
    <t>Nor-Man</t>
  </si>
  <si>
    <t>Burntwood</t>
  </si>
  <si>
    <t>North</t>
  </si>
  <si>
    <t>Winnipeg</t>
  </si>
  <si>
    <t>Manitoba</t>
  </si>
  <si>
    <t>blank cells = suppressed</t>
  </si>
  <si>
    <t>Mid</t>
  </si>
  <si>
    <t>per 1,000</t>
  </si>
  <si>
    <t>RHAs &amp; CAs</t>
  </si>
  <si>
    <t>districts &amp; NCs</t>
  </si>
  <si>
    <t xml:space="preserve"> </t>
  </si>
  <si>
    <t>s</t>
  </si>
  <si>
    <t>Crude</t>
  </si>
  <si>
    <t>Rate</t>
  </si>
  <si>
    <t>Metis_adj_rate</t>
  </si>
  <si>
    <t>Metis_Lci_adj</t>
  </si>
  <si>
    <t>Metis_Uci_adj</t>
  </si>
  <si>
    <t>Metis_prob</t>
  </si>
  <si>
    <t>Metis_crd_rate</t>
  </si>
  <si>
    <t>Metis_std_error</t>
  </si>
  <si>
    <t>Metis_estimate</t>
  </si>
  <si>
    <t>Metis_Lci_est</t>
  </si>
  <si>
    <t>Metis_Uci_est</t>
  </si>
  <si>
    <t>Metis_Lci_ratio</t>
  </si>
  <si>
    <t>Metis_Uci_ratio</t>
  </si>
  <si>
    <t>Other_adj_rate</t>
  </si>
  <si>
    <t>Other_Lci_adj</t>
  </si>
  <si>
    <t>Other_Uci_adj</t>
  </si>
  <si>
    <t>Other_prob</t>
  </si>
  <si>
    <t>Other_crd_rate</t>
  </si>
  <si>
    <t>Other_std_error</t>
  </si>
  <si>
    <t>Other_estimate</t>
  </si>
  <si>
    <t>Other_Lci_est</t>
  </si>
  <si>
    <t>Other_Uci_est</t>
  </si>
  <si>
    <t>Other_Lci_ratio</t>
  </si>
  <si>
    <t>Other_Uci_ratio</t>
  </si>
  <si>
    <t>MvsO_prob</t>
  </si>
  <si>
    <t>MvsO_estimate</t>
  </si>
  <si>
    <t>MvsO_Lci_est</t>
  </si>
  <si>
    <t>MvsO_Uci_est</t>
  </si>
  <si>
    <t>Metis_sign</t>
  </si>
  <si>
    <t>Other_sign</t>
  </si>
  <si>
    <t>MvsO_sign</t>
  </si>
  <si>
    <t>Metis_suppress</t>
  </si>
  <si>
    <t>Other_suppress</t>
  </si>
  <si>
    <t>d</t>
  </si>
  <si>
    <t>o</t>
  </si>
  <si>
    <t>mmf</t>
  </si>
  <si>
    <t>adj_rate</t>
  </si>
  <si>
    <t>Lci_adj</t>
  </si>
  <si>
    <t>Uci_adj</t>
  </si>
  <si>
    <t>prob</t>
  </si>
  <si>
    <t>crd_rate</t>
  </si>
  <si>
    <t>std_error</t>
  </si>
  <si>
    <t>Estimate</t>
  </si>
  <si>
    <t>Lci_est</t>
  </si>
  <si>
    <t>Uci_est</t>
  </si>
  <si>
    <t>rate_ratio</t>
  </si>
  <si>
    <t>Lci_ratio</t>
  </si>
  <si>
    <t>Uci_ratio</t>
  </si>
  <si>
    <t>sign</t>
  </si>
  <si>
    <t>suppress</t>
  </si>
  <si>
    <t>SE Southeast Region</t>
  </si>
  <si>
    <t>IN Interlake Region</t>
  </si>
  <si>
    <t>NW Northwest Region</t>
  </si>
  <si>
    <t>WPG Winnipeg Region</t>
  </si>
  <si>
    <t>SW Southwest Region</t>
  </si>
  <si>
    <t>TP The Pas Region</t>
  </si>
  <si>
    <t>TH Thompson Region</t>
  </si>
  <si>
    <t>m</t>
  </si>
  <si>
    <t>Southeast Region</t>
  </si>
  <si>
    <t>Interlake Region</t>
  </si>
  <si>
    <t>Northwest Region</t>
  </si>
  <si>
    <t>Winnipeg Region</t>
  </si>
  <si>
    <t>Southwest Region</t>
  </si>
  <si>
    <t>The Pas Region</t>
  </si>
  <si>
    <t>Thompson Region</t>
  </si>
  <si>
    <t>MB avg</t>
  </si>
  <si>
    <t>ms = metis suppressed</t>
  </si>
  <si>
    <t>os = other suppressed</t>
  </si>
  <si>
    <t>Supression</t>
  </si>
  <si>
    <t>Metis avg</t>
  </si>
  <si>
    <t>Other  avg</t>
  </si>
  <si>
    <t>Metis prob</t>
  </si>
  <si>
    <t>Other prob</t>
  </si>
  <si>
    <t>MvO prob</t>
  </si>
  <si>
    <t>*Metis regions testing @ .01</t>
  </si>
  <si>
    <t>Rural South</t>
  </si>
  <si>
    <t>adj</t>
  </si>
  <si>
    <t>Metis</t>
  </si>
  <si>
    <t>All Other Manitobans</t>
  </si>
  <si>
    <t>Metis Regions</t>
  </si>
  <si>
    <t>Southeast</t>
  </si>
  <si>
    <t>Northwest</t>
  </si>
  <si>
    <t>Southwest</t>
  </si>
  <si>
    <t>The Pas</t>
  </si>
  <si>
    <t>Thompson</t>
  </si>
  <si>
    <t>Metis Region</t>
  </si>
  <si>
    <t>RHA</t>
  </si>
  <si>
    <t>Winnipeg Community Area</t>
  </si>
  <si>
    <t>*differences tested  @ .05</t>
  </si>
  <si>
    <t>*comparisons to MB avg tested @ .01</t>
  </si>
  <si>
    <t>Crude and Adjusted Hip Replacement Surgery Rates by Metis Region, 2002/03-2006/07, per 1000 Metis age 40+</t>
  </si>
  <si>
    <t>Crude and Adjusted Hip Replacement Surgery Rates by RHA, 2002/03-2006/07, per 1000 age 40+</t>
  </si>
  <si>
    <t>Hip Replacement</t>
  </si>
  <si>
    <t>Hip Replacement, 2002/03-2006/07</t>
  </si>
  <si>
    <t>Crude Rate</t>
  </si>
  <si>
    <t>Metis_rate_ratio</t>
  </si>
  <si>
    <t>Other_rate_ratio</t>
  </si>
  <si>
    <t>WL Wpg Most Healthy</t>
  </si>
  <si>
    <t>WA Wpg Avg Health</t>
  </si>
  <si>
    <t>WH Wpg Least Healthy</t>
  </si>
  <si>
    <t>Wpg Most Healthy</t>
  </si>
  <si>
    <t>Wpg Average Health</t>
  </si>
  <si>
    <t>Wpg Least Healthy</t>
  </si>
  <si>
    <t>N=276</t>
  </si>
  <si>
    <t>N=6,058</t>
  </si>
  <si>
    <t>Source: MCHP/MMF, 2010</t>
  </si>
  <si>
    <t>Appendix Table 2.44: Hip Replacement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</si>
</sst>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"/>
    <numFmt numFmtId="166" formatCode="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Univers 45 Light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Univers 45 Light"/>
      <family val="2"/>
    </font>
    <font>
      <b/>
      <sz val="11"/>
      <name val="Univers 45 Light"/>
      <family val="2"/>
    </font>
    <font>
      <b/>
      <sz val="20"/>
      <name val="Arial"/>
      <family val="2"/>
    </font>
    <font>
      <b/>
      <sz val="8"/>
      <name val="Univers 45 Light"/>
      <family val="2"/>
    </font>
    <font>
      <sz val="8"/>
      <name val="Univers 45 Ligh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Univers 45 Light"/>
      <family val="0"/>
    </font>
    <font>
      <sz val="7.35"/>
      <color indexed="8"/>
      <name val="Univers 45 Light"/>
      <family val="0"/>
    </font>
    <font>
      <sz val="7"/>
      <color indexed="8"/>
      <name val="Univers 45 Light"/>
      <family val="0"/>
    </font>
    <font>
      <b/>
      <sz val="11"/>
      <color indexed="8"/>
      <name val="Univers 45 Light"/>
      <family val="0"/>
    </font>
    <font>
      <sz val="6.4"/>
      <color indexed="8"/>
      <name val="Univers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 style="thin"/>
      <right style="medium"/>
      <top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on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56">
      <alignment/>
      <protection/>
    </xf>
    <xf numFmtId="0" fontId="0" fillId="0" borderId="0" xfId="0" applyFont="1" applyAlignment="1">
      <alignment/>
    </xf>
    <xf numFmtId="0" fontId="4" fillId="0" borderId="0" xfId="56" applyFont="1" applyAlignment="1">
      <alignment horizontal="center"/>
      <protection/>
    </xf>
    <xf numFmtId="1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0" fillId="0" borderId="0" xfId="56" applyFont="1" applyAlignment="1">
      <alignment horizontal="center"/>
      <protection/>
    </xf>
    <xf numFmtId="0" fontId="0" fillId="33" borderId="0" xfId="56" applyFont="1" applyFill="1" applyAlignment="1">
      <alignment horizontal="center"/>
      <protection/>
    </xf>
    <xf numFmtId="0" fontId="4" fillId="33" borderId="0" xfId="56" applyFont="1" applyFill="1" applyAlignment="1">
      <alignment horizontal="center"/>
      <protection/>
    </xf>
    <xf numFmtId="0" fontId="2" fillId="33" borderId="0" xfId="56" applyFill="1">
      <alignment/>
      <protection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11" fontId="0" fillId="0" borderId="0" xfId="56" applyNumberFormat="1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7" fillId="0" borderId="0" xfId="44" applyFont="1" applyAlignment="1">
      <alignment/>
      <protection/>
    </xf>
    <xf numFmtId="2" fontId="9" fillId="0" borderId="10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2" fontId="9" fillId="0" borderId="12" xfId="0" applyNumberFormat="1" applyFont="1" applyBorder="1" applyAlignment="1">
      <alignment horizontal="center"/>
    </xf>
    <xf numFmtId="164" fontId="0" fillId="0" borderId="0" xfId="56" applyNumberFormat="1" applyFont="1" applyAlignment="1">
      <alignment horizontal="center"/>
      <protection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9" fillId="0" borderId="17" xfId="0" applyFont="1" applyBorder="1" applyAlignment="1">
      <alignment/>
    </xf>
    <xf numFmtId="1" fontId="2" fillId="0" borderId="0" xfId="0" applyNumberFormat="1" applyFont="1" applyAlignment="1">
      <alignment/>
    </xf>
    <xf numFmtId="2" fontId="9" fillId="0" borderId="18" xfId="0" applyNumberFormat="1" applyFont="1" applyBorder="1" applyAlignment="1">
      <alignment horizontal="center"/>
    </xf>
    <xf numFmtId="1" fontId="9" fillId="0" borderId="19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/>
    </xf>
    <xf numFmtId="0" fontId="0" fillId="34" borderId="0" xfId="0" applyFont="1" applyFill="1" applyAlignment="1">
      <alignment/>
    </xf>
    <xf numFmtId="165" fontId="4" fillId="0" borderId="0" xfId="56" applyNumberFormat="1" applyFont="1" applyAlignment="1">
      <alignment horizontal="center"/>
      <protection/>
    </xf>
    <xf numFmtId="0" fontId="5" fillId="0" borderId="0" xfId="0" applyFont="1" applyAlignment="1">
      <alignment horizontal="left"/>
    </xf>
    <xf numFmtId="49" fontId="0" fillId="0" borderId="0" xfId="0" applyNumberFormat="1" applyFont="1" applyFill="1" applyAlignment="1">
      <alignment/>
    </xf>
    <xf numFmtId="2" fontId="10" fillId="33" borderId="20" xfId="0" applyNumberFormat="1" applyFont="1" applyFill="1" applyBorder="1" applyAlignment="1" quotePrefix="1">
      <alignment horizontal="center"/>
    </xf>
    <xf numFmtId="2" fontId="10" fillId="0" borderId="18" xfId="0" applyNumberFormat="1" applyFont="1" applyFill="1" applyBorder="1" applyAlignment="1">
      <alignment horizontal="center"/>
    </xf>
    <xf numFmtId="0" fontId="4" fillId="0" borderId="0" xfId="56" applyFont="1" applyAlignment="1">
      <alignment horizontal="left"/>
      <protection/>
    </xf>
    <xf numFmtId="2" fontId="9" fillId="0" borderId="21" xfId="0" applyNumberFormat="1" applyFont="1" applyBorder="1" applyAlignment="1">
      <alignment horizontal="center"/>
    </xf>
    <xf numFmtId="1" fontId="9" fillId="0" borderId="22" xfId="0" applyNumberFormat="1" applyFont="1" applyBorder="1" applyAlignment="1">
      <alignment horizontal="center"/>
    </xf>
    <xf numFmtId="2" fontId="10" fillId="0" borderId="20" xfId="0" applyNumberFormat="1" applyFont="1" applyFill="1" applyBorder="1" applyAlignment="1" quotePrefix="1">
      <alignment horizontal="center"/>
    </xf>
    <xf numFmtId="2" fontId="10" fillId="33" borderId="18" xfId="0" applyNumberFormat="1" applyFont="1" applyFill="1" applyBorder="1" applyAlignment="1">
      <alignment horizontal="center"/>
    </xf>
    <xf numFmtId="2" fontId="10" fillId="0" borderId="23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2" fontId="10" fillId="0" borderId="0" xfId="0" applyNumberFormat="1" applyFont="1" applyFill="1" applyBorder="1" applyAlignment="1" quotePrefix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4" fillId="34" borderId="0" xfId="0" applyFont="1" applyFill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2" fontId="10" fillId="0" borderId="26" xfId="0" applyNumberFormat="1" applyFont="1" applyFill="1" applyBorder="1" applyAlignment="1" quotePrefix="1">
      <alignment horizontal="center"/>
    </xf>
    <xf numFmtId="2" fontId="10" fillId="0" borderId="27" xfId="0" applyNumberFormat="1" applyFont="1" applyFill="1" applyBorder="1" applyAlignment="1" quotePrefix="1">
      <alignment horizontal="center"/>
    </xf>
    <xf numFmtId="2" fontId="10" fillId="33" borderId="27" xfId="0" applyNumberFormat="1" applyFont="1" applyFill="1" applyBorder="1" applyAlignment="1" quotePrefix="1">
      <alignment horizontal="center"/>
    </xf>
    <xf numFmtId="2" fontId="10" fillId="0" borderId="28" xfId="0" applyNumberFormat="1" applyFont="1" applyFill="1" applyBorder="1" applyAlignment="1" quotePrefix="1">
      <alignment horizontal="center"/>
    </xf>
    <xf numFmtId="0" fontId="9" fillId="0" borderId="29" xfId="0" applyFont="1" applyBorder="1" applyAlignment="1">
      <alignment horizontal="center"/>
    </xf>
    <xf numFmtId="2" fontId="10" fillId="0" borderId="14" xfId="0" applyNumberFormat="1" applyFont="1" applyFill="1" applyBorder="1" applyAlignment="1" quotePrefix="1">
      <alignment horizontal="center"/>
    </xf>
    <xf numFmtId="2" fontId="10" fillId="0" borderId="16" xfId="0" applyNumberFormat="1" applyFont="1" applyFill="1" applyBorder="1" applyAlignment="1" quotePrefix="1">
      <alignment horizontal="center"/>
    </xf>
    <xf numFmtId="2" fontId="10" fillId="33" borderId="16" xfId="0" applyNumberFormat="1" applyFont="1" applyFill="1" applyBorder="1" applyAlignment="1" quotePrefix="1">
      <alignment horizontal="center"/>
    </xf>
    <xf numFmtId="2" fontId="10" fillId="0" borderId="30" xfId="0" applyNumberFormat="1" applyFont="1" applyFill="1" applyBorder="1" applyAlignment="1" quotePrefix="1">
      <alignment horizontal="center"/>
    </xf>
    <xf numFmtId="2" fontId="10" fillId="0" borderId="29" xfId="0" applyNumberFormat="1" applyFont="1" applyFill="1" applyBorder="1" applyAlignment="1">
      <alignment horizontal="center"/>
    </xf>
    <xf numFmtId="2" fontId="10" fillId="0" borderId="31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56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ude rate tables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8725"/>
          <c:w val="0.9295"/>
          <c:h val="0.7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vs o graph data'!$A$4:$A$19</c:f>
              <c:strCache>
                <c:ptCount val="16"/>
                <c:pt idx="0">
                  <c:v>South Eastman</c:v>
                </c:pt>
                <c:pt idx="1">
                  <c:v>Central</c:v>
                </c:pt>
                <c:pt idx="2">
                  <c:v>Assiniboine</c:v>
                </c:pt>
                <c:pt idx="3">
                  <c:v>Brandon</c:v>
                </c:pt>
                <c:pt idx="4">
                  <c:v>Winnipeg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</c:v>
                </c:pt>
                <c:pt idx="8">
                  <c:v>Churchill (s)</c:v>
                </c:pt>
                <c:pt idx="9">
                  <c:v>Nor-Man</c:v>
                </c:pt>
                <c:pt idx="10">
                  <c:v>Burntwood</c:v>
                </c:pt>
                <c:pt idx="12">
                  <c:v>Rural South</c:v>
                </c:pt>
                <c:pt idx="13">
                  <c:v>Mid</c:v>
                </c:pt>
                <c:pt idx="14">
                  <c:v>North</c:v>
                </c:pt>
                <c:pt idx="15">
                  <c:v>Manitoba</c:v>
                </c:pt>
              </c:strCache>
            </c:strRef>
          </c:cat>
          <c:val>
            <c:numRef>
              <c:f>'m vs o graph data'!$H$4:$H$19</c:f>
              <c:numCache>
                <c:ptCount val="16"/>
                <c:pt idx="0">
                  <c:v>2.5278630632</c:v>
                </c:pt>
                <c:pt idx="1">
                  <c:v>2.5278630632</c:v>
                </c:pt>
                <c:pt idx="2">
                  <c:v>2.5278630632</c:v>
                </c:pt>
                <c:pt idx="3">
                  <c:v>2.5278630632</c:v>
                </c:pt>
                <c:pt idx="4">
                  <c:v>2.5278630632</c:v>
                </c:pt>
                <c:pt idx="5">
                  <c:v>2.5278630632</c:v>
                </c:pt>
                <c:pt idx="6">
                  <c:v>2.5278630632</c:v>
                </c:pt>
                <c:pt idx="7">
                  <c:v>2.5278630632</c:v>
                </c:pt>
                <c:pt idx="8">
                  <c:v>2.5278630632</c:v>
                </c:pt>
                <c:pt idx="9">
                  <c:v>2.5278630632</c:v>
                </c:pt>
                <c:pt idx="10">
                  <c:v>2.5278630632</c:v>
                </c:pt>
                <c:pt idx="12">
                  <c:v>2.5278630632</c:v>
                </c:pt>
                <c:pt idx="13">
                  <c:v>2.5278630632</c:v>
                </c:pt>
                <c:pt idx="14">
                  <c:v>2.5278630632</c:v>
                </c:pt>
                <c:pt idx="15">
                  <c:v>2.5278630632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data'!$A$4:$A$19</c:f>
              <c:strCache>
                <c:ptCount val="16"/>
                <c:pt idx="0">
                  <c:v>South Eastman</c:v>
                </c:pt>
                <c:pt idx="1">
                  <c:v>Central</c:v>
                </c:pt>
                <c:pt idx="2">
                  <c:v>Assiniboine</c:v>
                </c:pt>
                <c:pt idx="3">
                  <c:v>Brandon</c:v>
                </c:pt>
                <c:pt idx="4">
                  <c:v>Winnipeg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</c:v>
                </c:pt>
                <c:pt idx="8">
                  <c:v>Churchill (s)</c:v>
                </c:pt>
                <c:pt idx="9">
                  <c:v>Nor-Man</c:v>
                </c:pt>
                <c:pt idx="10">
                  <c:v>Burntwood</c:v>
                </c:pt>
                <c:pt idx="12">
                  <c:v>Rural South</c:v>
                </c:pt>
                <c:pt idx="13">
                  <c:v>Mid</c:v>
                </c:pt>
                <c:pt idx="14">
                  <c:v>North</c:v>
                </c:pt>
                <c:pt idx="15">
                  <c:v>Manitoba</c:v>
                </c:pt>
              </c:strCache>
            </c:strRef>
          </c:cat>
          <c:val>
            <c:numRef>
              <c:f>'m vs o graph data'!$I$4:$I$19</c:f>
              <c:numCache>
                <c:ptCount val="16"/>
                <c:pt idx="0">
                  <c:v>2.2932528397</c:v>
                </c:pt>
                <c:pt idx="1">
                  <c:v>3.0397613077</c:v>
                </c:pt>
                <c:pt idx="2">
                  <c:v>2.315503604</c:v>
                </c:pt>
                <c:pt idx="3">
                  <c:v>2.6962120712</c:v>
                </c:pt>
                <c:pt idx="4">
                  <c:v>2.3756280592</c:v>
                </c:pt>
                <c:pt idx="5">
                  <c:v>2.8602188062</c:v>
                </c:pt>
                <c:pt idx="6">
                  <c:v>3.1453470091</c:v>
                </c:pt>
                <c:pt idx="7">
                  <c:v>2.3126202682</c:v>
                </c:pt>
                <c:pt idx="8">
                  <c:v>1.2782168E-07</c:v>
                </c:pt>
                <c:pt idx="9">
                  <c:v>1.7873292156</c:v>
                </c:pt>
                <c:pt idx="10">
                  <c:v>3.4534989309</c:v>
                </c:pt>
                <c:pt idx="12">
                  <c:v>2.564410451</c:v>
                </c:pt>
                <c:pt idx="13">
                  <c:v>2.7398342331</c:v>
                </c:pt>
                <c:pt idx="14">
                  <c:v>2.3851013023</c:v>
                </c:pt>
                <c:pt idx="15">
                  <c:v>2.5278630632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data'!$A$4:$A$19</c:f>
              <c:strCache>
                <c:ptCount val="16"/>
                <c:pt idx="0">
                  <c:v>South Eastman</c:v>
                </c:pt>
                <c:pt idx="1">
                  <c:v>Central</c:v>
                </c:pt>
                <c:pt idx="2">
                  <c:v>Assiniboine</c:v>
                </c:pt>
                <c:pt idx="3">
                  <c:v>Brandon</c:v>
                </c:pt>
                <c:pt idx="4">
                  <c:v>Winnipeg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</c:v>
                </c:pt>
                <c:pt idx="8">
                  <c:v>Churchill (s)</c:v>
                </c:pt>
                <c:pt idx="9">
                  <c:v>Nor-Man</c:v>
                </c:pt>
                <c:pt idx="10">
                  <c:v>Burntwood</c:v>
                </c:pt>
                <c:pt idx="12">
                  <c:v>Rural South</c:v>
                </c:pt>
                <c:pt idx="13">
                  <c:v>Mid</c:v>
                </c:pt>
                <c:pt idx="14">
                  <c:v>North</c:v>
                </c:pt>
                <c:pt idx="15">
                  <c:v>Manitoba</c:v>
                </c:pt>
              </c:strCache>
            </c:strRef>
          </c:cat>
          <c:val>
            <c:numRef>
              <c:f>'m vs o graph data'!$J$4:$J$19</c:f>
              <c:numCache>
                <c:ptCount val="16"/>
                <c:pt idx="0">
                  <c:v>2.1941085419</c:v>
                </c:pt>
                <c:pt idx="1">
                  <c:v>2.3042704345</c:v>
                </c:pt>
                <c:pt idx="2">
                  <c:v>2.5015193975</c:v>
                </c:pt>
                <c:pt idx="3">
                  <c:v>2.5670695927</c:v>
                </c:pt>
                <c:pt idx="4">
                  <c:v>2.3583131519</c:v>
                </c:pt>
                <c:pt idx="5">
                  <c:v>2.4443346234</c:v>
                </c:pt>
                <c:pt idx="6">
                  <c:v>2.3823608846</c:v>
                </c:pt>
                <c:pt idx="7">
                  <c:v>2.3226861725</c:v>
                </c:pt>
                <c:pt idx="8">
                  <c:v>0</c:v>
                </c:pt>
                <c:pt idx="9">
                  <c:v>2.3251347604</c:v>
                </c:pt>
                <c:pt idx="10">
                  <c:v>2.6444857125</c:v>
                </c:pt>
                <c:pt idx="12">
                  <c:v>2.3633284966</c:v>
                </c:pt>
                <c:pt idx="13">
                  <c:v>2.3912727907</c:v>
                </c:pt>
                <c:pt idx="14">
                  <c:v>2.5113510177</c:v>
                </c:pt>
                <c:pt idx="15">
                  <c:v>2.3771237352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vs o graph data'!$A$4:$A$19</c:f>
              <c:strCache>
                <c:ptCount val="16"/>
                <c:pt idx="0">
                  <c:v>South Eastman</c:v>
                </c:pt>
                <c:pt idx="1">
                  <c:v>Central</c:v>
                </c:pt>
                <c:pt idx="2">
                  <c:v>Assiniboine</c:v>
                </c:pt>
                <c:pt idx="3">
                  <c:v>Brandon</c:v>
                </c:pt>
                <c:pt idx="4">
                  <c:v>Winnipeg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</c:v>
                </c:pt>
                <c:pt idx="8">
                  <c:v>Churchill (s)</c:v>
                </c:pt>
                <c:pt idx="9">
                  <c:v>Nor-Man</c:v>
                </c:pt>
                <c:pt idx="10">
                  <c:v>Burntwood</c:v>
                </c:pt>
                <c:pt idx="12">
                  <c:v>Rural South</c:v>
                </c:pt>
                <c:pt idx="13">
                  <c:v>Mid</c:v>
                </c:pt>
                <c:pt idx="14">
                  <c:v>North</c:v>
                </c:pt>
                <c:pt idx="15">
                  <c:v>Manitoba</c:v>
                </c:pt>
              </c:strCache>
            </c:strRef>
          </c:cat>
          <c:val>
            <c:numRef>
              <c:f>'m vs o graph data'!$K$4:$K$19</c:f>
              <c:numCache>
                <c:ptCount val="16"/>
                <c:pt idx="0">
                  <c:v>2.3771237352</c:v>
                </c:pt>
                <c:pt idx="1">
                  <c:v>2.3771237352</c:v>
                </c:pt>
                <c:pt idx="2">
                  <c:v>2.3771237352</c:v>
                </c:pt>
                <c:pt idx="3">
                  <c:v>2.3771237352</c:v>
                </c:pt>
                <c:pt idx="4">
                  <c:v>2.3771237352</c:v>
                </c:pt>
                <c:pt idx="5">
                  <c:v>2.3771237352</c:v>
                </c:pt>
                <c:pt idx="6">
                  <c:v>2.3771237352</c:v>
                </c:pt>
                <c:pt idx="7">
                  <c:v>2.3771237352</c:v>
                </c:pt>
                <c:pt idx="8">
                  <c:v>2.3771237352</c:v>
                </c:pt>
                <c:pt idx="9">
                  <c:v>2.3771237352</c:v>
                </c:pt>
                <c:pt idx="10">
                  <c:v>2.3771237352</c:v>
                </c:pt>
                <c:pt idx="12">
                  <c:v>2.3771237352</c:v>
                </c:pt>
                <c:pt idx="13">
                  <c:v>2.3771237352</c:v>
                </c:pt>
                <c:pt idx="14">
                  <c:v>2.3771237352</c:v>
                </c:pt>
                <c:pt idx="15">
                  <c:v>2.3771237352</c:v>
                </c:pt>
              </c:numCache>
            </c:numRef>
          </c:val>
        </c:ser>
        <c:gapWidth val="0"/>
        <c:axId val="66880751"/>
        <c:axId val="65055848"/>
      </c:barChart>
      <c:catAx>
        <c:axId val="6688075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5055848"/>
        <c:crosses val="autoZero"/>
        <c:auto val="1"/>
        <c:lblOffset val="100"/>
        <c:tickLblSkip val="1"/>
        <c:noMultiLvlLbl val="0"/>
      </c:catAx>
      <c:valAx>
        <c:axId val="65055848"/>
        <c:scaling>
          <c:orientation val="minMax"/>
          <c:max val="4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6880751"/>
        <c:crosses val="max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645"/>
          <c:y val="0.42175"/>
          <c:w val="0.33225"/>
          <c:h val="0.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2775"/>
          <c:w val="0.93725"/>
          <c:h val="0.76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data'!$A$20:$A$23,'m vs o graph data'!$A$8,'m vs o graph data'!$A$19)</c:f>
              <c:strCache>
                <c:ptCount val="6"/>
                <c:pt idx="0">
                  <c:v>Wpg Most Healthy</c:v>
                </c:pt>
                <c:pt idx="1">
                  <c:v>Wpg Average Health</c:v>
                </c:pt>
                <c:pt idx="2">
                  <c:v>Wpg Least Healthy (o)</c:v>
                </c:pt>
                <c:pt idx="3">
                  <c:v>0</c:v>
                </c:pt>
                <c:pt idx="4">
                  <c:v>Winnipeg</c:v>
                </c:pt>
                <c:pt idx="5">
                  <c:v>Manitoba</c:v>
                </c:pt>
              </c:strCache>
            </c:strRef>
          </c:cat>
          <c:val>
            <c:numRef>
              <c:f>('m vs o graph data'!$H$20:$H$23,'m vs o graph data'!$H$8,'m vs o graph data'!$H$19)</c:f>
              <c:numCache>
                <c:ptCount val="6"/>
                <c:pt idx="0">
                  <c:v>2.5278630632</c:v>
                </c:pt>
                <c:pt idx="1">
                  <c:v>2.5278630632</c:v>
                </c:pt>
                <c:pt idx="2">
                  <c:v>2.5278630632</c:v>
                </c:pt>
                <c:pt idx="4">
                  <c:v>2.5278630632</c:v>
                </c:pt>
                <c:pt idx="5">
                  <c:v>2.5278630632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data'!$A$20:$A$23,'m vs o graph data'!$A$8,'m vs o graph data'!$A$19)</c:f>
              <c:strCache>
                <c:ptCount val="6"/>
                <c:pt idx="0">
                  <c:v>Wpg Most Healthy</c:v>
                </c:pt>
                <c:pt idx="1">
                  <c:v>Wpg Average Health</c:v>
                </c:pt>
                <c:pt idx="2">
                  <c:v>Wpg Least Healthy (o)</c:v>
                </c:pt>
                <c:pt idx="3">
                  <c:v>0</c:v>
                </c:pt>
                <c:pt idx="4">
                  <c:v>Winnipeg</c:v>
                </c:pt>
                <c:pt idx="5">
                  <c:v>Manitoba</c:v>
                </c:pt>
              </c:strCache>
            </c:strRef>
          </c:cat>
          <c:val>
            <c:numRef>
              <c:f>('m vs o graph data'!$I$20:$I$23,'m vs o graph data'!$I$8,'m vs o graph data'!$I$19)</c:f>
              <c:numCache>
                <c:ptCount val="6"/>
                <c:pt idx="0">
                  <c:v>2.6665433382</c:v>
                </c:pt>
                <c:pt idx="1">
                  <c:v>2.2073662318</c:v>
                </c:pt>
                <c:pt idx="2">
                  <c:v>2.191093693</c:v>
                </c:pt>
                <c:pt idx="4">
                  <c:v>2.3756280592</c:v>
                </c:pt>
                <c:pt idx="5">
                  <c:v>2.5278630632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data'!$A$20:$A$23,'m vs o graph data'!$A$8,'m vs o graph data'!$A$19)</c:f>
              <c:strCache>
                <c:ptCount val="6"/>
                <c:pt idx="0">
                  <c:v>Wpg Most Healthy</c:v>
                </c:pt>
                <c:pt idx="1">
                  <c:v>Wpg Average Health</c:v>
                </c:pt>
                <c:pt idx="2">
                  <c:v>Wpg Least Healthy (o)</c:v>
                </c:pt>
                <c:pt idx="3">
                  <c:v>0</c:v>
                </c:pt>
                <c:pt idx="4">
                  <c:v>Winnipeg</c:v>
                </c:pt>
                <c:pt idx="5">
                  <c:v>Manitoba</c:v>
                </c:pt>
              </c:strCache>
            </c:strRef>
          </c:cat>
          <c:val>
            <c:numRef>
              <c:f>('m vs o graph data'!$J$20:$J$23,'m vs o graph data'!$J$8,'m vs o graph data'!$J$19)</c:f>
              <c:numCache>
                <c:ptCount val="6"/>
                <c:pt idx="0">
                  <c:v>2.5075041548</c:v>
                </c:pt>
                <c:pt idx="1">
                  <c:v>2.2916145558</c:v>
                </c:pt>
                <c:pt idx="2">
                  <c:v>2.1335465513</c:v>
                </c:pt>
                <c:pt idx="4">
                  <c:v>2.3583131519</c:v>
                </c:pt>
                <c:pt idx="5">
                  <c:v>2.3771237352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data'!$A$20:$A$23,'m vs o graph data'!$A$8,'m vs o graph data'!$A$19)</c:f>
              <c:strCache>
                <c:ptCount val="6"/>
                <c:pt idx="0">
                  <c:v>Wpg Most Healthy</c:v>
                </c:pt>
                <c:pt idx="1">
                  <c:v>Wpg Average Health</c:v>
                </c:pt>
                <c:pt idx="2">
                  <c:v>Wpg Least Healthy (o)</c:v>
                </c:pt>
                <c:pt idx="3">
                  <c:v>0</c:v>
                </c:pt>
                <c:pt idx="4">
                  <c:v>Winnipeg</c:v>
                </c:pt>
                <c:pt idx="5">
                  <c:v>Manitoba</c:v>
                </c:pt>
              </c:strCache>
            </c:strRef>
          </c:cat>
          <c:val>
            <c:numRef>
              <c:f>('m vs o graph data'!$K$20:$K$23,'m vs o graph data'!$K$8,'m vs o graph data'!$K$19)</c:f>
              <c:numCache>
                <c:ptCount val="6"/>
                <c:pt idx="0">
                  <c:v>2.3771237352</c:v>
                </c:pt>
                <c:pt idx="1">
                  <c:v>2.3771237352</c:v>
                </c:pt>
                <c:pt idx="2">
                  <c:v>2.3771237352</c:v>
                </c:pt>
                <c:pt idx="4">
                  <c:v>2.3771237352</c:v>
                </c:pt>
                <c:pt idx="5">
                  <c:v>2.3771237352</c:v>
                </c:pt>
              </c:numCache>
            </c:numRef>
          </c:val>
        </c:ser>
        <c:axId val="48631721"/>
        <c:axId val="35032306"/>
      </c:barChart>
      <c:catAx>
        <c:axId val="4863172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5032306"/>
        <c:crosses val="autoZero"/>
        <c:auto val="1"/>
        <c:lblOffset val="100"/>
        <c:tickLblSkip val="1"/>
        <c:noMultiLvlLbl val="0"/>
      </c:catAx>
      <c:valAx>
        <c:axId val="35032306"/>
        <c:scaling>
          <c:orientation val="minMax"/>
          <c:max val="4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8631721"/>
        <c:crosses val="max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8825"/>
          <c:y val="0.2895"/>
          <c:w val="0.29325"/>
          <c:h val="0.1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8725"/>
          <c:w val="0.9765"/>
          <c:h val="0.79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region graph data'!$E$3</c:f>
              <c:strCache>
                <c:ptCount val="1"/>
                <c:pt idx="0">
                  <c:v>MB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region graph data'!$A$4:$A$12</c:f>
              <c:strCache>
                <c:ptCount val="9"/>
                <c:pt idx="0">
                  <c:v>Southeast Region</c:v>
                </c:pt>
                <c:pt idx="1">
                  <c:v>Interlake Region</c:v>
                </c:pt>
                <c:pt idx="2">
                  <c:v>Northwest Region</c:v>
                </c:pt>
                <c:pt idx="3">
                  <c:v>Winnipeg Region</c:v>
                </c:pt>
                <c:pt idx="4">
                  <c:v>Southwest Region</c:v>
                </c:pt>
                <c:pt idx="5">
                  <c:v>The Pas Region</c:v>
                </c:pt>
                <c:pt idx="6">
                  <c:v>Thompson Region</c:v>
                </c:pt>
                <c:pt idx="8">
                  <c:v>Manitoba</c:v>
                </c:pt>
              </c:strCache>
            </c:strRef>
          </c:cat>
          <c:val>
            <c:numRef>
              <c:f>'m region graph data'!$E$4:$E$12</c:f>
              <c:numCache>
                <c:ptCount val="9"/>
                <c:pt idx="0">
                  <c:v>2.5262597338</c:v>
                </c:pt>
                <c:pt idx="1">
                  <c:v>2.5262597338</c:v>
                </c:pt>
                <c:pt idx="2">
                  <c:v>2.5262597338</c:v>
                </c:pt>
                <c:pt idx="3">
                  <c:v>2.5262597338</c:v>
                </c:pt>
                <c:pt idx="4">
                  <c:v>2.5262597338</c:v>
                </c:pt>
                <c:pt idx="5">
                  <c:v>2.5262597338</c:v>
                </c:pt>
                <c:pt idx="6">
                  <c:v>2.5262597338</c:v>
                </c:pt>
                <c:pt idx="8">
                  <c:v>2.5262597338</c:v>
                </c:pt>
              </c:numCache>
            </c:numRef>
          </c:val>
        </c:ser>
        <c:ser>
          <c:idx val="1"/>
          <c:order val="1"/>
          <c:tx>
            <c:strRef>
              <c:f>'m region graph data'!$F$3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region graph data'!$A$4:$A$12</c:f>
              <c:strCache>
                <c:ptCount val="9"/>
                <c:pt idx="0">
                  <c:v>Southeast Region</c:v>
                </c:pt>
                <c:pt idx="1">
                  <c:v>Interlake Region</c:v>
                </c:pt>
                <c:pt idx="2">
                  <c:v>Northwest Region</c:v>
                </c:pt>
                <c:pt idx="3">
                  <c:v>Winnipeg Region</c:v>
                </c:pt>
                <c:pt idx="4">
                  <c:v>Southwest Region</c:v>
                </c:pt>
                <c:pt idx="5">
                  <c:v>The Pas Region</c:v>
                </c:pt>
                <c:pt idx="6">
                  <c:v>Thompson Region</c:v>
                </c:pt>
                <c:pt idx="8">
                  <c:v>Manitoba</c:v>
                </c:pt>
              </c:strCache>
            </c:strRef>
          </c:cat>
          <c:val>
            <c:numRef>
              <c:f>'m region graph data'!$F$4:$F$12</c:f>
              <c:numCache>
                <c:ptCount val="9"/>
                <c:pt idx="0">
                  <c:v>2.4432994958</c:v>
                </c:pt>
                <c:pt idx="1">
                  <c:v>3.0598032557</c:v>
                </c:pt>
                <c:pt idx="2">
                  <c:v>2.5823683947</c:v>
                </c:pt>
                <c:pt idx="3">
                  <c:v>2.3755450881</c:v>
                </c:pt>
                <c:pt idx="4">
                  <c:v>2.62718391</c:v>
                </c:pt>
                <c:pt idx="5">
                  <c:v>2.0171871399</c:v>
                </c:pt>
                <c:pt idx="6">
                  <c:v>3.1710650965</c:v>
                </c:pt>
                <c:pt idx="8">
                  <c:v>2.5262597338</c:v>
                </c:pt>
              </c:numCache>
            </c:numRef>
          </c:val>
        </c:ser>
        <c:axId val="46855299"/>
        <c:axId val="19044508"/>
      </c:barChart>
      <c:catAx>
        <c:axId val="4685529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9044508"/>
        <c:crosses val="autoZero"/>
        <c:auto val="1"/>
        <c:lblOffset val="100"/>
        <c:tickLblSkip val="1"/>
        <c:noMultiLvlLbl val="0"/>
      </c:catAx>
      <c:valAx>
        <c:axId val="19044508"/>
        <c:scaling>
          <c:orientation val="minMax"/>
          <c:max val="4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6855299"/>
        <c:crosses val="max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3725"/>
          <c:y val="0.10275"/>
          <c:w val="0.22375"/>
          <c:h val="0.0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1525"/>
          <c:w val="0.9505"/>
          <c:h val="0.80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</c:v>
                </c:pt>
                <c:pt idx="1">
                  <c:v>Mid</c:v>
                </c:pt>
                <c:pt idx="2">
                  <c:v>North</c:v>
                </c:pt>
                <c:pt idx="3">
                  <c:v>Winnipeg</c:v>
                </c:pt>
                <c:pt idx="4">
                  <c:v>Manitoba</c:v>
                </c:pt>
              </c:strCache>
            </c:strRef>
          </c:cat>
          <c:val>
            <c:numRef>
              <c:f>('m vs o graph data'!$H$16:$H$18,'m vs o graph data'!$H$8,'m vs o graph data'!$H$19)</c:f>
              <c:numCache>
                <c:ptCount val="5"/>
                <c:pt idx="0">
                  <c:v>2.5278630632</c:v>
                </c:pt>
                <c:pt idx="1">
                  <c:v>2.5278630632</c:v>
                </c:pt>
                <c:pt idx="2">
                  <c:v>2.5278630632</c:v>
                </c:pt>
                <c:pt idx="3">
                  <c:v>2.5278630632</c:v>
                </c:pt>
                <c:pt idx="4">
                  <c:v>2.5278630632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</c:v>
                </c:pt>
                <c:pt idx="1">
                  <c:v>Mid</c:v>
                </c:pt>
                <c:pt idx="2">
                  <c:v>North</c:v>
                </c:pt>
                <c:pt idx="3">
                  <c:v>Winnipeg</c:v>
                </c:pt>
                <c:pt idx="4">
                  <c:v>Manitoba</c:v>
                </c:pt>
              </c:strCache>
            </c:strRef>
          </c:cat>
          <c:val>
            <c:numRef>
              <c:f>('m vs o graph data'!$I$16:$I$18,'m vs o graph data'!$I$8,'m vs o graph data'!$I$19)</c:f>
              <c:numCache>
                <c:ptCount val="5"/>
                <c:pt idx="0">
                  <c:v>2.564410451</c:v>
                </c:pt>
                <c:pt idx="1">
                  <c:v>2.7398342331</c:v>
                </c:pt>
                <c:pt idx="2">
                  <c:v>2.3851013023</c:v>
                </c:pt>
                <c:pt idx="3">
                  <c:v>2.3756280592</c:v>
                </c:pt>
                <c:pt idx="4">
                  <c:v>2.5278630632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</c:v>
                </c:pt>
                <c:pt idx="1">
                  <c:v>Mid</c:v>
                </c:pt>
                <c:pt idx="2">
                  <c:v>North</c:v>
                </c:pt>
                <c:pt idx="3">
                  <c:v>Winnipeg</c:v>
                </c:pt>
                <c:pt idx="4">
                  <c:v>Manitoba</c:v>
                </c:pt>
              </c:strCache>
            </c:strRef>
          </c:cat>
          <c:val>
            <c:numRef>
              <c:f>('m vs o graph data'!$J$16:$J$18,'m vs o graph data'!$J$8,'m vs o graph data'!$J$19)</c:f>
              <c:numCache>
                <c:ptCount val="5"/>
                <c:pt idx="0">
                  <c:v>2.3633284966</c:v>
                </c:pt>
                <c:pt idx="1">
                  <c:v>2.3912727907</c:v>
                </c:pt>
                <c:pt idx="2">
                  <c:v>2.5113510177</c:v>
                </c:pt>
                <c:pt idx="3">
                  <c:v>2.3583131519</c:v>
                </c:pt>
                <c:pt idx="4">
                  <c:v>2.3771237352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</c:v>
                </c:pt>
                <c:pt idx="1">
                  <c:v>Mid</c:v>
                </c:pt>
                <c:pt idx="2">
                  <c:v>North</c:v>
                </c:pt>
                <c:pt idx="3">
                  <c:v>Winnipeg</c:v>
                </c:pt>
                <c:pt idx="4">
                  <c:v>Manitoba</c:v>
                </c:pt>
              </c:strCache>
            </c:strRef>
          </c:cat>
          <c:val>
            <c:numRef>
              <c:f>('m vs o graph data'!$K$16:$K$18,'m vs o graph data'!$K$8,'m vs o graph data'!$K$19)</c:f>
              <c:numCache>
                <c:ptCount val="5"/>
                <c:pt idx="0">
                  <c:v>2.3771237352</c:v>
                </c:pt>
                <c:pt idx="1">
                  <c:v>2.3771237352</c:v>
                </c:pt>
                <c:pt idx="2">
                  <c:v>2.3771237352</c:v>
                </c:pt>
                <c:pt idx="3">
                  <c:v>2.3771237352</c:v>
                </c:pt>
                <c:pt idx="4">
                  <c:v>2.3771237352</c:v>
                </c:pt>
              </c:numCache>
            </c:numRef>
          </c:val>
        </c:ser>
        <c:axId val="37182845"/>
        <c:axId val="66210150"/>
      </c:barChart>
      <c:catAx>
        <c:axId val="3718284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6210150"/>
        <c:crosses val="autoZero"/>
        <c:auto val="1"/>
        <c:lblOffset val="100"/>
        <c:tickLblSkip val="1"/>
        <c:noMultiLvlLbl val="0"/>
      </c:catAx>
      <c:valAx>
        <c:axId val="66210150"/>
        <c:scaling>
          <c:orientation val="minMax"/>
          <c:max val="4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crossAx val="37182845"/>
        <c:crosses val="max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695"/>
          <c:y val="0.4005"/>
          <c:w val="0.31175"/>
          <c:h val="0.1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4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0.0655</cdr:x>
      <cdr:y>0.87975</cdr:y>
    </cdr:from>
    <cdr:to>
      <cdr:x>0.99725</cdr:x>
      <cdr:y>0.98825</cdr:y>
    </cdr:to>
    <cdr:sp>
      <cdr:nvSpPr>
        <cdr:cNvPr id="1" name="Text Box 4"/>
        <cdr:cNvSpPr txBox="1">
          <a:spLocks noChangeArrowheads="1"/>
        </cdr:cNvSpPr>
      </cdr:nvSpPr>
      <cdr:spPr>
        <a:xfrm>
          <a:off x="371475" y="3990975"/>
          <a:ext cx="53244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0.76575</cdr:x>
      <cdr:y>0.968</cdr:y>
    </cdr:from>
    <cdr:to>
      <cdr:x>0.99625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4371975" y="4391025"/>
          <a:ext cx="131445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 2010</a:t>
          </a:r>
        </a:p>
      </cdr:txBody>
    </cdr:sp>
  </cdr:relSizeAnchor>
  <cdr:relSizeAnchor xmlns:cdr="http://schemas.openxmlformats.org/drawingml/2006/chartDrawing">
    <cdr:from>
      <cdr:x>0.00175</cdr:x>
      <cdr:y>0</cdr:y>
    </cdr:from>
    <cdr:to>
      <cdr:x>0.99625</cdr:x>
      <cdr:y>0.079</cdr:y>
    </cdr:to>
    <cdr:sp>
      <cdr:nvSpPr>
        <cdr:cNvPr id="3" name="Text Box 7"/>
        <cdr:cNvSpPr txBox="1">
          <a:spLocks noChangeArrowheads="1"/>
        </cdr:cNvSpPr>
      </cdr:nvSpPr>
      <cdr:spPr>
        <a:xfrm>
          <a:off x="9525" y="0"/>
          <a:ext cx="56864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11.3.1: Hip Replacement Surgery Rate by RHA, 2002/03-2006/07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annual hip replacement surgeries per 1,000 residents aged 40+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0.9985</cdr:x>
      <cdr:y>0.11025</cdr:y>
    </cdr:to>
    <cdr:sp>
      <cdr:nvSpPr>
        <cdr:cNvPr id="1" name="Text Box 8"/>
        <cdr:cNvSpPr txBox="1">
          <a:spLocks noChangeArrowheads="1"/>
        </cdr:cNvSpPr>
      </cdr:nvSpPr>
      <cdr:spPr>
        <a:xfrm>
          <a:off x="0" y="0"/>
          <a:ext cx="570547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11.3.3: Hip Replacement Surgery Rate 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Winnipeg Community Area, 2002/03-2006/07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annual hip replacement surgeries per 1,000 residents aged 40+</a:t>
          </a:r>
        </a:p>
      </cdr:txBody>
    </cdr:sp>
  </cdr:relSizeAnchor>
  <cdr:relSizeAnchor xmlns:cdr="http://schemas.openxmlformats.org/drawingml/2006/chartDrawing">
    <cdr:from>
      <cdr:x>0.09725</cdr:x>
      <cdr:y>0.89375</cdr:y>
    </cdr:from>
    <cdr:to>
      <cdr:x>0.9985</cdr:x>
      <cdr:y>0.98575</cdr:y>
    </cdr:to>
    <cdr:sp>
      <cdr:nvSpPr>
        <cdr:cNvPr id="2" name="Text Box 9"/>
        <cdr:cNvSpPr txBox="1">
          <a:spLocks noChangeArrowheads="1"/>
        </cdr:cNvSpPr>
      </cdr:nvSpPr>
      <cdr:spPr>
        <a:xfrm>
          <a:off x="552450" y="4876800"/>
          <a:ext cx="51530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0.94925</cdr:x>
      <cdr:y>0.659</cdr:y>
    </cdr:from>
    <cdr:to>
      <cdr:x>0.99925</cdr:x>
      <cdr:y>0.69475</cdr:y>
    </cdr:to>
    <cdr:sp fLocksText="0">
      <cdr:nvSpPr>
        <cdr:cNvPr id="3" name="Text Box 10"/>
        <cdr:cNvSpPr txBox="1">
          <a:spLocks noChangeArrowheads="1"/>
        </cdr:cNvSpPr>
      </cdr:nvSpPr>
      <cdr:spPr>
        <a:xfrm>
          <a:off x="5419725" y="3590925"/>
          <a:ext cx="2857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0.73925</cdr:x>
      <cdr:y>0.97325</cdr:y>
    </cdr:from>
    <cdr:to>
      <cdr:x>0.96925</cdr:x>
      <cdr:y>1</cdr:y>
    </cdr:to>
    <cdr:sp>
      <cdr:nvSpPr>
        <cdr:cNvPr id="4" name="mchp"/>
        <cdr:cNvSpPr txBox="1">
          <a:spLocks noChangeArrowheads="1"/>
        </cdr:cNvSpPr>
      </cdr:nvSpPr>
      <cdr:spPr>
        <a:xfrm>
          <a:off x="4219575" y="5305425"/>
          <a:ext cx="131445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 2010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0.07225</cdr:x>
      <cdr:y>0.88325</cdr:y>
    </cdr:from>
    <cdr:to>
      <cdr:x>0.99725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409575" y="4010025"/>
          <a:ext cx="52863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0.0015</cdr:x>
      <cdr:y>0</cdr:y>
    </cdr:from>
    <cdr:to>
      <cdr:x>0.99625</cdr:x>
      <cdr:y>0.07925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0"/>
          <a:ext cx="56864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11.3.2: Hip Replacement Surgery Rate by Metis Region, 2002/03-2006/07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annual hip replacement surgeries per 1,000 Metis residents aged 40+</a:t>
          </a:r>
        </a:p>
      </cdr:txBody>
    </cdr:sp>
  </cdr:relSizeAnchor>
  <cdr:relSizeAnchor xmlns:cdr="http://schemas.openxmlformats.org/drawingml/2006/chartDrawing">
    <cdr:from>
      <cdr:x>0.73225</cdr:x>
      <cdr:y>0.968</cdr:y>
    </cdr:from>
    <cdr:to>
      <cdr:x>0.9625</cdr:x>
      <cdr:y>1</cdr:y>
    </cdr:to>
    <cdr:sp>
      <cdr:nvSpPr>
        <cdr:cNvPr id="3" name="mchp"/>
        <cdr:cNvSpPr txBox="1">
          <a:spLocks noChangeArrowheads="1"/>
        </cdr:cNvSpPr>
      </cdr:nvSpPr>
      <cdr:spPr>
        <a:xfrm>
          <a:off x="4181475" y="4391025"/>
          <a:ext cx="131445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 2010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0.1285</cdr:y>
    </cdr:to>
    <cdr:sp>
      <cdr:nvSpPr>
        <cdr:cNvPr id="1" name="Text Box 3"/>
        <cdr:cNvSpPr txBox="1">
          <a:spLocks noChangeArrowheads="1"/>
        </cdr:cNvSpPr>
      </cdr:nvSpPr>
      <cdr:spPr>
        <a:xfrm>
          <a:off x="0" y="0"/>
          <a:ext cx="571500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Hip Replacement Surgery Rate 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Aggregate RHA Areas, 2002/03-2006/07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annual hip replacement surgeries per 1,000 residents aged 40+</a:t>
          </a:r>
        </a:p>
      </cdr:txBody>
    </cdr:sp>
  </cdr:relSizeAnchor>
  <cdr:relSizeAnchor xmlns:cdr="http://schemas.openxmlformats.org/drawingml/2006/chartDrawing">
    <cdr:from>
      <cdr:x>0.758</cdr:x>
      <cdr:y>0.968</cdr:y>
    </cdr:from>
    <cdr:to>
      <cdr:x>0.98875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4324350" y="4391025"/>
          <a:ext cx="131445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 2010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421875" style="22" customWidth="1"/>
    <col min="2" max="3" width="17.140625" style="22" customWidth="1"/>
    <col min="4" max="4" width="0.9921875" style="22" customWidth="1"/>
    <col min="5" max="5" width="18.140625" style="22" customWidth="1"/>
    <col min="6" max="7" width="17.140625" style="22" customWidth="1"/>
    <col min="8" max="8" width="1.1484375" style="22" customWidth="1"/>
    <col min="9" max="9" width="14.57421875" style="22" customWidth="1"/>
    <col min="10" max="10" width="17.140625" style="22" customWidth="1"/>
    <col min="11" max="16384" width="9.140625" style="22" customWidth="1"/>
  </cols>
  <sheetData>
    <row r="1" spans="1:3" ht="15.75" thickBot="1">
      <c r="A1" s="14" t="s">
        <v>144</v>
      </c>
      <c r="B1" s="14"/>
      <c r="C1" s="14"/>
    </row>
    <row r="2" spans="1:10" ht="13.5" thickBot="1">
      <c r="A2" s="70" t="s">
        <v>124</v>
      </c>
      <c r="B2" s="73" t="s">
        <v>131</v>
      </c>
      <c r="C2" s="74"/>
      <c r="E2" s="77" t="s">
        <v>125</v>
      </c>
      <c r="F2" s="73" t="s">
        <v>131</v>
      </c>
      <c r="G2" s="74"/>
      <c r="I2" s="70" t="s">
        <v>123</v>
      </c>
      <c r="J2" s="75" t="s">
        <v>131</v>
      </c>
    </row>
    <row r="3" spans="1:10" ht="13.5" thickBot="1">
      <c r="A3" s="71"/>
      <c r="B3" s="15" t="s">
        <v>38</v>
      </c>
      <c r="C3" s="18" t="s">
        <v>38</v>
      </c>
      <c r="E3" s="78"/>
      <c r="F3" s="15" t="s">
        <v>38</v>
      </c>
      <c r="G3" s="18" t="s">
        <v>38</v>
      </c>
      <c r="I3" s="71"/>
      <c r="J3" s="76"/>
    </row>
    <row r="4" spans="1:10" ht="12.75">
      <c r="A4" s="71"/>
      <c r="B4" s="15" t="s">
        <v>39</v>
      </c>
      <c r="C4" s="31" t="s">
        <v>39</v>
      </c>
      <c r="E4" s="78"/>
      <c r="F4" s="15" t="s">
        <v>39</v>
      </c>
      <c r="G4" s="31" t="s">
        <v>39</v>
      </c>
      <c r="I4" s="71"/>
      <c r="J4" s="42" t="s">
        <v>132</v>
      </c>
    </row>
    <row r="5" spans="1:10" ht="12.75">
      <c r="A5" s="71"/>
      <c r="B5" s="16" t="s">
        <v>33</v>
      </c>
      <c r="C5" s="32" t="s">
        <v>33</v>
      </c>
      <c r="E5" s="78"/>
      <c r="F5" s="16" t="s">
        <v>33</v>
      </c>
      <c r="G5" s="32" t="s">
        <v>33</v>
      </c>
      <c r="I5" s="71"/>
      <c r="J5" s="43" t="s">
        <v>33</v>
      </c>
    </row>
    <row r="6" spans="1:10" ht="13.5" thickBot="1">
      <c r="A6" s="72"/>
      <c r="B6" s="55" t="s">
        <v>115</v>
      </c>
      <c r="C6" s="61" t="s">
        <v>116</v>
      </c>
      <c r="E6" s="79"/>
      <c r="F6" s="55" t="s">
        <v>115</v>
      </c>
      <c r="G6" s="61" t="s">
        <v>116</v>
      </c>
      <c r="I6" s="72"/>
      <c r="J6" s="56" t="s">
        <v>117</v>
      </c>
    </row>
    <row r="7" spans="1:10" ht="12.75">
      <c r="A7" s="23" t="s">
        <v>19</v>
      </c>
      <c r="B7" s="57">
        <f>'m vs o orig data'!F4</f>
        <v>1.8994992229</v>
      </c>
      <c r="C7" s="40">
        <f>'m vs o orig data'!R4</f>
        <v>1.9840717974</v>
      </c>
      <c r="E7" s="24" t="s">
        <v>138</v>
      </c>
      <c r="F7" s="44">
        <f>'m vs o orig data'!F19</f>
        <v>2.0466275138</v>
      </c>
      <c r="G7" s="40">
        <f>'m vs o orig data'!R19</f>
        <v>2.4098044616</v>
      </c>
      <c r="I7" s="25" t="s">
        <v>118</v>
      </c>
      <c r="J7" s="62">
        <f>'m region orig data'!F4</f>
        <v>1.9878787879</v>
      </c>
    </row>
    <row r="8" spans="1:10" ht="12.75">
      <c r="A8" s="25" t="s">
        <v>20</v>
      </c>
      <c r="B8" s="58">
        <f>'m vs o orig data'!F5</f>
        <v>2.5863038345</v>
      </c>
      <c r="C8" s="40">
        <f>'m vs o orig data'!R5</f>
        <v>2.3641580054</v>
      </c>
      <c r="E8" s="26" t="s">
        <v>139</v>
      </c>
      <c r="F8" s="44">
        <f>'m vs o orig data'!F20</f>
        <v>1.7761989343</v>
      </c>
      <c r="G8" s="40">
        <f>'m vs o orig data'!R20</f>
        <v>2.3392353567</v>
      </c>
      <c r="I8" s="25" t="s">
        <v>23</v>
      </c>
      <c r="J8" s="63">
        <f>'m region orig data'!F5</f>
        <v>2.5988700565</v>
      </c>
    </row>
    <row r="9" spans="1:10" ht="12.75">
      <c r="A9" s="25" t="s">
        <v>21</v>
      </c>
      <c r="B9" s="58">
        <f>'m vs o orig data'!F6</f>
        <v>2.1562050791</v>
      </c>
      <c r="C9" s="40">
        <f>'m vs o orig data'!R6</f>
        <v>2.9720468481</v>
      </c>
      <c r="E9" s="26" t="s">
        <v>140</v>
      </c>
      <c r="F9" s="44">
        <f>'m vs o orig data'!F21</f>
        <v>1.8224545585</v>
      </c>
      <c r="G9" s="40">
        <f>'m vs o orig data'!R21</f>
        <v>2.1894736842</v>
      </c>
      <c r="I9" s="25" t="s">
        <v>119</v>
      </c>
      <c r="J9" s="63">
        <f>'m region orig data'!F6</f>
        <v>2.3866348449</v>
      </c>
    </row>
    <row r="10" spans="1:10" ht="12.75">
      <c r="A10" s="25" t="s">
        <v>16</v>
      </c>
      <c r="B10" s="58">
        <f>'m vs o orig data'!F7</f>
        <v>1.9224607498</v>
      </c>
      <c r="C10" s="40">
        <f>'m vs o orig data'!R7</f>
        <v>2.6813434942</v>
      </c>
      <c r="E10" s="28"/>
      <c r="F10" s="39"/>
      <c r="G10" s="45"/>
      <c r="I10" s="25" t="s">
        <v>29</v>
      </c>
      <c r="J10" s="63">
        <f>'m region orig data'!F7</f>
        <v>1.9013433791</v>
      </c>
    </row>
    <row r="11" spans="1:10" ht="13.5" thickBot="1">
      <c r="A11" s="25" t="s">
        <v>29</v>
      </c>
      <c r="B11" s="58">
        <f>'m vs o orig data'!F8</f>
        <v>1.9013433791</v>
      </c>
      <c r="C11" s="40">
        <f>'m vs o orig data'!R8</f>
        <v>2.3370091081</v>
      </c>
      <c r="E11" s="29" t="s">
        <v>29</v>
      </c>
      <c r="F11" s="60">
        <f>'m vs o orig data'!F8</f>
        <v>1.9013433791</v>
      </c>
      <c r="G11" s="46">
        <f>'m vs o orig data'!R8</f>
        <v>2.3370091081</v>
      </c>
      <c r="I11" s="25" t="s">
        <v>120</v>
      </c>
      <c r="J11" s="63">
        <f>'m region orig data'!F8</f>
        <v>2.2142088948</v>
      </c>
    </row>
    <row r="12" spans="1:10" ht="12.75">
      <c r="A12" s="25" t="s">
        <v>23</v>
      </c>
      <c r="B12" s="58">
        <f>'m vs o orig data'!F9</f>
        <v>2.4234299268</v>
      </c>
      <c r="C12" s="40">
        <f>'m vs o orig data'!R9</f>
        <v>2.4001411848</v>
      </c>
      <c r="E12" s="17" t="s">
        <v>31</v>
      </c>
      <c r="F12" s="30"/>
      <c r="I12" s="25" t="s">
        <v>121</v>
      </c>
      <c r="J12" s="63">
        <f>'m region orig data'!F9</f>
        <v>1.4730252256</v>
      </c>
    </row>
    <row r="13" spans="1:10" ht="12.75">
      <c r="A13" s="25" t="s">
        <v>24</v>
      </c>
      <c r="B13" s="58">
        <f>'m vs o orig data'!F10</f>
        <v>2.462717198</v>
      </c>
      <c r="C13" s="40">
        <f>'m vs o orig data'!R10</f>
        <v>2.2092472779</v>
      </c>
      <c r="E13" s="69" t="s">
        <v>143</v>
      </c>
      <c r="F13" s="69"/>
      <c r="G13" s="69"/>
      <c r="I13" s="25" t="s">
        <v>122</v>
      </c>
      <c r="J13" s="63">
        <f>'m region orig data'!F10</f>
        <v>1.9543973941</v>
      </c>
    </row>
    <row r="14" spans="1:10" ht="12.75">
      <c r="A14" s="25" t="s">
        <v>22</v>
      </c>
      <c r="B14" s="58">
        <f>'m vs o orig data'!F11</f>
        <v>2.054488611</v>
      </c>
      <c r="C14" s="40">
        <f>'m vs o orig data'!R11</f>
        <v>2.8356860179</v>
      </c>
      <c r="I14" s="27"/>
      <c r="J14" s="64"/>
    </row>
    <row r="15" spans="1:10" ht="13.5" thickBot="1">
      <c r="A15" s="25" t="s">
        <v>25</v>
      </c>
      <c r="B15" s="58">
        <f>'m vs o orig data'!F12</f>
        <v>0</v>
      </c>
      <c r="C15" s="40" t="str">
        <f>'m vs o orig data'!R12</f>
        <v> </v>
      </c>
      <c r="E15" s="52"/>
      <c r="F15" s="47"/>
      <c r="I15" s="29" t="s">
        <v>30</v>
      </c>
      <c r="J15" s="65">
        <f>'m region orig data'!F11</f>
        <v>2.0388414062</v>
      </c>
    </row>
    <row r="16" spans="1:10" ht="12.75">
      <c r="A16" s="25" t="s">
        <v>26</v>
      </c>
      <c r="B16" s="58">
        <f>'m vs o orig data'!F13</f>
        <v>1.2332145793</v>
      </c>
      <c r="C16" s="40">
        <f>'m vs o orig data'!R13</f>
        <v>1.8466538632</v>
      </c>
      <c r="E16" s="52"/>
      <c r="F16" s="48"/>
      <c r="I16" s="17" t="s">
        <v>31</v>
      </c>
      <c r="J16" s="30"/>
    </row>
    <row r="17" spans="1:10" ht="12.75">
      <c r="A17" s="25" t="s">
        <v>27</v>
      </c>
      <c r="B17" s="58">
        <f>'m vs o orig data'!F14</f>
        <v>2.0979020979</v>
      </c>
      <c r="C17" s="40">
        <f>'m vs o orig data'!R14</f>
        <v>1.5737080954</v>
      </c>
      <c r="E17" s="52"/>
      <c r="F17" s="48"/>
      <c r="I17" s="68" t="s">
        <v>143</v>
      </c>
      <c r="J17" s="21"/>
    </row>
    <row r="18" spans="1:6" ht="12.75">
      <c r="A18" s="27"/>
      <c r="B18" s="59"/>
      <c r="C18" s="45"/>
      <c r="E18" s="52"/>
      <c r="F18" s="49"/>
    </row>
    <row r="19" spans="1:6" ht="12.75">
      <c r="A19" s="25" t="s">
        <v>113</v>
      </c>
      <c r="B19" s="58">
        <f>'m vs o orig data'!F15</f>
        <v>2.1907582458</v>
      </c>
      <c r="C19" s="40">
        <f>'m vs o orig data'!R15</f>
        <v>2.4988516307</v>
      </c>
      <c r="E19" s="52"/>
      <c r="F19" s="47"/>
    </row>
    <row r="20" spans="1:6" ht="12.75">
      <c r="A20" s="25" t="s">
        <v>32</v>
      </c>
      <c r="B20" s="58">
        <f>'m vs o orig data'!F16</f>
        <v>2.3220222703</v>
      </c>
      <c r="C20" s="40">
        <f>'m vs o orig data'!R16</f>
        <v>2.4705547621</v>
      </c>
      <c r="E20" s="50"/>
      <c r="F20" s="51"/>
    </row>
    <row r="21" spans="1:6" ht="12.75">
      <c r="A21" s="25" t="s">
        <v>28</v>
      </c>
      <c r="B21" s="58">
        <f>'m vs o orig data'!F17</f>
        <v>1.56401281</v>
      </c>
      <c r="C21" s="40">
        <f>'m vs o orig data'!R17</f>
        <v>1.7058495131</v>
      </c>
      <c r="E21" s="50"/>
      <c r="F21" s="51"/>
    </row>
    <row r="22" spans="1:6" ht="12.75">
      <c r="A22" s="27"/>
      <c r="B22" s="59"/>
      <c r="C22" s="45"/>
      <c r="E22" s="50"/>
      <c r="F22" s="51"/>
    </row>
    <row r="23" spans="1:6" ht="13.5" thickBot="1">
      <c r="A23" s="29" t="s">
        <v>30</v>
      </c>
      <c r="B23" s="58">
        <f>'m vs o orig data'!F18</f>
        <v>2.0388414062</v>
      </c>
      <c r="C23" s="40">
        <f>'m vs o orig data'!R18</f>
        <v>2.3771237352</v>
      </c>
      <c r="E23" s="50"/>
      <c r="F23" s="51"/>
    </row>
    <row r="24" spans="1:6" ht="13.5" thickBot="1">
      <c r="A24" s="50"/>
      <c r="B24" s="67" t="s">
        <v>141</v>
      </c>
      <c r="C24" s="66" t="s">
        <v>142</v>
      </c>
      <c r="E24" s="50"/>
      <c r="F24" s="51"/>
    </row>
    <row r="25" spans="1:6" ht="12.75">
      <c r="A25" s="17" t="s">
        <v>31</v>
      </c>
      <c r="B25" s="30"/>
      <c r="E25" s="50"/>
      <c r="F25" s="51"/>
    </row>
    <row r="26" spans="1:6" ht="12.75">
      <c r="A26" s="68" t="s">
        <v>143</v>
      </c>
      <c r="B26" s="21"/>
      <c r="C26" s="21"/>
      <c r="E26" s="50"/>
      <c r="F26" s="51"/>
    </row>
    <row r="27" spans="5:6" ht="12.75">
      <c r="E27" s="50"/>
      <c r="F27" s="51"/>
    </row>
    <row r="28" spans="5:6" ht="12.75">
      <c r="E28" s="53"/>
      <c r="F28" s="51"/>
    </row>
    <row r="29" spans="5:6" ht="12.75">
      <c r="E29" s="50"/>
      <c r="F29" s="51"/>
    </row>
  </sheetData>
  <sheetProtection/>
  <mergeCells count="7">
    <mergeCell ref="E13:G13"/>
    <mergeCell ref="I2:I6"/>
    <mergeCell ref="F2:G2"/>
    <mergeCell ref="J2:J3"/>
    <mergeCell ref="A2:A6"/>
    <mergeCell ref="E2:E6"/>
    <mergeCell ref="B2:C2"/>
  </mergeCells>
  <printOptions/>
  <pageMargins left="0.21" right="0.14" top="1" bottom="1" header="0.5" footer="0.5"/>
  <pageSetup horizontalDpi="600" verticalDpi="600" orientation="landscape" r:id="rId1"/>
  <headerFooter alignWithMargins="0">
    <oddHeader>&amp;Cconfidential - not for distribution
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32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2" sqref="A2"/>
      <selection pane="bottomRight" activeCell="N1" sqref="N1:O65536"/>
    </sheetView>
  </sheetViews>
  <sheetFormatPr defaultColWidth="9.140625" defaultRowHeight="12.75"/>
  <cols>
    <col min="1" max="1" width="25.140625" style="2" customWidth="1"/>
    <col min="2" max="2" width="20.140625" style="2" customWidth="1"/>
    <col min="3" max="5" width="2.8515625" style="2" customWidth="1"/>
    <col min="6" max="6" width="3.28125" style="2" customWidth="1"/>
    <col min="7" max="7" width="3.140625" style="2" customWidth="1"/>
    <col min="8" max="9" width="9.140625" style="2" customWidth="1"/>
    <col min="10" max="10" width="9.140625" style="11" customWidth="1"/>
    <col min="11" max="12" width="9.140625" style="2" customWidth="1"/>
    <col min="13" max="13" width="2.8515625" style="10" customWidth="1"/>
    <col min="14" max="14" width="9.140625" style="2" customWidth="1"/>
    <col min="15" max="15" width="2.8515625" style="10" customWidth="1"/>
    <col min="16" max="16" width="9.28125" style="2" bestFit="1" customWidth="1"/>
    <col min="17" max="16384" width="9.140625" style="2" customWidth="1"/>
  </cols>
  <sheetData>
    <row r="1" spans="1:15" ht="12.75">
      <c r="A1" s="35" t="s">
        <v>126</v>
      </c>
      <c r="B1" s="5" t="s">
        <v>34</v>
      </c>
      <c r="C1" s="80" t="s">
        <v>17</v>
      </c>
      <c r="D1" s="80"/>
      <c r="E1" s="80"/>
      <c r="F1" s="81" t="s">
        <v>106</v>
      </c>
      <c r="G1" s="81"/>
      <c r="H1" s="82" t="s">
        <v>130</v>
      </c>
      <c r="I1" s="82"/>
      <c r="J1" s="82"/>
      <c r="K1" s="82"/>
      <c r="L1" s="82"/>
      <c r="M1" s="7"/>
      <c r="O1" s="7"/>
    </row>
    <row r="2" spans="1:15" ht="12.75">
      <c r="A2" s="35" t="s">
        <v>127</v>
      </c>
      <c r="B2" s="54"/>
      <c r="C2" s="13"/>
      <c r="D2" s="13"/>
      <c r="E2" s="13"/>
      <c r="F2" s="37"/>
      <c r="G2" s="37"/>
      <c r="H2" s="5"/>
      <c r="I2" s="5" t="s">
        <v>114</v>
      </c>
      <c r="J2" s="5" t="s">
        <v>114</v>
      </c>
      <c r="K2" s="5"/>
      <c r="L2" s="5"/>
      <c r="M2" s="7"/>
      <c r="O2" s="7"/>
    </row>
    <row r="3" spans="1:23" ht="12.75">
      <c r="A3" s="5" t="s">
        <v>0</v>
      </c>
      <c r="B3" s="5"/>
      <c r="C3" s="13" t="s">
        <v>95</v>
      </c>
      <c r="D3" s="13" t="s">
        <v>72</v>
      </c>
      <c r="E3" s="13" t="s">
        <v>71</v>
      </c>
      <c r="F3" s="37" t="s">
        <v>104</v>
      </c>
      <c r="G3" s="37" t="s">
        <v>105</v>
      </c>
      <c r="H3" s="6" t="s">
        <v>107</v>
      </c>
      <c r="I3" s="3" t="s">
        <v>115</v>
      </c>
      <c r="J3" s="41" t="s">
        <v>116</v>
      </c>
      <c r="K3" s="6" t="s">
        <v>108</v>
      </c>
      <c r="L3" s="6" t="s">
        <v>109</v>
      </c>
      <c r="N3" s="6" t="s">
        <v>110</v>
      </c>
      <c r="P3" s="6" t="s">
        <v>111</v>
      </c>
      <c r="Q3" s="6"/>
      <c r="R3" s="6"/>
      <c r="S3" s="6"/>
      <c r="T3" s="6"/>
      <c r="U3" s="6"/>
      <c r="V3" s="6"/>
      <c r="W3" s="6"/>
    </row>
    <row r="4" spans="1:23" ht="12.75">
      <c r="A4" s="2" t="str">
        <f ca="1">CONCATENATE(B4)&amp;(IF((CELL("contents",C4)="m")*AND((CELL("contents",D4))="o")*AND((CELL("contents",E4))&lt;&gt;"")," (m,o,"&amp;CELL("contents",E4)&amp;")",(IF((CELL("contents",C4)="m")*OR((CELL("contents",D4))="o")," (m,o)",(IF((CELL("contents",C4)="m")*OR((CELL("contents",E4))&lt;&gt;"")," (m,"&amp;CELL("contents",E4)&amp;")",(IF((CELL("contents",D4)="o")*OR((CELL("contents",E4))&lt;&gt;"")," (o,"&amp;CELL("contents",E4)&amp;")",(IF((CELL("contents",C4))="m"," (m)",(IF((CELL("contents",D4)="o")," (o)",(IF((CELL("contents",E4)&lt;&gt;"")," ("&amp;CELL("contents",E4)&amp;")",""))))))))))))))</f>
        <v>South Eastman</v>
      </c>
      <c r="B4" t="s">
        <v>19</v>
      </c>
      <c r="C4" t="str">
        <f>'m vs o orig data'!AD4</f>
        <v> </v>
      </c>
      <c r="D4" t="str">
        <f>'m vs o orig data'!AE4</f>
        <v> </v>
      </c>
      <c r="E4">
        <f ca="1">IF(CELL("contents",F4)="s","s",IF(CELL("contents",G4)="s","s",IF(CELL("contents",'m vs o orig data'!AF4)="d","d","")))</f>
      </c>
      <c r="F4" t="str">
        <f>'m vs o orig data'!AG4</f>
        <v> </v>
      </c>
      <c r="G4" t="str">
        <f>'m vs o orig data'!AH4</f>
        <v> </v>
      </c>
      <c r="H4" s="19">
        <f aca="true" t="shared" si="0" ref="H4:H14">I$19</f>
        <v>2.5278630632</v>
      </c>
      <c r="I4" s="3">
        <f>'m vs o orig data'!B4</f>
        <v>2.2932528397</v>
      </c>
      <c r="J4" s="3">
        <f>'m vs o orig data'!N4</f>
        <v>2.1941085419</v>
      </c>
      <c r="K4" s="19">
        <f aca="true" t="shared" si="1" ref="K4:K14">J$19</f>
        <v>2.3771237352</v>
      </c>
      <c r="L4" s="12">
        <f>'m vs o orig data'!E4</f>
        <v>0.6601745211</v>
      </c>
      <c r="M4" s="8"/>
      <c r="N4" s="12">
        <f>'m vs o orig data'!Q4</f>
        <v>0.2494486076</v>
      </c>
      <c r="O4" s="8"/>
      <c r="P4" s="12">
        <f>'m vs o orig data'!Z4</f>
        <v>0.8435245041</v>
      </c>
      <c r="Q4" s="3"/>
      <c r="R4" s="3"/>
      <c r="S4" s="3"/>
      <c r="T4" s="3"/>
      <c r="U4" s="3"/>
      <c r="V4" s="3"/>
      <c r="W4" s="3"/>
    </row>
    <row r="5" spans="1:23" ht="12.75">
      <c r="A5" s="2" t="str">
        <f aca="true" ca="1" t="shared" si="2" ref="A5:A22">CONCATENATE(B5)&amp;(IF((CELL("contents",C5)="m")*AND((CELL("contents",D5))="o")*AND((CELL("contents",E5))&lt;&gt;"")," (m,o,"&amp;CELL("contents",E5)&amp;")",(IF((CELL("contents",C5)="m")*OR((CELL("contents",D5))="o")," (m,o)",(IF((CELL("contents",C5)="m")*OR((CELL("contents",E5))&lt;&gt;"")," (m,"&amp;CELL("contents",E5)&amp;")",(IF((CELL("contents",D5)="o")*OR((CELL("contents",E5))&lt;&gt;"")," (o,"&amp;CELL("contents",E5)&amp;")",(IF((CELL("contents",C5))="m"," (m)",(IF((CELL("contents",D5)="o")," (o)",(IF((CELL("contents",E5)&lt;&gt;"")," ("&amp;CELL("contents",E5)&amp;")",""))))))))))))))</f>
        <v>Central</v>
      </c>
      <c r="B5" t="s">
        <v>20</v>
      </c>
      <c r="C5" t="str">
        <f>'m vs o orig data'!AD5</f>
        <v> </v>
      </c>
      <c r="D5" t="str">
        <f>'m vs o orig data'!AE5</f>
        <v> </v>
      </c>
      <c r="E5">
        <f ca="1">IF(CELL("contents",F5)="s","s",IF(CELL("contents",G5)="s","s",IF(CELL("contents",'m vs o orig data'!AF5)="d","d","")))</f>
      </c>
      <c r="F5" t="str">
        <f>'m vs o orig data'!AG5</f>
        <v> </v>
      </c>
      <c r="G5" t="str">
        <f>'m vs o orig data'!AH5</f>
        <v> </v>
      </c>
      <c r="H5" s="19">
        <f t="shared" si="0"/>
        <v>2.5278630632</v>
      </c>
      <c r="I5" s="3">
        <f>'m vs o orig data'!B5</f>
        <v>3.0397613077</v>
      </c>
      <c r="J5" s="3">
        <f>'m vs o orig data'!N5</f>
        <v>2.3042704345</v>
      </c>
      <c r="K5" s="19">
        <f t="shared" si="1"/>
        <v>2.3771237352</v>
      </c>
      <c r="L5" s="12">
        <f>'m vs o orig data'!E5</f>
        <v>0.3955057914</v>
      </c>
      <c r="M5" s="9"/>
      <c r="N5" s="12">
        <f>'m vs o orig data'!Q5</f>
        <v>0.5087197276</v>
      </c>
      <c r="O5" s="9"/>
      <c r="P5" s="12">
        <f>'m vs o orig data'!Z5</f>
        <v>0.1942699124</v>
      </c>
      <c r="Q5" s="1"/>
      <c r="R5" s="1"/>
      <c r="S5" s="1"/>
      <c r="T5" s="1"/>
      <c r="U5" s="1"/>
      <c r="V5" s="1"/>
      <c r="W5" s="1"/>
    </row>
    <row r="6" spans="1:23" ht="12.75">
      <c r="A6" s="2" t="str">
        <f ca="1" t="shared" si="2"/>
        <v>Assiniboine</v>
      </c>
      <c r="B6" t="s">
        <v>21</v>
      </c>
      <c r="C6" t="str">
        <f>'m vs o orig data'!AD6</f>
        <v> </v>
      </c>
      <c r="D6" t="str">
        <f>'m vs o orig data'!AE6</f>
        <v> </v>
      </c>
      <c r="E6">
        <f ca="1">IF(CELL("contents",F6)="s","s",IF(CELL("contents",G6)="s","s",IF(CELL("contents",'m vs o orig data'!AF6)="d","d","")))</f>
      </c>
      <c r="F6" t="str">
        <f>'m vs o orig data'!AG6</f>
        <v> </v>
      </c>
      <c r="G6" t="str">
        <f>'m vs o orig data'!AH6</f>
        <v> </v>
      </c>
      <c r="H6" s="19">
        <f t="shared" si="0"/>
        <v>2.5278630632</v>
      </c>
      <c r="I6" s="3">
        <f>'m vs o orig data'!B6</f>
        <v>2.315503604</v>
      </c>
      <c r="J6" s="3">
        <f>'m vs o orig data'!N6</f>
        <v>2.5015193975</v>
      </c>
      <c r="K6" s="19">
        <f t="shared" si="1"/>
        <v>2.3771237352</v>
      </c>
      <c r="L6" s="12">
        <f>'m vs o orig data'!E6</f>
        <v>0.7955977446</v>
      </c>
      <c r="M6" s="9"/>
      <c r="N6" s="12">
        <f>'m vs o orig data'!Q6</f>
        <v>0.2632815843</v>
      </c>
      <c r="O6" s="9"/>
      <c r="P6" s="12">
        <f>'m vs o orig data'!Z6</f>
        <v>0.8182242928</v>
      </c>
      <c r="Q6" s="1"/>
      <c r="R6" s="1"/>
      <c r="S6" s="1"/>
      <c r="T6" s="1"/>
      <c r="U6" s="1"/>
      <c r="V6" s="1"/>
      <c r="W6" s="1"/>
    </row>
    <row r="7" spans="1:23" ht="12.75">
      <c r="A7" s="2" t="str">
        <f ca="1" t="shared" si="2"/>
        <v>Brandon</v>
      </c>
      <c r="B7" t="s">
        <v>16</v>
      </c>
      <c r="C7" t="str">
        <f>'m vs o orig data'!AD7</f>
        <v> </v>
      </c>
      <c r="D7" t="str">
        <f>'m vs o orig data'!AE7</f>
        <v> </v>
      </c>
      <c r="E7">
        <f ca="1">IF(CELL("contents",F7)="s","s",IF(CELL("contents",G7)="s","s",IF(CELL("contents",'m vs o orig data'!AF7)="d","d","")))</f>
      </c>
      <c r="F7" t="str">
        <f>'m vs o orig data'!AG7</f>
        <v> </v>
      </c>
      <c r="G7" t="str">
        <f>'m vs o orig data'!AH7</f>
        <v> </v>
      </c>
      <c r="H7" s="19">
        <f t="shared" si="0"/>
        <v>2.5278630632</v>
      </c>
      <c r="I7" s="3">
        <f>'m vs o orig data'!B7</f>
        <v>2.6962120712</v>
      </c>
      <c r="J7" s="3">
        <f>'m vs o orig data'!N7</f>
        <v>2.5670695927</v>
      </c>
      <c r="K7" s="19">
        <f t="shared" si="1"/>
        <v>2.3771237352</v>
      </c>
      <c r="L7" s="12">
        <f>'m vs o orig data'!E7</f>
        <v>0.8758457847</v>
      </c>
      <c r="M7" s="9"/>
      <c r="N7" s="12">
        <f>'m vs o orig data'!Q7</f>
        <v>0.2047105306</v>
      </c>
      <c r="O7" s="9"/>
      <c r="P7" s="12">
        <f>'m vs o orig data'!Z7</f>
        <v>0.9052960473</v>
      </c>
      <c r="Q7" s="1"/>
      <c r="R7" s="1"/>
      <c r="S7" s="1"/>
      <c r="T7" s="1"/>
      <c r="U7" s="1"/>
      <c r="V7" s="1"/>
      <c r="W7" s="1"/>
    </row>
    <row r="8" spans="1:23" ht="12.75">
      <c r="A8" s="2" t="str">
        <f ca="1" t="shared" si="2"/>
        <v>Winnipeg</v>
      </c>
      <c r="B8" t="s">
        <v>29</v>
      </c>
      <c r="C8" t="str">
        <f>'m vs o orig data'!AD8</f>
        <v> </v>
      </c>
      <c r="D8" t="str">
        <f>'m vs o orig data'!AE8</f>
        <v> </v>
      </c>
      <c r="E8">
        <f ca="1">IF(CELL("contents",F8)="s","s",IF(CELL("contents",G8)="s","s",IF(CELL("contents",'m vs o orig data'!AF8)="d","d","")))</f>
      </c>
      <c r="F8" t="str">
        <f>'m vs o orig data'!AG8</f>
        <v> </v>
      </c>
      <c r="G8" t="str">
        <f>'m vs o orig data'!AH8</f>
        <v> </v>
      </c>
      <c r="H8" s="19">
        <f t="shared" si="0"/>
        <v>2.5278630632</v>
      </c>
      <c r="I8" s="3">
        <f>'m vs o orig data'!B8</f>
        <v>2.3756280592</v>
      </c>
      <c r="J8" s="3">
        <f>'m vs o orig data'!N8</f>
        <v>2.3583131519</v>
      </c>
      <c r="K8" s="19">
        <f t="shared" si="1"/>
        <v>2.3771237352</v>
      </c>
      <c r="L8" s="12">
        <f>'m vs o orig data'!E8</f>
        <v>0.5890933284</v>
      </c>
      <c r="M8" s="9"/>
      <c r="N8" s="12">
        <f>'m vs o orig data'!Q8</f>
        <v>0.7081171647</v>
      </c>
      <c r="O8" s="9"/>
      <c r="P8" s="12">
        <f>'m vs o orig data'!Z8</f>
        <v>0.9406190744</v>
      </c>
      <c r="Q8" s="1"/>
      <c r="R8" s="1"/>
      <c r="S8" s="1"/>
      <c r="T8" s="1"/>
      <c r="U8" s="1"/>
      <c r="V8" s="1"/>
      <c r="W8" s="1"/>
    </row>
    <row r="9" spans="1:23" ht="12.75">
      <c r="A9" s="2" t="str">
        <f ca="1" t="shared" si="2"/>
        <v>Interlake</v>
      </c>
      <c r="B9" t="s">
        <v>23</v>
      </c>
      <c r="C9" t="str">
        <f>'m vs o orig data'!AD9</f>
        <v> </v>
      </c>
      <c r="D9" t="str">
        <f>'m vs o orig data'!AE9</f>
        <v> </v>
      </c>
      <c r="E9">
        <f ca="1">IF(CELL("contents",F9)="s","s",IF(CELL("contents",G9)="s","s",IF(CELL("contents",'m vs o orig data'!AF9)="d","d","")))</f>
      </c>
      <c r="F9" t="str">
        <f>'m vs o orig data'!AG9</f>
        <v> </v>
      </c>
      <c r="G9" t="str">
        <f>'m vs o orig data'!AH9</f>
        <v> </v>
      </c>
      <c r="H9" s="19">
        <f t="shared" si="0"/>
        <v>2.5278630632</v>
      </c>
      <c r="I9" s="3">
        <f>'m vs o orig data'!B9</f>
        <v>2.8602188062</v>
      </c>
      <c r="J9" s="3">
        <f>'m vs o orig data'!N9</f>
        <v>2.4443346234</v>
      </c>
      <c r="K9" s="19">
        <f t="shared" si="1"/>
        <v>2.3771237352</v>
      </c>
      <c r="L9" s="12">
        <f>'m vs o orig data'!E9</f>
        <v>0.4337446063</v>
      </c>
      <c r="M9" s="9"/>
      <c r="N9" s="12">
        <f>'m vs o orig data'!Q9</f>
        <v>0.5857419291</v>
      </c>
      <c r="O9" s="9"/>
      <c r="P9" s="12">
        <f>'m vs o orig data'!Z9</f>
        <v>0.3077720028</v>
      </c>
      <c r="Q9" s="1"/>
      <c r="R9" s="1"/>
      <c r="S9" s="1"/>
      <c r="T9" s="1"/>
      <c r="U9" s="1"/>
      <c r="V9" s="1"/>
      <c r="W9" s="1"/>
    </row>
    <row r="10" spans="1:16" ht="12.75">
      <c r="A10" s="2" t="str">
        <f ca="1" t="shared" si="2"/>
        <v>North Eastman</v>
      </c>
      <c r="B10" t="s">
        <v>24</v>
      </c>
      <c r="C10" t="str">
        <f>'m vs o orig data'!AD10</f>
        <v> </v>
      </c>
      <c r="D10" t="str">
        <f>'m vs o orig data'!AE10</f>
        <v> </v>
      </c>
      <c r="E10">
        <f ca="1">IF(CELL("contents",F10)="s","s",IF(CELL("contents",G10)="s","s",IF(CELL("contents",'m vs o orig data'!AF10)="d","d","")))</f>
      </c>
      <c r="F10" t="str">
        <f>'m vs o orig data'!AG10</f>
        <v> </v>
      </c>
      <c r="G10" t="str">
        <f>'m vs o orig data'!AH10</f>
        <v> </v>
      </c>
      <c r="H10" s="19">
        <f t="shared" si="0"/>
        <v>2.5278630632</v>
      </c>
      <c r="I10" s="3">
        <f>'m vs o orig data'!B10</f>
        <v>3.1453470091</v>
      </c>
      <c r="J10" s="3">
        <f>'m vs o orig data'!N10</f>
        <v>2.3823608846</v>
      </c>
      <c r="K10" s="19">
        <f t="shared" si="1"/>
        <v>2.3771237352</v>
      </c>
      <c r="L10" s="12">
        <f>'m vs o orig data'!E10</f>
        <v>0.3689777796</v>
      </c>
      <c r="N10" s="12">
        <f>'m vs o orig data'!Q10</f>
        <v>0.9758172682</v>
      </c>
      <c r="P10" s="12">
        <f>'m vs o orig data'!Z10</f>
        <v>0.2593111882</v>
      </c>
    </row>
    <row r="11" spans="1:23" ht="12.75">
      <c r="A11" s="2" t="str">
        <f ca="1" t="shared" si="2"/>
        <v>Parkland</v>
      </c>
      <c r="B11" t="s">
        <v>22</v>
      </c>
      <c r="C11" t="str">
        <f>'m vs o orig data'!AD11</f>
        <v> </v>
      </c>
      <c r="D11" t="str">
        <f>'m vs o orig data'!AE11</f>
        <v> </v>
      </c>
      <c r="E11">
        <f ca="1">IF(CELL("contents",F11)="s","s",IF(CELL("contents",G11)="s","s",IF(CELL("contents",'m vs o orig data'!AF11)="d","d","")))</f>
      </c>
      <c r="F11" t="str">
        <f>'m vs o orig data'!AG11</f>
        <v> </v>
      </c>
      <c r="G11" t="str">
        <f>'m vs o orig data'!AH11</f>
        <v> </v>
      </c>
      <c r="H11" s="19">
        <f t="shared" si="0"/>
        <v>2.5278630632</v>
      </c>
      <c r="I11" s="3">
        <f>'m vs o orig data'!B11</f>
        <v>2.3126202682</v>
      </c>
      <c r="J11" s="3">
        <f>'m vs o orig data'!N11</f>
        <v>2.3226861725</v>
      </c>
      <c r="K11" s="19">
        <f t="shared" si="1"/>
        <v>2.3771237352</v>
      </c>
      <c r="L11" s="12">
        <f>'m vs o orig data'!E11</f>
        <v>0.6817730624</v>
      </c>
      <c r="M11" s="9"/>
      <c r="N11" s="12">
        <f>'m vs o orig data'!Q11</f>
        <v>0.7081735784</v>
      </c>
      <c r="O11" s="9"/>
      <c r="P11" s="12">
        <f>'m vs o orig data'!Z11</f>
        <v>0.9840431517</v>
      </c>
      <c r="Q11" s="1"/>
      <c r="R11" s="1"/>
      <c r="S11" s="1"/>
      <c r="T11" s="1"/>
      <c r="U11" s="1"/>
      <c r="V11" s="1"/>
      <c r="W11" s="1"/>
    </row>
    <row r="12" spans="1:23" ht="12.75">
      <c r="A12" s="2" t="str">
        <f ca="1" t="shared" si="2"/>
        <v>Churchill (s)</v>
      </c>
      <c r="B12" t="s">
        <v>25</v>
      </c>
      <c r="C12" t="str">
        <f>'m vs o orig data'!AD12</f>
        <v> </v>
      </c>
      <c r="D12" t="str">
        <f>'m vs o orig data'!AE12</f>
        <v> </v>
      </c>
      <c r="E12" t="str">
        <f ca="1">IF(CELL("contents",F12)="s","s",IF(CELL("contents",G12)="s","s",IF(CELL("contents",'m vs o orig data'!AF12)="d","d","")))</f>
        <v>s</v>
      </c>
      <c r="F12" t="str">
        <f>'m vs o orig data'!AG12</f>
        <v> </v>
      </c>
      <c r="G12" t="str">
        <f>'m vs o orig data'!AH12</f>
        <v>s</v>
      </c>
      <c r="H12" s="19">
        <f t="shared" si="0"/>
        <v>2.5278630632</v>
      </c>
      <c r="I12" s="3">
        <f>'m vs o orig data'!B12</f>
        <v>1.2782168E-07</v>
      </c>
      <c r="J12" s="3" t="str">
        <f>'m vs o orig data'!N12</f>
        <v> </v>
      </c>
      <c r="K12" s="19">
        <f t="shared" si="1"/>
        <v>2.3771237352</v>
      </c>
      <c r="L12" s="12">
        <f>'m vs o orig data'!E12</f>
        <v>0.997431957</v>
      </c>
      <c r="M12" s="9"/>
      <c r="N12" s="12" t="str">
        <f>'m vs o orig data'!Q12</f>
        <v> </v>
      </c>
      <c r="O12" s="9"/>
      <c r="P12" s="12" t="str">
        <f>'m vs o orig data'!Z12</f>
        <v> </v>
      </c>
      <c r="Q12" s="1"/>
      <c r="R12" s="1"/>
      <c r="S12" s="1"/>
      <c r="T12" s="1"/>
      <c r="U12" s="1"/>
      <c r="V12" s="1"/>
      <c r="W12" s="1"/>
    </row>
    <row r="13" spans="1:23" ht="12.75">
      <c r="A13" s="2" t="str">
        <f ca="1" t="shared" si="2"/>
        <v>Nor-Man</v>
      </c>
      <c r="B13" t="s">
        <v>26</v>
      </c>
      <c r="C13" t="str">
        <f>'m vs o orig data'!AD13</f>
        <v> </v>
      </c>
      <c r="D13" t="str">
        <f>'m vs o orig data'!AE13</f>
        <v> </v>
      </c>
      <c r="E13">
        <f ca="1">IF(CELL("contents",F13)="s","s",IF(CELL("contents",G13)="s","s",IF(CELL("contents",'m vs o orig data'!AF13)="d","d","")))</f>
      </c>
      <c r="F13" t="str">
        <f>'m vs o orig data'!AG13</f>
        <v> </v>
      </c>
      <c r="G13" t="str">
        <f>'m vs o orig data'!AH13</f>
        <v> </v>
      </c>
      <c r="H13" s="19">
        <f t="shared" si="0"/>
        <v>2.5278630632</v>
      </c>
      <c r="I13" s="3">
        <f>'m vs o orig data'!B13</f>
        <v>1.7873292156</v>
      </c>
      <c r="J13" s="3">
        <f>'m vs o orig data'!N13</f>
        <v>2.3251347604</v>
      </c>
      <c r="K13" s="19">
        <f t="shared" si="1"/>
        <v>2.3771237352</v>
      </c>
      <c r="L13" s="12">
        <f>'m vs o orig data'!E13</f>
        <v>0.306122309</v>
      </c>
      <c r="M13" s="9"/>
      <c r="N13" s="12">
        <f>'m vs o orig data'!Q13</f>
        <v>0.8490749839</v>
      </c>
      <c r="O13" s="9"/>
      <c r="P13" s="12">
        <f>'m vs o orig data'!Z13</f>
        <v>0.4558677324</v>
      </c>
      <c r="Q13" s="1"/>
      <c r="R13" s="1"/>
      <c r="S13" s="1"/>
      <c r="T13" s="1"/>
      <c r="U13" s="1"/>
      <c r="V13" s="1"/>
      <c r="W13" s="1"/>
    </row>
    <row r="14" spans="1:23" ht="12.75">
      <c r="A14" s="2" t="str">
        <f ca="1" t="shared" si="2"/>
        <v>Burntwood</v>
      </c>
      <c r="B14" t="s">
        <v>27</v>
      </c>
      <c r="C14" t="str">
        <f>'m vs o orig data'!AD14</f>
        <v> </v>
      </c>
      <c r="D14" t="str">
        <f>'m vs o orig data'!AE14</f>
        <v> </v>
      </c>
      <c r="E14">
        <f ca="1">IF(CELL("contents",F14)="s","s",IF(CELL("contents",G14)="s","s",IF(CELL("contents",'m vs o orig data'!AF14)="d","d","")))</f>
      </c>
      <c r="F14" t="str">
        <f>'m vs o orig data'!AG14</f>
        <v> </v>
      </c>
      <c r="G14" t="str">
        <f>'m vs o orig data'!AH14</f>
        <v> </v>
      </c>
      <c r="H14" s="19">
        <f t="shared" si="0"/>
        <v>2.5278630632</v>
      </c>
      <c r="I14" s="3">
        <f>'m vs o orig data'!B14</f>
        <v>3.4534989309</v>
      </c>
      <c r="J14" s="3">
        <f>'m vs o orig data'!N14</f>
        <v>2.6444857125</v>
      </c>
      <c r="K14" s="19">
        <f t="shared" si="1"/>
        <v>2.3771237352</v>
      </c>
      <c r="L14" s="12">
        <f>'m vs o orig data'!E14</f>
        <v>0.2900342664</v>
      </c>
      <c r="M14" s="9"/>
      <c r="N14" s="12">
        <f>'m vs o orig data'!Q14</f>
        <v>0.3269637296</v>
      </c>
      <c r="O14" s="9"/>
      <c r="P14" s="12">
        <f>'m vs o orig data'!Z14</f>
        <v>0.3864107689</v>
      </c>
      <c r="Q14" s="1"/>
      <c r="R14" s="1"/>
      <c r="S14" s="1"/>
      <c r="T14" s="1"/>
      <c r="U14" s="1"/>
      <c r="V14" s="1"/>
      <c r="W14" s="1"/>
    </row>
    <row r="15" spans="1:23" ht="12.75">
      <c r="B15"/>
      <c r="C15"/>
      <c r="D15"/>
      <c r="E15"/>
      <c r="F15"/>
      <c r="G15"/>
      <c r="H15" s="19"/>
      <c r="I15" s="3"/>
      <c r="J15" s="3"/>
      <c r="K15" s="19"/>
      <c r="L15" s="12"/>
      <c r="M15" s="9"/>
      <c r="N15" s="12"/>
      <c r="O15" s="9"/>
      <c r="P15" s="12"/>
      <c r="Q15" s="1"/>
      <c r="R15" s="1"/>
      <c r="S15" s="1"/>
      <c r="T15" s="1"/>
      <c r="U15" s="1"/>
      <c r="V15" s="1"/>
      <c r="W15" s="1"/>
    </row>
    <row r="16" spans="1:23" ht="12.75">
      <c r="A16" s="2" t="str">
        <f ca="1" t="shared" si="2"/>
        <v>Rural South</v>
      </c>
      <c r="B16" t="s">
        <v>113</v>
      </c>
      <c r="C16" t="str">
        <f>'m vs o orig data'!AD15</f>
        <v> </v>
      </c>
      <c r="D16" t="str">
        <f>'m vs o orig data'!AE15</f>
        <v> </v>
      </c>
      <c r="E16">
        <f ca="1">IF(CELL("contents",F16)="s","s",IF(CELL("contents",G16)="s","s",IF(CELL("contents",'m vs o orig data'!AF15)="d","d","")))</f>
      </c>
      <c r="F16" t="str">
        <f>'m vs o orig data'!AG15</f>
        <v> </v>
      </c>
      <c r="G16" t="str">
        <f>'m vs o orig data'!AH15</f>
        <v> </v>
      </c>
      <c r="H16" s="19">
        <f aca="true" t="shared" si="3" ref="H16:H22">I$19</f>
        <v>2.5278630632</v>
      </c>
      <c r="I16" s="3">
        <f>'m vs o orig data'!B15</f>
        <v>2.564410451</v>
      </c>
      <c r="J16" s="3">
        <f>'m vs o orig data'!N15</f>
        <v>2.3633284966</v>
      </c>
      <c r="K16" s="19">
        <f aca="true" t="shared" si="4" ref="K16:K22">J$19</f>
        <v>2.3771237352</v>
      </c>
      <c r="L16" s="12">
        <f>'m vs o orig data'!E15</f>
        <v>0.9199566145</v>
      </c>
      <c r="M16" s="9"/>
      <c r="N16" s="12">
        <f>'m vs o orig data'!Q15</f>
        <v>0.8526903162</v>
      </c>
      <c r="O16" s="9"/>
      <c r="P16" s="12">
        <f>'m vs o orig data'!Z15</f>
        <v>0.5571568502</v>
      </c>
      <c r="Q16" s="1"/>
      <c r="R16" s="1"/>
      <c r="S16" s="1"/>
      <c r="T16" s="1"/>
      <c r="U16" s="1"/>
      <c r="V16" s="1"/>
      <c r="W16" s="1"/>
    </row>
    <row r="17" spans="1:16" ht="12.75">
      <c r="A17" s="2" t="str">
        <f ca="1" t="shared" si="2"/>
        <v>Mid</v>
      </c>
      <c r="B17" t="s">
        <v>32</v>
      </c>
      <c r="C17" t="str">
        <f>'m vs o orig data'!AD16</f>
        <v> </v>
      </c>
      <c r="D17" t="str">
        <f>'m vs o orig data'!AE16</f>
        <v> </v>
      </c>
      <c r="E17">
        <f ca="1">IF(CELL("contents",F17)="s","s",IF(CELL("contents",G17)="s","s",IF(CELL("contents",'m vs o orig data'!AF16)="d","d","")))</f>
      </c>
      <c r="F17" t="str">
        <f>'m vs o orig data'!AG16</f>
        <v> </v>
      </c>
      <c r="G17" t="str">
        <f>'m vs o orig data'!AH16</f>
        <v> </v>
      </c>
      <c r="H17" s="19">
        <f t="shared" si="3"/>
        <v>2.5278630632</v>
      </c>
      <c r="I17" s="3">
        <f>'m vs o orig data'!B16</f>
        <v>2.7398342331</v>
      </c>
      <c r="J17" s="3">
        <f>'m vs o orig data'!N16</f>
        <v>2.3912727907</v>
      </c>
      <c r="K17" s="19">
        <f t="shared" si="4"/>
        <v>2.3771237352</v>
      </c>
      <c r="L17" s="12">
        <f>'m vs o orig data'!E16</f>
        <v>0.5075616818</v>
      </c>
      <c r="N17" s="12">
        <f>'m vs o orig data'!Q16</f>
        <v>0.8695568158</v>
      </c>
      <c r="P17" s="12">
        <f>'m vs o orig data'!Z16</f>
        <v>0.2238074284</v>
      </c>
    </row>
    <row r="18" spans="1:16" ht="12.75">
      <c r="A18" s="2" t="str">
        <f ca="1" t="shared" si="2"/>
        <v>North</v>
      </c>
      <c r="B18" t="s">
        <v>28</v>
      </c>
      <c r="C18" t="str">
        <f>'m vs o orig data'!AD17</f>
        <v> </v>
      </c>
      <c r="D18" t="str">
        <f>'m vs o orig data'!AE17</f>
        <v> </v>
      </c>
      <c r="E18">
        <f ca="1">IF(CELL("contents",F18)="s","s",IF(CELL("contents",G18)="s","s",IF(CELL("contents",'m vs o orig data'!AF17)="d","d","")))</f>
      </c>
      <c r="F18" t="str">
        <f>'m vs o orig data'!AG17</f>
        <v> </v>
      </c>
      <c r="G18" t="str">
        <f>'m vs o orig data'!AH17</f>
        <v> </v>
      </c>
      <c r="H18" s="19">
        <f t="shared" si="3"/>
        <v>2.5278630632</v>
      </c>
      <c r="I18" s="3">
        <f>'m vs o orig data'!B17</f>
        <v>2.3851013023</v>
      </c>
      <c r="J18" s="3">
        <f>'m vs o orig data'!N17</f>
        <v>2.5113510177</v>
      </c>
      <c r="K18" s="19">
        <f t="shared" si="4"/>
        <v>2.3771237352</v>
      </c>
      <c r="L18" s="12">
        <f>'m vs o orig data'!E17</f>
        <v>0.7993778765</v>
      </c>
      <c r="N18" s="12">
        <f>'m vs o orig data'!Q17</f>
        <v>0.4868363273</v>
      </c>
      <c r="P18" s="12">
        <f>'m vs o orig data'!Z17</f>
        <v>0.8238339227</v>
      </c>
    </row>
    <row r="19" spans="1:16" ht="12.75">
      <c r="A19" s="2" t="str">
        <f ca="1" t="shared" si="2"/>
        <v>Manitoba</v>
      </c>
      <c r="B19" t="s">
        <v>30</v>
      </c>
      <c r="C19" t="str">
        <f>'m vs o orig data'!AD18</f>
        <v> </v>
      </c>
      <c r="D19" t="str">
        <f>'m vs o orig data'!AE18</f>
        <v> </v>
      </c>
      <c r="E19">
        <f ca="1">IF(CELL("contents",F19)="s","s",IF(CELL("contents",G19)="s","s",IF(CELL("contents",'m vs o orig data'!AF18)="d","d","")))</f>
      </c>
      <c r="F19" t="str">
        <f>'m vs o orig data'!AG18</f>
        <v> </v>
      </c>
      <c r="G19" t="str">
        <f>'m vs o orig data'!AH18</f>
        <v> </v>
      </c>
      <c r="H19" s="19">
        <f t="shared" si="3"/>
        <v>2.5278630632</v>
      </c>
      <c r="I19" s="3">
        <f>'m vs o orig data'!B18</f>
        <v>2.5278630632</v>
      </c>
      <c r="J19" s="3">
        <f>'m vs o orig data'!N18</f>
        <v>2.3771237352</v>
      </c>
      <c r="K19" s="19">
        <f t="shared" si="4"/>
        <v>2.3771237352</v>
      </c>
      <c r="L19" s="12" t="str">
        <f>'m vs o orig data'!E18</f>
        <v> </v>
      </c>
      <c r="N19" s="12" t="str">
        <f>'m vs o orig data'!Q18</f>
        <v> </v>
      </c>
      <c r="P19" s="12">
        <f>'m vs o orig data'!Z18</f>
        <v>0.3185879222</v>
      </c>
    </row>
    <row r="20" spans="1:16" ht="12.75">
      <c r="A20" s="2" t="str">
        <f ca="1" t="shared" si="2"/>
        <v>Wpg Most Healthy</v>
      </c>
      <c r="B20" t="s">
        <v>138</v>
      </c>
      <c r="C20" t="str">
        <f>'m vs o orig data'!AD19</f>
        <v> </v>
      </c>
      <c r="D20" t="str">
        <f>'m vs o orig data'!AE19</f>
        <v> </v>
      </c>
      <c r="E20">
        <f ca="1">IF(CELL("contents",F20)="s","s",IF(CELL("contents",G20)="s","s",IF(CELL("contents",'m vs o orig data'!AF19)="d","d","")))</f>
      </c>
      <c r="F20" t="str">
        <f>'m vs o orig data'!AG19</f>
        <v> </v>
      </c>
      <c r="G20" t="str">
        <f>'m vs o orig data'!AH19</f>
        <v> </v>
      </c>
      <c r="H20" s="19">
        <f t="shared" si="3"/>
        <v>2.5278630632</v>
      </c>
      <c r="I20" s="3">
        <f>'m vs o orig data'!B19</f>
        <v>2.6665433382</v>
      </c>
      <c r="J20" s="3">
        <f>'m vs o orig data'!N19</f>
        <v>2.5075041548</v>
      </c>
      <c r="K20" s="19">
        <f t="shared" si="4"/>
        <v>2.3771237352</v>
      </c>
      <c r="L20" s="12">
        <f>'m vs o orig data'!E19</f>
        <v>0.7373526457</v>
      </c>
      <c r="N20" s="12">
        <f>'m vs o orig data'!Q19</f>
        <v>0.0427593879</v>
      </c>
      <c r="P20" s="12">
        <f>'m vs o orig data'!Z19</f>
        <v>0.6803477669</v>
      </c>
    </row>
    <row r="21" spans="1:16" ht="12.75">
      <c r="A21" s="2" t="str">
        <f ca="1" t="shared" si="2"/>
        <v>Wpg Average Health</v>
      </c>
      <c r="B21" t="s">
        <v>139</v>
      </c>
      <c r="C21" t="str">
        <f>'m vs o orig data'!AD20</f>
        <v> </v>
      </c>
      <c r="D21" t="str">
        <f>'m vs o orig data'!AE20</f>
        <v> </v>
      </c>
      <c r="E21">
        <f ca="1">IF(CELL("contents",F21)="s","s",IF(CELL("contents",G21)="s","s",IF(CELL("contents",'m vs o orig data'!AF20)="d","d","")))</f>
      </c>
      <c r="F21" t="str">
        <f>'m vs o orig data'!AG20</f>
        <v> </v>
      </c>
      <c r="G21" t="str">
        <f>'m vs o orig data'!AH20</f>
        <v> </v>
      </c>
      <c r="H21" s="19">
        <f t="shared" si="3"/>
        <v>2.5278630632</v>
      </c>
      <c r="I21" s="3">
        <f>'m vs o orig data'!B20</f>
        <v>2.2073662318</v>
      </c>
      <c r="J21" s="3">
        <f>'m vs o orig data'!N20</f>
        <v>2.2916145558</v>
      </c>
      <c r="K21" s="19">
        <f t="shared" si="4"/>
        <v>2.3771237352</v>
      </c>
      <c r="L21" s="12">
        <f>'m vs o orig data'!E20</f>
        <v>0.5321816439</v>
      </c>
      <c r="N21" s="12">
        <f>'m vs o orig data'!Q20</f>
        <v>0.3414221216</v>
      </c>
      <c r="P21" s="12">
        <f>'m vs o orig data'!Z20</f>
        <v>0.8595507073</v>
      </c>
    </row>
    <row r="22" spans="1:16" ht="12.75">
      <c r="A22" s="2" t="str">
        <f ca="1" t="shared" si="2"/>
        <v>Wpg Least Healthy (o)</v>
      </c>
      <c r="B22" t="s">
        <v>140</v>
      </c>
      <c r="C22" t="str">
        <f>'m vs o orig data'!AD21</f>
        <v> </v>
      </c>
      <c r="D22" t="str">
        <f>'m vs o orig data'!AE21</f>
        <v>o</v>
      </c>
      <c r="E22">
        <f ca="1">IF(CELL("contents",F22)="s","s",IF(CELL("contents",G22)="s","s",IF(CELL("contents",'m vs o orig data'!AF21)="d","d","")))</f>
      </c>
      <c r="F22" t="str">
        <f>'m vs o orig data'!AG21</f>
        <v> </v>
      </c>
      <c r="G22" t="str">
        <f>'m vs o orig data'!AH21</f>
        <v> </v>
      </c>
      <c r="H22" s="19">
        <f t="shared" si="3"/>
        <v>2.5278630632</v>
      </c>
      <c r="I22" s="3">
        <f>'m vs o orig data'!B21</f>
        <v>2.191093693</v>
      </c>
      <c r="J22" s="3">
        <f>'m vs o orig data'!N21</f>
        <v>2.1335465513</v>
      </c>
      <c r="K22" s="19">
        <f t="shared" si="4"/>
        <v>2.3771237352</v>
      </c>
      <c r="L22" s="12">
        <f>'m vs o orig data'!E21</f>
        <v>0.4086386619</v>
      </c>
      <c r="N22" s="12">
        <f>'m vs o orig data'!Q21</f>
        <v>0.0030573677</v>
      </c>
      <c r="P22" s="12">
        <f>'m vs o orig data'!Z21</f>
        <v>0.8724892798</v>
      </c>
    </row>
    <row r="23" spans="1:16" ht="12.75">
      <c r="B23"/>
      <c r="C23"/>
      <c r="D23"/>
      <c r="E23"/>
      <c r="F23"/>
      <c r="G23"/>
      <c r="H23" s="19"/>
      <c r="I23" s="3"/>
      <c r="J23" s="3"/>
      <c r="K23" s="19"/>
      <c r="L23" s="12"/>
      <c r="N23" s="12"/>
      <c r="P23" s="12"/>
    </row>
    <row r="24" spans="2:8" ht="12.75">
      <c r="B24"/>
      <c r="C24"/>
      <c r="D24"/>
      <c r="E24"/>
      <c r="F24"/>
      <c r="G24"/>
      <c r="H24" s="20"/>
    </row>
    <row r="25" spans="2:8" ht="12.75">
      <c r="B25"/>
      <c r="C25"/>
      <c r="D25"/>
      <c r="E25"/>
      <c r="F25"/>
      <c r="G25"/>
      <c r="H25" s="20"/>
    </row>
    <row r="26" spans="2:8" ht="12.75">
      <c r="B26"/>
      <c r="C26"/>
      <c r="D26"/>
      <c r="E26"/>
      <c r="F26"/>
      <c r="G26"/>
      <c r="H26" s="20"/>
    </row>
    <row r="27" ht="12.75">
      <c r="H27" s="20"/>
    </row>
    <row r="28" ht="12.75">
      <c r="H28" s="20"/>
    </row>
    <row r="29" ht="12.75">
      <c r="H29" s="20"/>
    </row>
    <row r="30" ht="12.75">
      <c r="H30" s="20"/>
    </row>
    <row r="31" ht="12.75">
      <c r="H31" s="20"/>
    </row>
    <row r="32" ht="12.75">
      <c r="H32" s="20"/>
    </row>
  </sheetData>
  <sheetProtection/>
  <mergeCells count="3">
    <mergeCell ref="C1:E1"/>
    <mergeCell ref="F1:G1"/>
    <mergeCell ref="H1:L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K15" sqref="K15"/>
    </sheetView>
  </sheetViews>
  <sheetFormatPr defaultColWidth="9.140625" defaultRowHeight="12.75"/>
  <cols>
    <col min="1" max="1" width="26.28125" style="0" customWidth="1"/>
    <col min="2" max="2" width="23.8515625" style="0" customWidth="1"/>
    <col min="3" max="3" width="7.28125" style="0" customWidth="1"/>
    <col min="4" max="4" width="11.421875" style="0" customWidth="1"/>
    <col min="5" max="5" width="21.140625" style="0" customWidth="1"/>
    <col min="6" max="6" width="14.421875" style="0" customWidth="1"/>
  </cols>
  <sheetData>
    <row r="1" spans="1:7" ht="12.75">
      <c r="A1" s="35" t="s">
        <v>112</v>
      </c>
      <c r="B1" s="5" t="s">
        <v>35</v>
      </c>
      <c r="C1" s="13" t="s">
        <v>17</v>
      </c>
      <c r="D1" s="13" t="s">
        <v>18</v>
      </c>
      <c r="E1" s="83" t="s">
        <v>130</v>
      </c>
      <c r="F1" s="83"/>
      <c r="G1" s="83"/>
    </row>
    <row r="2" spans="1:7" ht="12.75">
      <c r="A2" s="35"/>
      <c r="B2" s="5"/>
      <c r="C2" s="13"/>
      <c r="D2" s="13"/>
      <c r="E2" s="3"/>
      <c r="F2" s="3" t="s">
        <v>114</v>
      </c>
      <c r="G2" s="3"/>
    </row>
    <row r="3" spans="1:7" ht="12.75">
      <c r="A3" s="34" t="s">
        <v>0</v>
      </c>
      <c r="B3" s="5"/>
      <c r="C3" s="13" t="s">
        <v>95</v>
      </c>
      <c r="D3" s="13" t="s">
        <v>37</v>
      </c>
      <c r="E3" s="6" t="s">
        <v>103</v>
      </c>
      <c r="F3" s="3" t="s">
        <v>115</v>
      </c>
      <c r="G3" s="6" t="s">
        <v>77</v>
      </c>
    </row>
    <row r="4" spans="1:7" ht="12.75">
      <c r="A4" s="33" t="str">
        <f ca="1">CONCATENATE(B4)&amp;(IF((CELL("contents",D4)="s")," (s)",(IF((CELL("contents",C4)="m")," (m)",""))))</f>
        <v>Southeast Region</v>
      </c>
      <c r="B4" t="s">
        <v>96</v>
      </c>
      <c r="C4" t="str">
        <f>'m region orig data'!N4</f>
        <v> </v>
      </c>
      <c r="D4" t="str">
        <f>'m region orig data'!O4</f>
        <v> </v>
      </c>
      <c r="E4" s="19">
        <f>F$12</f>
        <v>2.5262597338</v>
      </c>
      <c r="F4" s="36">
        <f>'m region orig data'!B4</f>
        <v>2.4432994958</v>
      </c>
      <c r="G4" s="12">
        <f>'m region orig data'!E4</f>
        <v>0.8418733501</v>
      </c>
    </row>
    <row r="5" spans="1:7" ht="12.75">
      <c r="A5" s="33" t="str">
        <f ca="1">CONCATENATE(B5)&amp;(IF((CELL("contents",D5)="s")," (s)",(IF((CELL("contents",C5)="m")," (m)",""))))</f>
        <v>Interlake Region</v>
      </c>
      <c r="B5" t="s">
        <v>97</v>
      </c>
      <c r="C5" t="str">
        <f>'m region orig data'!N5</f>
        <v> </v>
      </c>
      <c r="D5" t="str">
        <f>'m region orig data'!O5</f>
        <v> </v>
      </c>
      <c r="E5" s="19">
        <f aca="true" t="shared" si="0" ref="E5:E12">F$12</f>
        <v>2.5262597338</v>
      </c>
      <c r="F5" s="36">
        <f>'m region orig data'!B5</f>
        <v>3.0598032557</v>
      </c>
      <c r="G5" s="12">
        <f>'m region orig data'!E5</f>
        <v>0.2289146485</v>
      </c>
    </row>
    <row r="6" spans="1:7" ht="12.75">
      <c r="A6" s="33" t="str">
        <f aca="true" ca="1" t="shared" si="1" ref="A6:A12">CONCATENATE(B6)&amp;(IF((CELL("contents",D6)="s")," (s)",(IF((CELL("contents",C6)="m")," (m)",""))))</f>
        <v>Northwest Region</v>
      </c>
      <c r="B6" t="s">
        <v>98</v>
      </c>
      <c r="C6" t="str">
        <f>'m region orig data'!N6</f>
        <v> </v>
      </c>
      <c r="D6" t="str">
        <f>'m region orig data'!O6</f>
        <v> </v>
      </c>
      <c r="E6" s="19">
        <f t="shared" si="0"/>
        <v>2.5262597338</v>
      </c>
      <c r="F6" s="36">
        <f>'m region orig data'!B6</f>
        <v>2.5823683947</v>
      </c>
      <c r="G6" s="12">
        <f>'m region orig data'!E6</f>
        <v>0.9262085876</v>
      </c>
    </row>
    <row r="7" spans="1:7" ht="12.75">
      <c r="A7" s="33" t="str">
        <f ca="1" t="shared" si="1"/>
        <v>Winnipeg Region</v>
      </c>
      <c r="B7" t="s">
        <v>99</v>
      </c>
      <c r="C7" t="str">
        <f>'m region orig data'!N7</f>
        <v> </v>
      </c>
      <c r="D7" t="str">
        <f>'m region orig data'!O7</f>
        <v> </v>
      </c>
      <c r="E7" s="19">
        <f t="shared" si="0"/>
        <v>2.5262597338</v>
      </c>
      <c r="F7" s="36">
        <f>'m region orig data'!B7</f>
        <v>2.3755450881</v>
      </c>
      <c r="G7" s="12">
        <f>'m region orig data'!E7</f>
        <v>0.5890988103</v>
      </c>
    </row>
    <row r="8" spans="1:7" ht="12.75">
      <c r="A8" s="33" t="str">
        <f ca="1" t="shared" si="1"/>
        <v>Southwest Region</v>
      </c>
      <c r="B8" t="s">
        <v>100</v>
      </c>
      <c r="C8" t="str">
        <f>'m region orig data'!N8</f>
        <v> </v>
      </c>
      <c r="D8" t="str">
        <f>'m region orig data'!O8</f>
        <v> </v>
      </c>
      <c r="E8" s="19">
        <f t="shared" si="0"/>
        <v>2.5262597338</v>
      </c>
      <c r="F8" s="36">
        <f>'m region orig data'!B8</f>
        <v>2.62718391</v>
      </c>
      <c r="G8" s="12">
        <f>'m region orig data'!E8</f>
        <v>0.8271815746</v>
      </c>
    </row>
    <row r="9" spans="1:7" ht="12.75">
      <c r="A9" s="33" t="str">
        <f ca="1" t="shared" si="1"/>
        <v>The Pas Region</v>
      </c>
      <c r="B9" t="s">
        <v>101</v>
      </c>
      <c r="C9" t="str">
        <f>'m region orig data'!N9</f>
        <v> </v>
      </c>
      <c r="D9" t="str">
        <f>'m region orig data'!O9</f>
        <v> </v>
      </c>
      <c r="E9" s="19">
        <f t="shared" si="0"/>
        <v>2.5262597338</v>
      </c>
      <c r="F9" s="36">
        <f>'m region orig data'!B9</f>
        <v>2.0171871399</v>
      </c>
      <c r="G9" s="12">
        <f>'m region orig data'!E9</f>
        <v>0.3815053733</v>
      </c>
    </row>
    <row r="10" spans="1:7" ht="12.75">
      <c r="A10" s="33" t="str">
        <f ca="1" t="shared" si="1"/>
        <v>Thompson Region</v>
      </c>
      <c r="B10" t="s">
        <v>102</v>
      </c>
      <c r="C10" t="str">
        <f>'m region orig data'!N10</f>
        <v> </v>
      </c>
      <c r="D10" t="str">
        <f>'m region orig data'!O10</f>
        <v> </v>
      </c>
      <c r="E10" s="19">
        <f t="shared" si="0"/>
        <v>2.5262597338</v>
      </c>
      <c r="F10" s="36">
        <f>'m region orig data'!B10</f>
        <v>3.1710650965</v>
      </c>
      <c r="G10" s="12">
        <f>'m region orig data'!E10</f>
        <v>0.4407797312</v>
      </c>
    </row>
    <row r="11" spans="1:7" ht="12.75">
      <c r="A11" s="33"/>
      <c r="E11" s="19"/>
      <c r="F11" s="36"/>
      <c r="G11" s="12"/>
    </row>
    <row r="12" spans="1:7" ht="12.75">
      <c r="A12" s="33" t="str">
        <f ca="1" t="shared" si="1"/>
        <v>Manitoba</v>
      </c>
      <c r="B12" t="s">
        <v>30</v>
      </c>
      <c r="C12" t="str">
        <f>'m region orig data'!N11</f>
        <v> </v>
      </c>
      <c r="D12" t="str">
        <f>'m region orig data'!O11</f>
        <v> </v>
      </c>
      <c r="E12" s="19">
        <f t="shared" si="0"/>
        <v>2.5262597338</v>
      </c>
      <c r="F12" s="36">
        <f>'m region orig data'!B11</f>
        <v>2.5262597338</v>
      </c>
      <c r="G12" s="12" t="str">
        <f>'m region orig data'!E11</f>
        <v> </v>
      </c>
    </row>
    <row r="13" spans="5:7" ht="12.75">
      <c r="E13" s="19"/>
      <c r="F13" s="11"/>
      <c r="G13" s="12"/>
    </row>
    <row r="16" ht="12.75">
      <c r="B16" s="38"/>
    </row>
  </sheetData>
  <sheetProtection/>
  <mergeCells count="1">
    <mergeCell ref="E1:G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1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sheetData>
    <row r="1" ht="12.75">
      <c r="A1" t="s">
        <v>129</v>
      </c>
    </row>
    <row r="3" spans="1:34" ht="12.75">
      <c r="A3" t="s">
        <v>0</v>
      </c>
      <c r="B3" t="s">
        <v>40</v>
      </c>
      <c r="C3" t="s">
        <v>41</v>
      </c>
      <c r="D3" t="s">
        <v>42</v>
      </c>
      <c r="E3" t="s">
        <v>43</v>
      </c>
      <c r="F3" t="s">
        <v>44</v>
      </c>
      <c r="G3" t="s">
        <v>45</v>
      </c>
      <c r="H3" t="s">
        <v>46</v>
      </c>
      <c r="I3" t="s">
        <v>47</v>
      </c>
      <c r="J3" t="s">
        <v>48</v>
      </c>
      <c r="K3" t="s">
        <v>133</v>
      </c>
      <c r="L3" t="s">
        <v>49</v>
      </c>
      <c r="M3" t="s">
        <v>50</v>
      </c>
      <c r="N3" t="s">
        <v>51</v>
      </c>
      <c r="O3" t="s">
        <v>52</v>
      </c>
      <c r="P3" t="s">
        <v>53</v>
      </c>
      <c r="Q3" t="s">
        <v>54</v>
      </c>
      <c r="R3" t="s">
        <v>55</v>
      </c>
      <c r="S3" t="s">
        <v>56</v>
      </c>
      <c r="T3" t="s">
        <v>57</v>
      </c>
      <c r="U3" t="s">
        <v>58</v>
      </c>
      <c r="V3" t="s">
        <v>59</v>
      </c>
      <c r="W3" t="s">
        <v>134</v>
      </c>
      <c r="X3" t="s">
        <v>60</v>
      </c>
      <c r="Y3" t="s">
        <v>61</v>
      </c>
      <c r="Z3" t="s">
        <v>62</v>
      </c>
      <c r="AA3" t="s">
        <v>63</v>
      </c>
      <c r="AB3" t="s">
        <v>64</v>
      </c>
      <c r="AC3" t="s">
        <v>65</v>
      </c>
      <c r="AD3" t="s">
        <v>66</v>
      </c>
      <c r="AE3" t="s">
        <v>67</v>
      </c>
      <c r="AF3" t="s">
        <v>68</v>
      </c>
      <c r="AG3" t="s">
        <v>69</v>
      </c>
      <c r="AH3" t="s">
        <v>70</v>
      </c>
    </row>
    <row r="4" spans="1:34" ht="12.75">
      <c r="A4" t="s">
        <v>3</v>
      </c>
      <c r="B4">
        <v>2.2932528397</v>
      </c>
      <c r="C4">
        <v>1.485526863</v>
      </c>
      <c r="D4">
        <v>3.5401639094</v>
      </c>
      <c r="E4">
        <v>0.6601745211</v>
      </c>
      <c r="F4">
        <v>1.8994992229</v>
      </c>
      <c r="G4">
        <v>0.404974595</v>
      </c>
      <c r="H4">
        <v>-0.0974</v>
      </c>
      <c r="I4">
        <v>-0.5316</v>
      </c>
      <c r="J4">
        <v>0.3368</v>
      </c>
      <c r="K4">
        <v>0.9071902957</v>
      </c>
      <c r="L4">
        <v>0.5876611295</v>
      </c>
      <c r="M4">
        <v>1.4004571533</v>
      </c>
      <c r="N4">
        <v>2.1941085419</v>
      </c>
      <c r="O4">
        <v>1.9144572172</v>
      </c>
      <c r="P4">
        <v>2.5146094937</v>
      </c>
      <c r="Q4">
        <v>0.2494486076</v>
      </c>
      <c r="R4">
        <v>1.9840717974</v>
      </c>
      <c r="S4">
        <v>0.1356283559</v>
      </c>
      <c r="T4">
        <v>-0.0801</v>
      </c>
      <c r="U4">
        <v>-0.2165</v>
      </c>
      <c r="V4">
        <v>0.0562</v>
      </c>
      <c r="W4">
        <v>0.9230098162</v>
      </c>
      <c r="X4">
        <v>0.8053670866</v>
      </c>
      <c r="Y4">
        <v>1.0578370223</v>
      </c>
      <c r="Z4">
        <v>0.8435245041</v>
      </c>
      <c r="AA4">
        <v>-0.0442</v>
      </c>
      <c r="AB4">
        <v>-0.483</v>
      </c>
      <c r="AC4">
        <v>0.3946</v>
      </c>
      <c r="AD4" t="s">
        <v>36</v>
      </c>
      <c r="AE4" t="s">
        <v>36</v>
      </c>
      <c r="AF4" t="s">
        <v>36</v>
      </c>
      <c r="AG4" t="s">
        <v>36</v>
      </c>
      <c r="AH4" t="s">
        <v>36</v>
      </c>
    </row>
    <row r="5" spans="1:34" ht="12.75">
      <c r="A5" t="s">
        <v>1</v>
      </c>
      <c r="B5">
        <v>3.0397613077</v>
      </c>
      <c r="C5">
        <v>1.9865682632</v>
      </c>
      <c r="D5">
        <v>4.6513120031</v>
      </c>
      <c r="E5">
        <v>0.3955057914</v>
      </c>
      <c r="F5">
        <v>2.5863038345</v>
      </c>
      <c r="G5">
        <v>0.5392816286</v>
      </c>
      <c r="H5">
        <v>0.1844</v>
      </c>
      <c r="I5">
        <v>-0.241</v>
      </c>
      <c r="J5">
        <v>0.6098</v>
      </c>
      <c r="K5">
        <v>1.2025023634</v>
      </c>
      <c r="L5">
        <v>0.7858686225</v>
      </c>
      <c r="M5">
        <v>1.8400173929</v>
      </c>
      <c r="N5">
        <v>2.3042704345</v>
      </c>
      <c r="O5">
        <v>2.1010644931</v>
      </c>
      <c r="P5">
        <v>2.5271295826</v>
      </c>
      <c r="Q5">
        <v>0.5087197276</v>
      </c>
      <c r="R5">
        <v>2.3641580054</v>
      </c>
      <c r="S5">
        <v>0.1071302253</v>
      </c>
      <c r="T5">
        <v>-0.0311</v>
      </c>
      <c r="U5">
        <v>-0.1234</v>
      </c>
      <c r="V5">
        <v>0.0612</v>
      </c>
      <c r="W5">
        <v>0.9693523313</v>
      </c>
      <c r="X5">
        <v>0.883868375</v>
      </c>
      <c r="Y5">
        <v>1.063103929</v>
      </c>
      <c r="Z5">
        <v>0.1942699124</v>
      </c>
      <c r="AA5">
        <v>-0.277</v>
      </c>
      <c r="AB5">
        <v>-0.6953</v>
      </c>
      <c r="AC5">
        <v>0.1413</v>
      </c>
      <c r="AD5" t="s">
        <v>36</v>
      </c>
      <c r="AE5" t="s">
        <v>36</v>
      </c>
      <c r="AF5" t="s">
        <v>36</v>
      </c>
      <c r="AG5" t="s">
        <v>36</v>
      </c>
      <c r="AH5" t="s">
        <v>36</v>
      </c>
    </row>
    <row r="6" spans="1:34" ht="12.75">
      <c r="A6" t="s">
        <v>10</v>
      </c>
      <c r="B6">
        <v>2.315503604</v>
      </c>
      <c r="C6">
        <v>1.1921183388</v>
      </c>
      <c r="D6">
        <v>4.4975039519</v>
      </c>
      <c r="E6">
        <v>0.7955977446</v>
      </c>
      <c r="F6">
        <v>2.1562050791</v>
      </c>
      <c r="G6">
        <v>0.7187350264</v>
      </c>
      <c r="H6">
        <v>-0.0877</v>
      </c>
      <c r="I6">
        <v>-0.7516</v>
      </c>
      <c r="J6">
        <v>0.5761</v>
      </c>
      <c r="K6">
        <v>0.9159924988</v>
      </c>
      <c r="L6">
        <v>0.4715913438</v>
      </c>
      <c r="M6">
        <v>1.7791723047</v>
      </c>
      <c r="N6">
        <v>2.5015193975</v>
      </c>
      <c r="O6">
        <v>2.2876643034</v>
      </c>
      <c r="P6">
        <v>2.7353660618</v>
      </c>
      <c r="Q6">
        <v>0.2632815843</v>
      </c>
      <c r="R6">
        <v>2.9720468481</v>
      </c>
      <c r="S6">
        <v>0.1299585348</v>
      </c>
      <c r="T6">
        <v>0.051</v>
      </c>
      <c r="U6">
        <v>-0.0384</v>
      </c>
      <c r="V6">
        <v>0.1404</v>
      </c>
      <c r="W6">
        <v>1.052330327</v>
      </c>
      <c r="X6">
        <v>0.9623665228</v>
      </c>
      <c r="Y6">
        <v>1.1507041141</v>
      </c>
      <c r="Z6">
        <v>0.8182242928</v>
      </c>
      <c r="AA6">
        <v>0.0773</v>
      </c>
      <c r="AB6">
        <v>-0.5817</v>
      </c>
      <c r="AC6">
        <v>0.7362</v>
      </c>
      <c r="AD6" t="s">
        <v>36</v>
      </c>
      <c r="AE6" t="s">
        <v>36</v>
      </c>
      <c r="AF6" t="s">
        <v>36</v>
      </c>
      <c r="AG6" t="s">
        <v>36</v>
      </c>
      <c r="AH6" t="s">
        <v>36</v>
      </c>
    </row>
    <row r="7" spans="1:34" ht="12.75">
      <c r="A7" t="s">
        <v>9</v>
      </c>
      <c r="B7">
        <v>2.6962120712</v>
      </c>
      <c r="C7">
        <v>1.2008649506</v>
      </c>
      <c r="D7">
        <v>6.0536028879</v>
      </c>
      <c r="E7">
        <v>0.8758457847</v>
      </c>
      <c r="F7">
        <v>1.9224607498</v>
      </c>
      <c r="G7">
        <v>0.7848413146</v>
      </c>
      <c r="H7">
        <v>0.0645</v>
      </c>
      <c r="I7">
        <v>-0.7443</v>
      </c>
      <c r="J7">
        <v>0.8733</v>
      </c>
      <c r="K7">
        <v>1.0665973606</v>
      </c>
      <c r="L7">
        <v>0.4750514251</v>
      </c>
      <c r="M7">
        <v>2.3947511145</v>
      </c>
      <c r="N7">
        <v>2.5670695927</v>
      </c>
      <c r="O7">
        <v>2.2795160731</v>
      </c>
      <c r="P7">
        <v>2.8908970512</v>
      </c>
      <c r="Q7">
        <v>0.2047105306</v>
      </c>
      <c r="R7">
        <v>2.6813434942</v>
      </c>
      <c r="S7">
        <v>0.158829081</v>
      </c>
      <c r="T7">
        <v>0.0769</v>
      </c>
      <c r="U7">
        <v>-0.0419</v>
      </c>
      <c r="V7">
        <v>0.1957</v>
      </c>
      <c r="W7">
        <v>1.0799057511</v>
      </c>
      <c r="X7">
        <v>0.9589387542</v>
      </c>
      <c r="Y7">
        <v>1.2161323402</v>
      </c>
      <c r="Z7">
        <v>0.9052960473</v>
      </c>
      <c r="AA7">
        <v>-0.0491</v>
      </c>
      <c r="AB7">
        <v>-0.8577</v>
      </c>
      <c r="AC7">
        <v>0.7595</v>
      </c>
      <c r="AD7" t="s">
        <v>36</v>
      </c>
      <c r="AE7" t="s">
        <v>36</v>
      </c>
      <c r="AF7" t="s">
        <v>36</v>
      </c>
      <c r="AG7" t="s">
        <v>36</v>
      </c>
      <c r="AH7" t="s">
        <v>36</v>
      </c>
    </row>
    <row r="8" spans="1:34" ht="12.75">
      <c r="A8" t="s">
        <v>11</v>
      </c>
      <c r="B8">
        <v>2.3756280592</v>
      </c>
      <c r="C8">
        <v>1.9003834927</v>
      </c>
      <c r="D8">
        <v>2.9697209523</v>
      </c>
      <c r="E8">
        <v>0.5890933284</v>
      </c>
      <c r="F8">
        <v>1.9013433791</v>
      </c>
      <c r="G8">
        <v>0.1838098023</v>
      </c>
      <c r="H8">
        <v>-0.0615</v>
      </c>
      <c r="I8">
        <v>-0.2847</v>
      </c>
      <c r="J8">
        <v>0.1617</v>
      </c>
      <c r="K8">
        <v>0.9403399443</v>
      </c>
      <c r="L8">
        <v>0.7522248698</v>
      </c>
      <c r="M8">
        <v>1.1754985062</v>
      </c>
      <c r="N8">
        <v>2.3583131519</v>
      </c>
      <c r="O8">
        <v>2.2622394951</v>
      </c>
      <c r="P8">
        <v>2.4584669017</v>
      </c>
      <c r="Q8">
        <v>0.7081171647</v>
      </c>
      <c r="R8">
        <v>2.3370091081</v>
      </c>
      <c r="S8">
        <v>0.0394632203</v>
      </c>
      <c r="T8">
        <v>-0.0079</v>
      </c>
      <c r="U8">
        <v>-0.0495</v>
      </c>
      <c r="V8">
        <v>0.0336</v>
      </c>
      <c r="W8">
        <v>0.9920868304</v>
      </c>
      <c r="X8">
        <v>0.9516709045</v>
      </c>
      <c r="Y8">
        <v>1.0342191554</v>
      </c>
      <c r="Z8">
        <v>0.9406190744</v>
      </c>
      <c r="AA8">
        <v>-0.0073</v>
      </c>
      <c r="AB8">
        <v>-0.1998</v>
      </c>
      <c r="AC8">
        <v>0.1852</v>
      </c>
      <c r="AD8" t="s">
        <v>36</v>
      </c>
      <c r="AE8" t="s">
        <v>36</v>
      </c>
      <c r="AF8" t="s">
        <v>36</v>
      </c>
      <c r="AG8" t="s">
        <v>36</v>
      </c>
      <c r="AH8" t="s">
        <v>36</v>
      </c>
    </row>
    <row r="9" spans="1:34" ht="12.75">
      <c r="A9" t="s">
        <v>4</v>
      </c>
      <c r="B9">
        <v>2.8602188062</v>
      </c>
      <c r="C9">
        <v>2.0993354462</v>
      </c>
      <c r="D9">
        <v>3.8968768112</v>
      </c>
      <c r="E9">
        <v>0.4337446063</v>
      </c>
      <c r="F9">
        <v>2.4234299268</v>
      </c>
      <c r="G9">
        <v>0.3534935857</v>
      </c>
      <c r="H9">
        <v>0.1235</v>
      </c>
      <c r="I9">
        <v>-0.1858</v>
      </c>
      <c r="J9">
        <v>0.4328</v>
      </c>
      <c r="K9">
        <v>1.1314769569</v>
      </c>
      <c r="L9">
        <v>0.8304783106</v>
      </c>
      <c r="M9">
        <v>1.5415695842</v>
      </c>
      <c r="N9">
        <v>2.4443346234</v>
      </c>
      <c r="O9">
        <v>2.2111352407</v>
      </c>
      <c r="P9">
        <v>2.7021285905</v>
      </c>
      <c r="Q9">
        <v>0.5857419291</v>
      </c>
      <c r="R9">
        <v>2.4001411848</v>
      </c>
      <c r="S9">
        <v>0.1188246948</v>
      </c>
      <c r="T9">
        <v>0.0279</v>
      </c>
      <c r="U9">
        <v>-0.0724</v>
      </c>
      <c r="V9">
        <v>0.1281</v>
      </c>
      <c r="W9">
        <v>1.0282740386</v>
      </c>
      <c r="X9">
        <v>0.9301725476</v>
      </c>
      <c r="Y9">
        <v>1.1367218923</v>
      </c>
      <c r="Z9">
        <v>0.3077720028</v>
      </c>
      <c r="AA9">
        <v>-0.1571</v>
      </c>
      <c r="AB9">
        <v>-0.4591</v>
      </c>
      <c r="AC9">
        <v>0.1448</v>
      </c>
      <c r="AD9" t="s">
        <v>36</v>
      </c>
      <c r="AE9" t="s">
        <v>36</v>
      </c>
      <c r="AF9" t="s">
        <v>36</v>
      </c>
      <c r="AG9" t="s">
        <v>36</v>
      </c>
      <c r="AH9" t="s">
        <v>36</v>
      </c>
    </row>
    <row r="10" spans="1:34" ht="12.75">
      <c r="A10" t="s">
        <v>2</v>
      </c>
      <c r="B10">
        <v>3.1453470091</v>
      </c>
      <c r="C10">
        <v>1.9525315661</v>
      </c>
      <c r="D10">
        <v>5.0668619036</v>
      </c>
      <c r="E10">
        <v>0.3689777796</v>
      </c>
      <c r="F10">
        <v>2.462717198</v>
      </c>
      <c r="G10">
        <v>0.5804680103</v>
      </c>
      <c r="H10">
        <v>0.2185</v>
      </c>
      <c r="I10">
        <v>-0.2582</v>
      </c>
      <c r="J10">
        <v>0.6953</v>
      </c>
      <c r="K10">
        <v>1.2442711217</v>
      </c>
      <c r="L10">
        <v>0.7724040098</v>
      </c>
      <c r="M10">
        <v>2.0044052138</v>
      </c>
      <c r="N10">
        <v>2.3823608846</v>
      </c>
      <c r="O10">
        <v>2.0663827904</v>
      </c>
      <c r="P10">
        <v>2.7466563363</v>
      </c>
      <c r="Q10">
        <v>0.9758172682</v>
      </c>
      <c r="R10">
        <v>2.2092472779</v>
      </c>
      <c r="S10">
        <v>0.157803377</v>
      </c>
      <c r="T10">
        <v>0.0022</v>
      </c>
      <c r="U10">
        <v>-0.1401</v>
      </c>
      <c r="V10">
        <v>0.1445</v>
      </c>
      <c r="W10">
        <v>1.0022031455</v>
      </c>
      <c r="X10">
        <v>0.8692785991</v>
      </c>
      <c r="Y10">
        <v>1.1554536668</v>
      </c>
      <c r="Z10">
        <v>0.2593111882</v>
      </c>
      <c r="AA10">
        <v>-0.2778</v>
      </c>
      <c r="AB10">
        <v>-0.7606</v>
      </c>
      <c r="AC10">
        <v>0.2049</v>
      </c>
      <c r="AD10" t="s">
        <v>36</v>
      </c>
      <c r="AE10" t="s">
        <v>36</v>
      </c>
      <c r="AF10" t="s">
        <v>36</v>
      </c>
      <c r="AG10" t="s">
        <v>36</v>
      </c>
      <c r="AH10" t="s">
        <v>36</v>
      </c>
    </row>
    <row r="11" spans="1:34" ht="12.75">
      <c r="A11" t="s">
        <v>6</v>
      </c>
      <c r="B11">
        <v>2.3126202682</v>
      </c>
      <c r="C11">
        <v>1.5113526566</v>
      </c>
      <c r="D11">
        <v>3.5386926284</v>
      </c>
      <c r="E11">
        <v>0.6817730624</v>
      </c>
      <c r="F11">
        <v>2.054488611</v>
      </c>
      <c r="G11">
        <v>0.4283904889</v>
      </c>
      <c r="H11">
        <v>-0.089</v>
      </c>
      <c r="I11">
        <v>-0.5144</v>
      </c>
      <c r="J11">
        <v>0.3364</v>
      </c>
      <c r="K11">
        <v>0.914851877</v>
      </c>
      <c r="L11">
        <v>0.5978775823</v>
      </c>
      <c r="M11">
        <v>1.3998751277</v>
      </c>
      <c r="N11">
        <v>2.3226861725</v>
      </c>
      <c r="O11">
        <v>2.0573480325</v>
      </c>
      <c r="P11">
        <v>2.6222452259</v>
      </c>
      <c r="Q11">
        <v>0.7081735784</v>
      </c>
      <c r="R11">
        <v>2.8356860179</v>
      </c>
      <c r="S11">
        <v>0.1716235252</v>
      </c>
      <c r="T11">
        <v>-0.0232</v>
      </c>
      <c r="U11">
        <v>-0.1445</v>
      </c>
      <c r="V11">
        <v>0.0981</v>
      </c>
      <c r="W11">
        <v>0.9770993988</v>
      </c>
      <c r="X11">
        <v>0.8654778891</v>
      </c>
      <c r="Y11">
        <v>1.1031168412</v>
      </c>
      <c r="Z11">
        <v>0.9840431517</v>
      </c>
      <c r="AA11">
        <v>0.0043</v>
      </c>
      <c r="AB11">
        <v>-0.4213</v>
      </c>
      <c r="AC11">
        <v>0.43</v>
      </c>
      <c r="AD11" t="s">
        <v>36</v>
      </c>
      <c r="AE11" t="s">
        <v>36</v>
      </c>
      <c r="AF11" t="s">
        <v>36</v>
      </c>
      <c r="AG11" t="s">
        <v>36</v>
      </c>
      <c r="AH11" t="s">
        <v>36</v>
      </c>
    </row>
    <row r="12" spans="1:34" ht="12.75">
      <c r="A12" t="s">
        <v>8</v>
      </c>
      <c r="B12" s="4">
        <v>1.2782168E-07</v>
      </c>
      <c r="C12">
        <v>0</v>
      </c>
      <c r="D12" t="s">
        <v>36</v>
      </c>
      <c r="E12">
        <v>0.997431957</v>
      </c>
      <c r="F12">
        <v>0</v>
      </c>
      <c r="G12" t="s">
        <v>36</v>
      </c>
      <c r="H12">
        <v>-16.8</v>
      </c>
      <c r="I12">
        <v>-10247.2</v>
      </c>
      <c r="J12">
        <v>10213.64</v>
      </c>
      <c r="K12" s="4">
        <v>5.0565114E-08</v>
      </c>
      <c r="L12">
        <v>0</v>
      </c>
      <c r="M12" t="s">
        <v>36</v>
      </c>
      <c r="N12" t="s">
        <v>36</v>
      </c>
      <c r="O12" t="s">
        <v>36</v>
      </c>
      <c r="P12" t="s">
        <v>36</v>
      </c>
      <c r="Q12" t="s">
        <v>36</v>
      </c>
      <c r="R12" t="s">
        <v>36</v>
      </c>
      <c r="S12" t="s">
        <v>36</v>
      </c>
      <c r="T12" t="s">
        <v>36</v>
      </c>
      <c r="U12" t="s">
        <v>36</v>
      </c>
      <c r="V12" t="s">
        <v>36</v>
      </c>
      <c r="W12" t="s">
        <v>36</v>
      </c>
      <c r="X12" t="s">
        <v>36</v>
      </c>
      <c r="Y12" t="s">
        <v>36</v>
      </c>
      <c r="Z12" t="s">
        <v>36</v>
      </c>
      <c r="AA12" t="s">
        <v>36</v>
      </c>
      <c r="AB12" t="s">
        <v>36</v>
      </c>
      <c r="AC12" t="s">
        <v>36</v>
      </c>
      <c r="AD12" t="s">
        <v>36</v>
      </c>
      <c r="AE12" t="s">
        <v>36</v>
      </c>
      <c r="AF12" t="s">
        <v>36</v>
      </c>
      <c r="AG12" t="s">
        <v>36</v>
      </c>
      <c r="AH12" t="s">
        <v>37</v>
      </c>
    </row>
    <row r="13" spans="1:34" ht="12.75">
      <c r="A13" t="s">
        <v>5</v>
      </c>
      <c r="B13">
        <v>1.7873292156</v>
      </c>
      <c r="C13">
        <v>0.9201923492</v>
      </c>
      <c r="D13">
        <v>3.4716064826</v>
      </c>
      <c r="E13">
        <v>0.306122309</v>
      </c>
      <c r="F13">
        <v>1.2332145793</v>
      </c>
      <c r="G13">
        <v>0.4110715264</v>
      </c>
      <c r="H13">
        <v>-0.3467</v>
      </c>
      <c r="I13">
        <v>-1.0105</v>
      </c>
      <c r="J13">
        <v>0.3172</v>
      </c>
      <c r="K13">
        <v>0.7070514387</v>
      </c>
      <c r="L13">
        <v>0.3640198564</v>
      </c>
      <c r="M13">
        <v>1.373336449</v>
      </c>
      <c r="N13">
        <v>2.3251347604</v>
      </c>
      <c r="O13">
        <v>1.8515531252</v>
      </c>
      <c r="P13">
        <v>2.9198469006</v>
      </c>
      <c r="Q13">
        <v>0.8490749839</v>
      </c>
      <c r="R13">
        <v>1.8466538632</v>
      </c>
      <c r="S13">
        <v>0.213233221</v>
      </c>
      <c r="T13">
        <v>-0.0221</v>
      </c>
      <c r="U13">
        <v>-0.2499</v>
      </c>
      <c r="V13">
        <v>0.2056</v>
      </c>
      <c r="W13">
        <v>0.9781294621</v>
      </c>
      <c r="X13">
        <v>0.7789048158</v>
      </c>
      <c r="Y13">
        <v>1.2283108604</v>
      </c>
      <c r="Z13">
        <v>0.4558677324</v>
      </c>
      <c r="AA13">
        <v>0.2631</v>
      </c>
      <c r="AB13">
        <v>-0.4284</v>
      </c>
      <c r="AC13">
        <v>0.9545</v>
      </c>
      <c r="AD13" t="s">
        <v>36</v>
      </c>
      <c r="AE13" t="s">
        <v>36</v>
      </c>
      <c r="AF13" t="s">
        <v>36</v>
      </c>
      <c r="AG13" t="s">
        <v>36</v>
      </c>
      <c r="AH13" t="s">
        <v>36</v>
      </c>
    </row>
    <row r="14" spans="1:34" ht="12.75">
      <c r="A14" t="s">
        <v>7</v>
      </c>
      <c r="B14">
        <v>3.4534989309</v>
      </c>
      <c r="C14">
        <v>1.9375077752</v>
      </c>
      <c r="D14">
        <v>6.1556681313</v>
      </c>
      <c r="E14">
        <v>0.2900342664</v>
      </c>
      <c r="F14">
        <v>2.0979020979</v>
      </c>
      <c r="G14">
        <v>0.6056121705</v>
      </c>
      <c r="H14">
        <v>0.312</v>
      </c>
      <c r="I14">
        <v>-0.266</v>
      </c>
      <c r="J14">
        <v>0.89</v>
      </c>
      <c r="K14">
        <v>1.3661732636</v>
      </c>
      <c r="L14">
        <v>0.7664607326</v>
      </c>
      <c r="M14">
        <v>2.4351272112</v>
      </c>
      <c r="N14">
        <v>2.6444857125</v>
      </c>
      <c r="O14">
        <v>2.1369161052</v>
      </c>
      <c r="P14">
        <v>3.2726154606</v>
      </c>
      <c r="Q14">
        <v>0.3269637296</v>
      </c>
      <c r="R14">
        <v>1.5737080954</v>
      </c>
      <c r="S14">
        <v>0.1696973081</v>
      </c>
      <c r="T14">
        <v>0.1066</v>
      </c>
      <c r="U14">
        <v>-0.1065</v>
      </c>
      <c r="V14">
        <v>0.3197</v>
      </c>
      <c r="W14">
        <v>1.1124728904</v>
      </c>
      <c r="X14">
        <v>0.8989503043</v>
      </c>
      <c r="Y14">
        <v>1.3767122898</v>
      </c>
      <c r="Z14">
        <v>0.3864107689</v>
      </c>
      <c r="AA14">
        <v>-0.2669</v>
      </c>
      <c r="AB14">
        <v>-0.8709</v>
      </c>
      <c r="AC14">
        <v>0.3371</v>
      </c>
      <c r="AD14" t="s">
        <v>36</v>
      </c>
      <c r="AE14" t="s">
        <v>36</v>
      </c>
      <c r="AF14" t="s">
        <v>36</v>
      </c>
      <c r="AG14" t="s">
        <v>36</v>
      </c>
      <c r="AH14" t="s">
        <v>36</v>
      </c>
    </row>
    <row r="15" spans="1:34" ht="12.75">
      <c r="A15" t="s">
        <v>14</v>
      </c>
      <c r="B15">
        <v>2.564410451</v>
      </c>
      <c r="C15">
        <v>1.9156956415</v>
      </c>
      <c r="D15">
        <v>3.4328005027</v>
      </c>
      <c r="E15">
        <v>0.9199566145</v>
      </c>
      <c r="F15">
        <v>2.1907582458</v>
      </c>
      <c r="G15">
        <v>0.2981244362</v>
      </c>
      <c r="H15">
        <v>0.015</v>
      </c>
      <c r="I15">
        <v>-0.2767</v>
      </c>
      <c r="J15">
        <v>0.3066</v>
      </c>
      <c r="K15">
        <v>1.0150652882</v>
      </c>
      <c r="L15">
        <v>0.758285846</v>
      </c>
      <c r="M15">
        <v>1.3587983274</v>
      </c>
      <c r="N15">
        <v>2.3633284966</v>
      </c>
      <c r="O15">
        <v>2.2225099914</v>
      </c>
      <c r="P15">
        <v>2.5130692796</v>
      </c>
      <c r="Q15">
        <v>0.8526903162</v>
      </c>
      <c r="R15">
        <v>2.4988516307</v>
      </c>
      <c r="S15">
        <v>0.0714249199</v>
      </c>
      <c r="T15">
        <v>-0.0058</v>
      </c>
      <c r="U15">
        <v>-0.0673</v>
      </c>
      <c r="V15">
        <v>0.0556</v>
      </c>
      <c r="W15">
        <v>0.9941966679</v>
      </c>
      <c r="X15">
        <v>0.9349576375</v>
      </c>
      <c r="Y15">
        <v>1.0571890905</v>
      </c>
      <c r="Z15">
        <v>0.5571568502</v>
      </c>
      <c r="AA15">
        <v>-0.0817</v>
      </c>
      <c r="AB15">
        <v>-0.3543</v>
      </c>
      <c r="AC15">
        <v>0.191</v>
      </c>
      <c r="AD15" t="s">
        <v>36</v>
      </c>
      <c r="AE15" t="s">
        <v>36</v>
      </c>
      <c r="AF15" t="s">
        <v>36</v>
      </c>
      <c r="AG15" t="s">
        <v>36</v>
      </c>
      <c r="AH15" t="s">
        <v>36</v>
      </c>
    </row>
    <row r="16" spans="1:34" ht="12.75">
      <c r="A16" t="s">
        <v>12</v>
      </c>
      <c r="B16">
        <v>2.7398342331</v>
      </c>
      <c r="C16">
        <v>2.1553525669</v>
      </c>
      <c r="D16">
        <v>3.4828137819</v>
      </c>
      <c r="E16">
        <v>0.5075616818</v>
      </c>
      <c r="F16">
        <v>2.3220222703</v>
      </c>
      <c r="G16">
        <v>0.2475284057</v>
      </c>
      <c r="H16">
        <v>0.0811</v>
      </c>
      <c r="I16">
        <v>-0.1588</v>
      </c>
      <c r="J16">
        <v>0.3211</v>
      </c>
      <c r="K16">
        <v>1.0845029213</v>
      </c>
      <c r="L16">
        <v>0.8531487515</v>
      </c>
      <c r="M16">
        <v>1.3785949804</v>
      </c>
      <c r="N16">
        <v>2.3912727907</v>
      </c>
      <c r="O16">
        <v>2.2277627702</v>
      </c>
      <c r="P16">
        <v>2.5667838767</v>
      </c>
      <c r="Q16">
        <v>0.8695568158</v>
      </c>
      <c r="R16">
        <v>2.4705547621</v>
      </c>
      <c r="S16">
        <v>0.0834247066</v>
      </c>
      <c r="T16">
        <v>0.0059</v>
      </c>
      <c r="U16">
        <v>-0.0649</v>
      </c>
      <c r="V16">
        <v>0.0768</v>
      </c>
      <c r="W16">
        <v>1.0059521746</v>
      </c>
      <c r="X16">
        <v>0.9371673578</v>
      </c>
      <c r="Y16">
        <v>1.0797855571</v>
      </c>
      <c r="Z16">
        <v>0.2238074284</v>
      </c>
      <c r="AA16">
        <v>-0.1361</v>
      </c>
      <c r="AB16">
        <v>-0.3553</v>
      </c>
      <c r="AC16">
        <v>0.0832</v>
      </c>
      <c r="AD16" t="s">
        <v>36</v>
      </c>
      <c r="AE16" t="s">
        <v>36</v>
      </c>
      <c r="AF16" t="s">
        <v>36</v>
      </c>
      <c r="AG16" t="s">
        <v>36</v>
      </c>
      <c r="AH16" t="s">
        <v>36</v>
      </c>
    </row>
    <row r="17" spans="1:34" ht="12.75">
      <c r="A17" t="s">
        <v>13</v>
      </c>
      <c r="B17">
        <v>2.3851013023</v>
      </c>
      <c r="C17">
        <v>1.5304351519</v>
      </c>
      <c r="D17">
        <v>3.7170527711</v>
      </c>
      <c r="E17">
        <v>0.7993778765</v>
      </c>
      <c r="F17">
        <v>1.56401281</v>
      </c>
      <c r="G17">
        <v>0.3412955757</v>
      </c>
      <c r="H17">
        <v>-0.0575</v>
      </c>
      <c r="I17">
        <v>-0.5012</v>
      </c>
      <c r="J17">
        <v>0.3862</v>
      </c>
      <c r="K17">
        <v>0.9440897185</v>
      </c>
      <c r="L17">
        <v>0.6057889828</v>
      </c>
      <c r="M17">
        <v>1.4713133153</v>
      </c>
      <c r="N17">
        <v>2.5113510177</v>
      </c>
      <c r="O17">
        <v>2.1511275075</v>
      </c>
      <c r="P17">
        <v>2.9318968364</v>
      </c>
      <c r="Q17">
        <v>0.4868363273</v>
      </c>
      <c r="R17">
        <v>1.7058495131</v>
      </c>
      <c r="S17">
        <v>0.1328002045</v>
      </c>
      <c r="T17">
        <v>0.0549</v>
      </c>
      <c r="U17">
        <v>-0.0999</v>
      </c>
      <c r="V17">
        <v>0.2098</v>
      </c>
      <c r="W17">
        <v>1.0564662581</v>
      </c>
      <c r="X17">
        <v>0.9049287067</v>
      </c>
      <c r="Y17">
        <v>1.2333799848</v>
      </c>
      <c r="Z17">
        <v>0.8238339227</v>
      </c>
      <c r="AA17">
        <v>0.0516</v>
      </c>
      <c r="AB17">
        <v>-0.4025</v>
      </c>
      <c r="AC17">
        <v>0.5057</v>
      </c>
      <c r="AD17" t="s">
        <v>36</v>
      </c>
      <c r="AE17" t="s">
        <v>36</v>
      </c>
      <c r="AF17" t="s">
        <v>36</v>
      </c>
      <c r="AG17" t="s">
        <v>36</v>
      </c>
      <c r="AH17" t="s">
        <v>36</v>
      </c>
    </row>
    <row r="18" spans="1:34" ht="12.75">
      <c r="A18" t="s">
        <v>15</v>
      </c>
      <c r="B18">
        <v>2.5278630632</v>
      </c>
      <c r="C18" t="s">
        <v>36</v>
      </c>
      <c r="D18" t="s">
        <v>36</v>
      </c>
      <c r="E18" t="s">
        <v>36</v>
      </c>
      <c r="F18">
        <v>2.0388414062</v>
      </c>
      <c r="G18">
        <v>0.122723831</v>
      </c>
      <c r="H18" t="s">
        <v>36</v>
      </c>
      <c r="I18" t="s">
        <v>36</v>
      </c>
      <c r="J18" t="s">
        <v>36</v>
      </c>
      <c r="K18" t="s">
        <v>36</v>
      </c>
      <c r="L18" t="s">
        <v>36</v>
      </c>
      <c r="M18" t="s">
        <v>36</v>
      </c>
      <c r="N18">
        <v>2.3771237352</v>
      </c>
      <c r="O18" t="s">
        <v>36</v>
      </c>
      <c r="P18" t="s">
        <v>36</v>
      </c>
      <c r="Q18" t="s">
        <v>36</v>
      </c>
      <c r="R18">
        <v>2.3771237352</v>
      </c>
      <c r="S18">
        <v>0.0305412743</v>
      </c>
      <c r="T18" t="s">
        <v>36</v>
      </c>
      <c r="U18" t="s">
        <v>36</v>
      </c>
      <c r="V18" t="s">
        <v>36</v>
      </c>
      <c r="W18" t="s">
        <v>36</v>
      </c>
      <c r="X18" t="s">
        <v>36</v>
      </c>
      <c r="Y18" t="s">
        <v>36</v>
      </c>
      <c r="Z18">
        <v>0.3185879222</v>
      </c>
      <c r="AA18">
        <v>-0.0615</v>
      </c>
      <c r="AB18">
        <v>-0.1823</v>
      </c>
      <c r="AC18">
        <v>0.0593</v>
      </c>
      <c r="AD18" t="s">
        <v>36</v>
      </c>
      <c r="AE18" t="s">
        <v>36</v>
      </c>
      <c r="AF18" t="s">
        <v>36</v>
      </c>
      <c r="AG18" t="s">
        <v>36</v>
      </c>
      <c r="AH18" t="s">
        <v>36</v>
      </c>
    </row>
    <row r="19" spans="1:34" ht="12.75">
      <c r="A19" t="s">
        <v>135</v>
      </c>
      <c r="B19">
        <v>2.6665433382</v>
      </c>
      <c r="C19">
        <v>1.9515902353</v>
      </c>
      <c r="D19">
        <v>3.6434151217</v>
      </c>
      <c r="E19">
        <v>0.7373526457</v>
      </c>
      <c r="F19">
        <v>2.0466275138</v>
      </c>
      <c r="G19">
        <v>0.3017587642</v>
      </c>
      <c r="H19">
        <v>0.0534</v>
      </c>
      <c r="I19">
        <v>-0.2587</v>
      </c>
      <c r="J19">
        <v>0.3655</v>
      </c>
      <c r="K19">
        <v>1.0548606754</v>
      </c>
      <c r="L19">
        <v>0.7720316277</v>
      </c>
      <c r="M19">
        <v>1.4413024087</v>
      </c>
      <c r="N19">
        <v>2.5075041548</v>
      </c>
      <c r="O19">
        <v>2.3812677422</v>
      </c>
      <c r="P19">
        <v>2.6404326463</v>
      </c>
      <c r="Q19">
        <v>0.0427593879</v>
      </c>
      <c r="R19">
        <v>2.4098044616</v>
      </c>
      <c r="S19">
        <v>0.0554307688</v>
      </c>
      <c r="T19">
        <v>0.0534</v>
      </c>
      <c r="U19">
        <v>0.0017</v>
      </c>
      <c r="V19">
        <v>0.1051</v>
      </c>
      <c r="W19">
        <v>1.0548479735</v>
      </c>
      <c r="X19">
        <v>1.0017432862</v>
      </c>
      <c r="Y19">
        <v>1.1107678608</v>
      </c>
      <c r="Z19">
        <v>0.6803477669</v>
      </c>
      <c r="AA19">
        <v>-0.0615</v>
      </c>
      <c r="AB19">
        <v>-0.354</v>
      </c>
      <c r="AC19">
        <v>0.2311</v>
      </c>
      <c r="AD19" t="s">
        <v>36</v>
      </c>
      <c r="AE19" t="s">
        <v>36</v>
      </c>
      <c r="AF19" t="s">
        <v>36</v>
      </c>
      <c r="AG19" t="s">
        <v>36</v>
      </c>
      <c r="AH19" t="s">
        <v>36</v>
      </c>
    </row>
    <row r="20" spans="1:34" ht="12.75">
      <c r="A20" t="s">
        <v>136</v>
      </c>
      <c r="B20">
        <v>2.2073662318</v>
      </c>
      <c r="C20">
        <v>1.4425734837</v>
      </c>
      <c r="D20">
        <v>3.3776204375</v>
      </c>
      <c r="E20">
        <v>0.5321816439</v>
      </c>
      <c r="F20">
        <v>1.7761989343</v>
      </c>
      <c r="G20">
        <v>0.37036308</v>
      </c>
      <c r="H20">
        <v>-0.1356</v>
      </c>
      <c r="I20">
        <v>-0.5609</v>
      </c>
      <c r="J20">
        <v>0.2898</v>
      </c>
      <c r="K20">
        <v>0.8732143224</v>
      </c>
      <c r="L20">
        <v>0.5706691572</v>
      </c>
      <c r="M20">
        <v>1.3361564108</v>
      </c>
      <c r="N20">
        <v>2.2916145558</v>
      </c>
      <c r="O20">
        <v>2.1250237068</v>
      </c>
      <c r="P20">
        <v>2.4712652642</v>
      </c>
      <c r="Q20">
        <v>0.3414221216</v>
      </c>
      <c r="R20">
        <v>2.3392353567</v>
      </c>
      <c r="S20">
        <v>0.0849088642</v>
      </c>
      <c r="T20">
        <v>-0.0366</v>
      </c>
      <c r="U20">
        <v>-0.1121</v>
      </c>
      <c r="V20">
        <v>0.0388</v>
      </c>
      <c r="W20">
        <v>0.964028301</v>
      </c>
      <c r="X20">
        <v>0.8939474523</v>
      </c>
      <c r="Y20">
        <v>1.0396031252</v>
      </c>
      <c r="Z20">
        <v>0.8595507073</v>
      </c>
      <c r="AA20">
        <v>0.0375</v>
      </c>
      <c r="AB20">
        <v>-0.3774</v>
      </c>
      <c r="AC20">
        <v>0.4523</v>
      </c>
      <c r="AD20" t="s">
        <v>36</v>
      </c>
      <c r="AE20" t="s">
        <v>36</v>
      </c>
      <c r="AF20" t="s">
        <v>36</v>
      </c>
      <c r="AG20" t="s">
        <v>36</v>
      </c>
      <c r="AH20" t="s">
        <v>36</v>
      </c>
    </row>
    <row r="21" spans="1:34" ht="12.75">
      <c r="A21" t="s">
        <v>137</v>
      </c>
      <c r="B21">
        <v>2.191093693</v>
      </c>
      <c r="C21">
        <v>1.5609079787</v>
      </c>
      <c r="D21">
        <v>3.0757044216</v>
      </c>
      <c r="E21">
        <v>0.4086386619</v>
      </c>
      <c r="F21">
        <v>1.8224545585</v>
      </c>
      <c r="G21">
        <v>0.2956411684</v>
      </c>
      <c r="H21">
        <v>-0.143</v>
      </c>
      <c r="I21">
        <v>-0.4821</v>
      </c>
      <c r="J21">
        <v>0.1962</v>
      </c>
      <c r="K21">
        <v>0.8667770517</v>
      </c>
      <c r="L21">
        <v>0.6174812241</v>
      </c>
      <c r="M21">
        <v>1.2167211375</v>
      </c>
      <c r="N21">
        <v>2.1335465513</v>
      </c>
      <c r="O21">
        <v>1.9862524836</v>
      </c>
      <c r="P21">
        <v>2.2917634712</v>
      </c>
      <c r="Q21">
        <v>0.0030573677</v>
      </c>
      <c r="R21">
        <v>2.1894736842</v>
      </c>
      <c r="S21">
        <v>0.0747473991</v>
      </c>
      <c r="T21">
        <v>-0.1081</v>
      </c>
      <c r="U21">
        <v>-0.1796</v>
      </c>
      <c r="V21">
        <v>-0.0366</v>
      </c>
      <c r="W21">
        <v>0.8975328123</v>
      </c>
      <c r="X21">
        <v>0.8355696652</v>
      </c>
      <c r="Y21">
        <v>0.9640909462</v>
      </c>
      <c r="Z21">
        <v>0.8724892798</v>
      </c>
      <c r="AA21">
        <v>-0.0266</v>
      </c>
      <c r="AB21">
        <v>-0.3516</v>
      </c>
      <c r="AC21">
        <v>0.2984</v>
      </c>
      <c r="AD21" t="s">
        <v>36</v>
      </c>
      <c r="AE21" t="s">
        <v>72</v>
      </c>
      <c r="AF21" t="s">
        <v>36</v>
      </c>
      <c r="AG21" t="s">
        <v>36</v>
      </c>
      <c r="AH21" t="s">
        <v>36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128</v>
      </c>
    </row>
    <row r="3" spans="1:15" ht="12.75">
      <c r="A3" t="s">
        <v>73</v>
      </c>
      <c r="B3" t="s">
        <v>74</v>
      </c>
      <c r="C3" t="s">
        <v>75</v>
      </c>
      <c r="D3" t="s">
        <v>76</v>
      </c>
      <c r="E3" t="s">
        <v>77</v>
      </c>
      <c r="F3" t="s">
        <v>78</v>
      </c>
      <c r="G3" t="s">
        <v>79</v>
      </c>
      <c r="H3" t="s">
        <v>80</v>
      </c>
      <c r="I3" t="s">
        <v>81</v>
      </c>
      <c r="J3" t="s">
        <v>82</v>
      </c>
      <c r="K3" t="s">
        <v>83</v>
      </c>
      <c r="L3" t="s">
        <v>84</v>
      </c>
      <c r="M3" t="s">
        <v>85</v>
      </c>
      <c r="N3" t="s">
        <v>86</v>
      </c>
      <c r="O3" t="s">
        <v>87</v>
      </c>
    </row>
    <row r="4" spans="1:15" ht="12.75">
      <c r="A4" t="s">
        <v>88</v>
      </c>
      <c r="B4">
        <v>2.4432994958</v>
      </c>
      <c r="C4">
        <v>1.7599847579</v>
      </c>
      <c r="D4">
        <v>3.3919114353</v>
      </c>
      <c r="E4">
        <v>0.8418733501</v>
      </c>
      <c r="F4">
        <v>1.9878787879</v>
      </c>
      <c r="G4">
        <v>0.3104545085</v>
      </c>
      <c r="H4">
        <v>-0.0334</v>
      </c>
      <c r="I4">
        <v>-0.3614</v>
      </c>
      <c r="J4">
        <v>0.2947</v>
      </c>
      <c r="K4">
        <v>0.9671608438</v>
      </c>
      <c r="L4">
        <v>0.6966760917</v>
      </c>
      <c r="M4">
        <v>1.3426614017</v>
      </c>
      <c r="N4" t="s">
        <v>36</v>
      </c>
      <c r="O4" t="s">
        <v>36</v>
      </c>
    </row>
    <row r="5" spans="1:15" ht="12.75">
      <c r="A5" t="s">
        <v>89</v>
      </c>
      <c r="B5">
        <v>3.0598032557</v>
      </c>
      <c r="C5">
        <v>2.2394132787</v>
      </c>
      <c r="D5">
        <v>4.180736112</v>
      </c>
      <c r="E5">
        <v>0.2289146485</v>
      </c>
      <c r="F5">
        <v>2.5988700565</v>
      </c>
      <c r="G5">
        <v>0.3831824849</v>
      </c>
      <c r="H5">
        <v>0.1916</v>
      </c>
      <c r="I5">
        <v>-0.1205</v>
      </c>
      <c r="J5">
        <v>0.5037</v>
      </c>
      <c r="K5">
        <v>1.211198997</v>
      </c>
      <c r="L5">
        <v>0.8864540921</v>
      </c>
      <c r="M5">
        <v>1.6549114314</v>
      </c>
      <c r="N5" t="s">
        <v>36</v>
      </c>
      <c r="O5" t="s">
        <v>36</v>
      </c>
    </row>
    <row r="6" spans="1:15" ht="12.75">
      <c r="A6" t="s">
        <v>90</v>
      </c>
      <c r="B6">
        <v>2.5823683947</v>
      </c>
      <c r="C6">
        <v>1.6222812912</v>
      </c>
      <c r="D6">
        <v>4.1106474952</v>
      </c>
      <c r="E6">
        <v>0.9262085876</v>
      </c>
      <c r="F6">
        <v>2.3866348449</v>
      </c>
      <c r="G6">
        <v>0.5475315844</v>
      </c>
      <c r="H6">
        <v>0.022</v>
      </c>
      <c r="I6">
        <v>-0.4429</v>
      </c>
      <c r="J6">
        <v>0.4868</v>
      </c>
      <c r="K6">
        <v>1.0222101711</v>
      </c>
      <c r="L6">
        <v>0.64216726</v>
      </c>
      <c r="M6">
        <v>1.627167405</v>
      </c>
      <c r="N6" t="s">
        <v>36</v>
      </c>
      <c r="O6" t="s">
        <v>36</v>
      </c>
    </row>
    <row r="7" spans="1:15" ht="12.75">
      <c r="A7" t="s">
        <v>91</v>
      </c>
      <c r="B7">
        <v>2.3755450881</v>
      </c>
      <c r="C7">
        <v>1.9003171203</v>
      </c>
      <c r="D7">
        <v>2.9696172313</v>
      </c>
      <c r="E7">
        <v>0.5890988103</v>
      </c>
      <c r="F7">
        <v>1.9013433791</v>
      </c>
      <c r="G7">
        <v>0.1838098023</v>
      </c>
      <c r="H7">
        <v>-0.0615</v>
      </c>
      <c r="I7">
        <v>-0.2847</v>
      </c>
      <c r="J7">
        <v>0.1617</v>
      </c>
      <c r="K7">
        <v>0.9403407957</v>
      </c>
      <c r="L7">
        <v>0.7522255511</v>
      </c>
      <c r="M7">
        <v>1.1754995702</v>
      </c>
      <c r="N7" t="s">
        <v>36</v>
      </c>
      <c r="O7" t="s">
        <v>36</v>
      </c>
    </row>
    <row r="8" spans="1:15" ht="12.75">
      <c r="A8" t="s">
        <v>92</v>
      </c>
      <c r="B8">
        <v>2.62718391</v>
      </c>
      <c r="C8">
        <v>1.8482455602</v>
      </c>
      <c r="D8">
        <v>3.734403829</v>
      </c>
      <c r="E8">
        <v>0.8271815746</v>
      </c>
      <c r="F8">
        <v>2.2142088948</v>
      </c>
      <c r="G8">
        <v>0.3742696137</v>
      </c>
      <c r="H8">
        <v>0.0392</v>
      </c>
      <c r="I8">
        <v>-0.3125</v>
      </c>
      <c r="J8">
        <v>0.3908</v>
      </c>
      <c r="K8">
        <v>1.0399500395</v>
      </c>
      <c r="L8">
        <v>0.7316134345</v>
      </c>
      <c r="M8">
        <v>1.4782343158</v>
      </c>
      <c r="N8" t="s">
        <v>36</v>
      </c>
      <c r="O8" t="s">
        <v>36</v>
      </c>
    </row>
    <row r="9" spans="1:15" ht="12.75">
      <c r="A9" t="s">
        <v>93</v>
      </c>
      <c r="B9">
        <v>2.0171871399</v>
      </c>
      <c r="C9">
        <v>1.218603638</v>
      </c>
      <c r="D9">
        <v>3.3391037337</v>
      </c>
      <c r="E9">
        <v>0.3815053733</v>
      </c>
      <c r="F9">
        <v>1.4730252256</v>
      </c>
      <c r="G9">
        <v>0.3682563064</v>
      </c>
      <c r="H9">
        <v>-0.225</v>
      </c>
      <c r="I9">
        <v>-0.729</v>
      </c>
      <c r="J9">
        <v>0.279</v>
      </c>
      <c r="K9">
        <v>0.798487627</v>
      </c>
      <c r="L9">
        <v>0.4823746433</v>
      </c>
      <c r="M9">
        <v>1.3217578894</v>
      </c>
      <c r="N9" t="s">
        <v>36</v>
      </c>
      <c r="O9" t="s">
        <v>36</v>
      </c>
    </row>
    <row r="10" spans="1:15" ht="12.75">
      <c r="A10" t="s">
        <v>94</v>
      </c>
      <c r="B10">
        <v>3.1710650965</v>
      </c>
      <c r="C10">
        <v>1.7790585447</v>
      </c>
      <c r="D10">
        <v>5.6522332424</v>
      </c>
      <c r="E10">
        <v>0.4407797312</v>
      </c>
      <c r="F10">
        <v>1.9543973941</v>
      </c>
      <c r="G10">
        <v>0.5641859308</v>
      </c>
      <c r="H10">
        <v>0.2273</v>
      </c>
      <c r="I10">
        <v>-0.3507</v>
      </c>
      <c r="J10">
        <v>0.8053</v>
      </c>
      <c r="K10">
        <v>1.2552411196</v>
      </c>
      <c r="L10">
        <v>0.7042262998</v>
      </c>
      <c r="M10">
        <v>2.23739197</v>
      </c>
      <c r="N10" t="s">
        <v>36</v>
      </c>
      <c r="O10" t="s">
        <v>36</v>
      </c>
    </row>
    <row r="11" spans="1:15" ht="12.75">
      <c r="A11" t="s">
        <v>15</v>
      </c>
      <c r="B11">
        <v>2.5262597338</v>
      </c>
      <c r="C11" t="s">
        <v>36</v>
      </c>
      <c r="D11" t="s">
        <v>36</v>
      </c>
      <c r="E11" t="s">
        <v>36</v>
      </c>
      <c r="F11">
        <v>2.0388414062</v>
      </c>
      <c r="G11">
        <v>0.122723831</v>
      </c>
      <c r="H11" t="s">
        <v>36</v>
      </c>
      <c r="I11" t="s">
        <v>36</v>
      </c>
      <c r="J11" t="s">
        <v>36</v>
      </c>
      <c r="K11" t="s">
        <v>36</v>
      </c>
      <c r="L11" t="s">
        <v>36</v>
      </c>
      <c r="M11" t="s">
        <v>36</v>
      </c>
      <c r="N11" t="s">
        <v>36</v>
      </c>
      <c r="O11" t="s">
        <v>36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elaineb</dc:creator>
  <cp:keywords/>
  <dc:description/>
  <cp:lastModifiedBy>Elaine Burland</cp:lastModifiedBy>
  <cp:lastPrinted>2008-04-11T22:09:44Z</cp:lastPrinted>
  <dcterms:created xsi:type="dcterms:W3CDTF">2006-01-23T20:42:54Z</dcterms:created>
  <dcterms:modified xsi:type="dcterms:W3CDTF">2010-05-10T19:26:59Z</dcterms:modified>
  <cp:category/>
  <cp:version/>
  <cp:contentType/>
  <cp:contentStatus/>
</cp:coreProperties>
</file>