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780" windowWidth="15480" windowHeight="7425" tabRatio="891" activeTab="0"/>
  </bookViews>
  <sheets>
    <sheet name="m vs o rha graph " sheetId="1" r:id="rId1"/>
    <sheet name="m vs o wpg graph " sheetId="2" r:id="rId2"/>
    <sheet name="m region graph" sheetId="3" r:id="rId3"/>
    <sheet name="crd rate tbls" sheetId="4" r:id="rId4"/>
    <sheet name="m vs o graph data" sheetId="5" r:id="rId5"/>
    <sheet name="m region graph data" sheetId="6" r:id="rId6"/>
    <sheet name="m vs o orig data" sheetId="7" r:id="rId7"/>
    <sheet name="m region orig data" sheetId="8" r:id="rId8"/>
    <sheet name="agg graph " sheetId="9" r:id="rId9"/>
  </sheets>
  <definedNames>
    <definedName name="Criteria1">IF((CELL("contents",'m region graph data'!E1))="2"," (2)")</definedName>
  </definedNames>
  <calcPr fullCalcOnLoad="1"/>
</workbook>
</file>

<file path=xl/sharedStrings.xml><?xml version="1.0" encoding="utf-8"?>
<sst xmlns="http://schemas.openxmlformats.org/spreadsheetml/2006/main" count="418" uniqueCount="163">
  <si>
    <t>area</t>
  </si>
  <si>
    <t>A-40 Central</t>
  </si>
  <si>
    <t>BN-20 North Eastman</t>
  </si>
  <si>
    <t>BS-25 South Eastman</t>
  </si>
  <si>
    <t>C-30 Interlake</t>
  </si>
  <si>
    <t>D-70 Nor-Man</t>
  </si>
  <si>
    <t>E-60 Parkland</t>
  </si>
  <si>
    <t>FB-80 Burntwood</t>
  </si>
  <si>
    <t>FC-90 Churchill</t>
  </si>
  <si>
    <t>G-15 Brandon</t>
  </si>
  <si>
    <t>GA-45 Assiniboine</t>
  </si>
  <si>
    <t>K-10 Winnipeg</t>
  </si>
  <si>
    <t>M Mid</t>
  </si>
  <si>
    <t>N North</t>
  </si>
  <si>
    <t>S South</t>
  </si>
  <si>
    <t>Z Manitoba</t>
  </si>
  <si>
    <t>W01 St. James - Assiniboia</t>
  </si>
  <si>
    <t>W02 Assiniboine South</t>
  </si>
  <si>
    <t>W03 Fort Garry</t>
  </si>
  <si>
    <t>W04 St. Vital</t>
  </si>
  <si>
    <t>W05 St. Boniface</t>
  </si>
  <si>
    <t>W06 Transcona</t>
  </si>
  <si>
    <t>W07 River East</t>
  </si>
  <si>
    <t>W08 Seven Oaks</t>
  </si>
  <si>
    <t>W09 Inkster</t>
  </si>
  <si>
    <t>W10 Point Douglas</t>
  </si>
  <si>
    <t>W11 Downtown</t>
  </si>
  <si>
    <t>W12 River Heights</t>
  </si>
  <si>
    <t>Brandon</t>
  </si>
  <si>
    <t>CI work</t>
  </si>
  <si>
    <t>Suppression</t>
  </si>
  <si>
    <t>South Eastman</t>
  </si>
  <si>
    <t>Central</t>
  </si>
  <si>
    <t>Assiniboine</t>
  </si>
  <si>
    <t>Parkland</t>
  </si>
  <si>
    <t>Interlake</t>
  </si>
  <si>
    <t>North Eastman</t>
  </si>
  <si>
    <t>Churchill</t>
  </si>
  <si>
    <t>Nor-Man</t>
  </si>
  <si>
    <t>Burntwood</t>
  </si>
  <si>
    <t>North</t>
  </si>
  <si>
    <t>Winnipeg</t>
  </si>
  <si>
    <t>Manitoba</t>
  </si>
  <si>
    <t>blank cells = suppressed</t>
  </si>
  <si>
    <t>Mid</t>
  </si>
  <si>
    <t>Fort Garry</t>
  </si>
  <si>
    <t>Assiniboine South</t>
  </si>
  <si>
    <t>River Heights</t>
  </si>
  <si>
    <t>St. Vital</t>
  </si>
  <si>
    <t>River East</t>
  </si>
  <si>
    <t>St. Boniface</t>
  </si>
  <si>
    <t>Transcona</t>
  </si>
  <si>
    <t>Seven Oaks</t>
  </si>
  <si>
    <t>St. James - Assiniboia</t>
  </si>
  <si>
    <t>Inkster</t>
  </si>
  <si>
    <t>Downtown</t>
  </si>
  <si>
    <t>Point Douglas</t>
  </si>
  <si>
    <t>RHAs &amp; CAs</t>
  </si>
  <si>
    <t>districts &amp; NCs</t>
  </si>
  <si>
    <t xml:space="preserve"> </t>
  </si>
  <si>
    <t>s</t>
  </si>
  <si>
    <t>Crude</t>
  </si>
  <si>
    <t>Metis_adj_rate</t>
  </si>
  <si>
    <t>Metis_Lci_adj</t>
  </si>
  <si>
    <t>Metis_Uci_adj</t>
  </si>
  <si>
    <t>Metis_prob</t>
  </si>
  <si>
    <t>Metis_crd_rate</t>
  </si>
  <si>
    <t>Metis_std_error</t>
  </si>
  <si>
    <t>Metis_estimate</t>
  </si>
  <si>
    <t>Metis_Lci_est</t>
  </si>
  <si>
    <t>Metis_Uci_est</t>
  </si>
  <si>
    <t>Metis_rate_rati</t>
  </si>
  <si>
    <t>Metis_Lci_ratio</t>
  </si>
  <si>
    <t>Metis_Uci_ratio</t>
  </si>
  <si>
    <t>Other_adj_rate</t>
  </si>
  <si>
    <t>Other_Lci_adj</t>
  </si>
  <si>
    <t>Other_Uci_adj</t>
  </si>
  <si>
    <t>Other_prob</t>
  </si>
  <si>
    <t>Other_crd_rate</t>
  </si>
  <si>
    <t>Other_std_error</t>
  </si>
  <si>
    <t>Other_estimate</t>
  </si>
  <si>
    <t>Other_Lci_est</t>
  </si>
  <si>
    <t>Other_Uci_est</t>
  </si>
  <si>
    <t>Other_rate_rati</t>
  </si>
  <si>
    <t>Other_Lci_ratio</t>
  </si>
  <si>
    <t>Other_Uci_ratio</t>
  </si>
  <si>
    <t>MvsO_prob</t>
  </si>
  <si>
    <t>MvsO_estimate</t>
  </si>
  <si>
    <t>MvsO_Lci_est</t>
  </si>
  <si>
    <t>MvsO_Uci_est</t>
  </si>
  <si>
    <t>Metis_sign</t>
  </si>
  <si>
    <t>Other_sign</t>
  </si>
  <si>
    <t>MvsO_sign</t>
  </si>
  <si>
    <t>Metis_suppress</t>
  </si>
  <si>
    <t>Other_suppress</t>
  </si>
  <si>
    <t>d</t>
  </si>
  <si>
    <t>o</t>
  </si>
  <si>
    <t>mmf</t>
  </si>
  <si>
    <t>adj_rate</t>
  </si>
  <si>
    <t>Lci_adj</t>
  </si>
  <si>
    <t>Uci_adj</t>
  </si>
  <si>
    <t>prob</t>
  </si>
  <si>
    <t>crd_rate</t>
  </si>
  <si>
    <t>std_error</t>
  </si>
  <si>
    <t>Estimate</t>
  </si>
  <si>
    <t>Lci_est</t>
  </si>
  <si>
    <t>Uci_est</t>
  </si>
  <si>
    <t>rate_ratio</t>
  </si>
  <si>
    <t>Lci_ratio</t>
  </si>
  <si>
    <t>Uci_ratio</t>
  </si>
  <si>
    <t>sign</t>
  </si>
  <si>
    <t>suppress</t>
  </si>
  <si>
    <t>SE Southeast Region</t>
  </si>
  <si>
    <t>IN Interlake Region</t>
  </si>
  <si>
    <t>NW Northwest Region</t>
  </si>
  <si>
    <t>WPG Winnipeg Region</t>
  </si>
  <si>
    <t>SW Southwest Region</t>
  </si>
  <si>
    <t>TP The Pas Region</t>
  </si>
  <si>
    <t>TH Thompson Region</t>
  </si>
  <si>
    <t>m</t>
  </si>
  <si>
    <t>Southeast Region</t>
  </si>
  <si>
    <t>Interlake Region</t>
  </si>
  <si>
    <t>Northwest Region</t>
  </si>
  <si>
    <t>Winnipeg Region</t>
  </si>
  <si>
    <t>Southwest Region</t>
  </si>
  <si>
    <t>The Pas Region</t>
  </si>
  <si>
    <t>Thompson Region</t>
  </si>
  <si>
    <t>MB avg</t>
  </si>
  <si>
    <t>ms = metis suppressed</t>
  </si>
  <si>
    <t>os = other suppressed</t>
  </si>
  <si>
    <t>Supression</t>
  </si>
  <si>
    <t>Metis avg</t>
  </si>
  <si>
    <t>Other  avg</t>
  </si>
  <si>
    <t>Metis prob</t>
  </si>
  <si>
    <t>Other prob</t>
  </si>
  <si>
    <t>MvO prob</t>
  </si>
  <si>
    <t>*Metis regions testing @ .01</t>
  </si>
  <si>
    <t>Rural South</t>
  </si>
  <si>
    <t>adj</t>
  </si>
  <si>
    <t>Metis</t>
  </si>
  <si>
    <t>All Other Manitobans</t>
  </si>
  <si>
    <t>Metis Regions</t>
  </si>
  <si>
    <t>Southeast</t>
  </si>
  <si>
    <t>Northwest</t>
  </si>
  <si>
    <t>Southwest</t>
  </si>
  <si>
    <t>The Pas</t>
  </si>
  <si>
    <t>Thompson</t>
  </si>
  <si>
    <t>Metis Region</t>
  </si>
  <si>
    <t>RHA</t>
  </si>
  <si>
    <t>Winnipeg Community Area</t>
  </si>
  <si>
    <t>Percent</t>
  </si>
  <si>
    <t>(%)</t>
  </si>
  <si>
    <t>*differences tested  @ .05</t>
  </si>
  <si>
    <t>*comparisons to MB avg tested @ .01</t>
  </si>
  <si>
    <t>Crude and Adjusted Caesarean Section Rates by RHA, 2002/03-2006/07, proportion of births</t>
  </si>
  <si>
    <t>Crude and Adjusted Caesarean Section Rates by Metis Region, 2002/03-2006/07, proportion of Metis births</t>
  </si>
  <si>
    <t>C-Sections, 2002/03-2006/07</t>
  </si>
  <si>
    <t>C-Section</t>
  </si>
  <si>
    <t>Crude Percent</t>
  </si>
  <si>
    <t>N=881</t>
  </si>
  <si>
    <t>N=12,896</t>
  </si>
  <si>
    <t>Source: MCHP/MMF, 2010</t>
  </si>
  <si>
    <t>Appendix Table 2.47: C-Sections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</si>
</sst>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0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0"/>
      <name val="Univers 45 Light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7"/>
      <name val="Univers 45 Light"/>
      <family val="2"/>
    </font>
    <font>
      <b/>
      <sz val="11"/>
      <name val="Univers 45 Light"/>
      <family val="2"/>
    </font>
    <font>
      <b/>
      <sz val="20"/>
      <name val="Arial"/>
      <family val="2"/>
    </font>
    <font>
      <b/>
      <sz val="8"/>
      <name val="Univers 45 Light"/>
      <family val="2"/>
    </font>
    <font>
      <sz val="8"/>
      <name val="Univers 45 Light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Univers 45 Light"/>
      <family val="0"/>
    </font>
    <font>
      <sz val="7.35"/>
      <color indexed="8"/>
      <name val="Univers 45 Light"/>
      <family val="0"/>
    </font>
    <font>
      <sz val="7"/>
      <color indexed="8"/>
      <name val="Univers 45 Light"/>
      <family val="0"/>
    </font>
    <font>
      <b/>
      <sz val="11"/>
      <color indexed="8"/>
      <name val="Univers 45 Ligh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/>
      <top/>
      <bottom/>
    </border>
    <border>
      <left style="thin"/>
      <right style="medium"/>
      <top/>
      <bottom style="medium"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ont="0" applyFill="0" applyBorder="0" applyAlignment="0"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2" fillId="0" borderId="0" xfId="56">
      <alignment/>
      <protection/>
    </xf>
    <xf numFmtId="0" fontId="0" fillId="0" borderId="0" xfId="0" applyFont="1" applyAlignment="1">
      <alignment/>
    </xf>
    <xf numFmtId="0" fontId="4" fillId="0" borderId="0" xfId="56" applyFont="1" applyAlignment="1">
      <alignment horizontal="center"/>
      <protection/>
    </xf>
    <xf numFmtId="11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0" fillId="0" borderId="0" xfId="56" applyFont="1" applyAlignment="1">
      <alignment horizontal="center"/>
      <protection/>
    </xf>
    <xf numFmtId="0" fontId="0" fillId="33" borderId="0" xfId="56" applyFont="1" applyFill="1" applyAlignment="1">
      <alignment horizontal="center"/>
      <protection/>
    </xf>
    <xf numFmtId="0" fontId="4" fillId="33" borderId="0" xfId="56" applyFont="1" applyFill="1" applyAlignment="1">
      <alignment horizontal="center"/>
      <protection/>
    </xf>
    <xf numFmtId="0" fontId="2" fillId="33" borderId="0" xfId="56" applyFill="1">
      <alignment/>
      <protection/>
    </xf>
    <xf numFmtId="0" fontId="0" fillId="33" borderId="0" xfId="0" applyFont="1" applyFill="1" applyAlignment="1">
      <alignment/>
    </xf>
    <xf numFmtId="0" fontId="4" fillId="0" borderId="0" xfId="0" applyFont="1" applyAlignment="1">
      <alignment/>
    </xf>
    <xf numFmtId="11" fontId="0" fillId="0" borderId="0" xfId="56" applyNumberFormat="1" applyFont="1" applyAlignment="1">
      <alignment horizontal="center"/>
      <protection/>
    </xf>
    <xf numFmtId="0" fontId="5" fillId="0" borderId="0" xfId="0" applyFont="1" applyAlignment="1">
      <alignment horizontal="center"/>
    </xf>
    <xf numFmtId="0" fontId="7" fillId="0" borderId="0" xfId="44" applyFont="1" applyAlignment="1">
      <alignment/>
      <protection/>
    </xf>
    <xf numFmtId="2" fontId="9" fillId="0" borderId="10" xfId="0" applyNumberFormat="1" applyFont="1" applyBorder="1" applyAlignment="1">
      <alignment horizontal="center"/>
    </xf>
    <xf numFmtId="1" fontId="9" fillId="0" borderId="11" xfId="0" applyNumberFormat="1" applyFont="1" applyBorder="1" applyAlignment="1">
      <alignment horizontal="center"/>
    </xf>
    <xf numFmtId="0" fontId="10" fillId="0" borderId="0" xfId="0" applyFont="1" applyAlignment="1">
      <alignment/>
    </xf>
    <xf numFmtId="2" fontId="9" fillId="0" borderId="12" xfId="0" applyNumberFormat="1" applyFont="1" applyBorder="1" applyAlignment="1">
      <alignment horizontal="center"/>
    </xf>
    <xf numFmtId="164" fontId="0" fillId="0" borderId="0" xfId="56" applyNumberFormat="1" applyFont="1" applyAlignment="1">
      <alignment horizontal="center"/>
      <protection/>
    </xf>
    <xf numFmtId="164" fontId="0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2" fillId="0" borderId="0" xfId="0" applyFont="1" applyAlignment="1">
      <alignment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9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9" fillId="0" borderId="17" xfId="0" applyFont="1" applyBorder="1" applyAlignment="1">
      <alignment/>
    </xf>
    <xf numFmtId="1" fontId="2" fillId="0" borderId="0" xfId="0" applyNumberFormat="1" applyFont="1" applyAlignment="1">
      <alignment/>
    </xf>
    <xf numFmtId="2" fontId="9" fillId="0" borderId="18" xfId="0" applyNumberFormat="1" applyFont="1" applyBorder="1" applyAlignment="1">
      <alignment horizontal="center"/>
    </xf>
    <xf numFmtId="1" fontId="9" fillId="0" borderId="19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 horizontal="center"/>
    </xf>
    <xf numFmtId="0" fontId="0" fillId="34" borderId="0" xfId="0" applyFont="1" applyFill="1" applyAlignment="1">
      <alignment/>
    </xf>
    <xf numFmtId="165" fontId="4" fillId="0" borderId="0" xfId="56" applyNumberFormat="1" applyFont="1" applyAlignment="1">
      <alignment horizontal="center"/>
      <protection/>
    </xf>
    <xf numFmtId="0" fontId="5" fillId="0" borderId="0" xfId="0" applyFont="1" applyAlignment="1">
      <alignment horizontal="left"/>
    </xf>
    <xf numFmtId="49" fontId="0" fillId="0" borderId="0" xfId="0" applyNumberFormat="1" applyFont="1" applyFill="1" applyAlignment="1">
      <alignment/>
    </xf>
    <xf numFmtId="2" fontId="10" fillId="33" borderId="20" xfId="0" applyNumberFormat="1" applyFont="1" applyFill="1" applyBorder="1" applyAlignment="1" quotePrefix="1">
      <alignment horizontal="center"/>
    </xf>
    <xf numFmtId="2" fontId="10" fillId="0" borderId="18" xfId="0" applyNumberFormat="1" applyFont="1" applyFill="1" applyBorder="1" applyAlignment="1">
      <alignment horizontal="center"/>
    </xf>
    <xf numFmtId="0" fontId="4" fillId="0" borderId="0" xfId="56" applyFont="1" applyAlignment="1">
      <alignment horizontal="left"/>
      <protection/>
    </xf>
    <xf numFmtId="2" fontId="10" fillId="0" borderId="20" xfId="0" applyNumberFormat="1" applyFont="1" applyFill="1" applyBorder="1" applyAlignment="1" quotePrefix="1">
      <alignment horizontal="center"/>
    </xf>
    <xf numFmtId="2" fontId="10" fillId="33" borderId="18" xfId="0" applyNumberFormat="1" applyFont="1" applyFill="1" applyBorder="1" applyAlignment="1">
      <alignment horizontal="center"/>
    </xf>
    <xf numFmtId="2" fontId="10" fillId="0" borderId="21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2" fontId="10" fillId="0" borderId="0" xfId="0" applyNumberFormat="1" applyFont="1" applyFill="1" applyBorder="1" applyAlignment="1" quotePrefix="1">
      <alignment horizontal="center"/>
    </xf>
    <xf numFmtId="0" fontId="9" fillId="0" borderId="0" xfId="0" applyFont="1" applyFill="1" applyBorder="1" applyAlignment="1">
      <alignment/>
    </xf>
    <xf numFmtId="0" fontId="4" fillId="34" borderId="0" xfId="0" applyFont="1" applyFill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2" fontId="10" fillId="0" borderId="24" xfId="0" applyNumberFormat="1" applyFont="1" applyFill="1" applyBorder="1" applyAlignment="1" quotePrefix="1">
      <alignment horizontal="center"/>
    </xf>
    <xf numFmtId="2" fontId="10" fillId="0" borderId="25" xfId="0" applyNumberFormat="1" applyFont="1" applyFill="1" applyBorder="1" applyAlignment="1" quotePrefix="1">
      <alignment horizontal="center"/>
    </xf>
    <xf numFmtId="2" fontId="10" fillId="33" borderId="25" xfId="0" applyNumberFormat="1" applyFont="1" applyFill="1" applyBorder="1" applyAlignment="1" quotePrefix="1">
      <alignment horizontal="center"/>
    </xf>
    <xf numFmtId="2" fontId="10" fillId="0" borderId="26" xfId="0" applyNumberFormat="1" applyFont="1" applyFill="1" applyBorder="1" applyAlignment="1" quotePrefix="1">
      <alignment horizontal="center"/>
    </xf>
    <xf numFmtId="0" fontId="9" fillId="0" borderId="27" xfId="0" applyFont="1" applyBorder="1" applyAlignment="1">
      <alignment horizontal="center"/>
    </xf>
    <xf numFmtId="2" fontId="10" fillId="0" borderId="14" xfId="0" applyNumberFormat="1" applyFont="1" applyFill="1" applyBorder="1" applyAlignment="1" quotePrefix="1">
      <alignment horizontal="center"/>
    </xf>
    <xf numFmtId="2" fontId="10" fillId="0" borderId="16" xfId="0" applyNumberFormat="1" applyFont="1" applyFill="1" applyBorder="1" applyAlignment="1" quotePrefix="1">
      <alignment horizontal="center"/>
    </xf>
    <xf numFmtId="2" fontId="10" fillId="33" borderId="16" xfId="0" applyNumberFormat="1" applyFont="1" applyFill="1" applyBorder="1" applyAlignment="1" quotePrefix="1">
      <alignment horizontal="center"/>
    </xf>
    <xf numFmtId="2" fontId="10" fillId="0" borderId="28" xfId="0" applyNumberFormat="1" applyFont="1" applyFill="1" applyBorder="1" applyAlignment="1" quotePrefix="1">
      <alignment horizontal="center"/>
    </xf>
    <xf numFmtId="2" fontId="10" fillId="0" borderId="27" xfId="0" applyNumberFormat="1" applyFont="1" applyFill="1" applyBorder="1" applyAlignment="1">
      <alignment horizontal="center"/>
    </xf>
    <xf numFmtId="2" fontId="10" fillId="0" borderId="29" xfId="0" applyNumberFormat="1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9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9" fillId="0" borderId="32" xfId="0" applyFont="1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9" fillId="0" borderId="14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56" applyFont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rude rate tables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worksheet" Target="worksheets/sheet4.xml" /><Relationship Id="rId8" Type="http://schemas.openxmlformats.org/officeDocument/2006/relationships/worksheet" Target="worksheets/sheet5.xml" /><Relationship Id="rId9" Type="http://schemas.openxmlformats.org/officeDocument/2006/relationships/chartsheet" Target="chartsheets/sheet4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8825"/>
          <c:w val="0.87425"/>
          <c:h val="0.78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 vs o graph data'!$H$3</c:f>
              <c:strCache>
                <c:ptCount val="1"/>
                <c:pt idx="0">
                  <c:v>Metis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Metis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'm vs o graph data'!$A$4:$A$19</c:f>
              <c:strCache>
                <c:ptCount val="16"/>
                <c:pt idx="0">
                  <c:v>South Eastman</c:v>
                </c:pt>
                <c:pt idx="1">
                  <c:v>Central</c:v>
                </c:pt>
                <c:pt idx="2">
                  <c:v>Assiniboine (o)</c:v>
                </c:pt>
                <c:pt idx="3">
                  <c:v>Brandon (o)</c:v>
                </c:pt>
                <c:pt idx="4">
                  <c:v>Winnipeg (d)</c:v>
                </c:pt>
                <c:pt idx="5">
                  <c:v>Interlake</c:v>
                </c:pt>
                <c:pt idx="6">
                  <c:v>North Eastman (o)</c:v>
                </c:pt>
                <c:pt idx="7">
                  <c:v>Parkland (m,o)</c:v>
                </c:pt>
                <c:pt idx="8">
                  <c:v>Churchill (s)</c:v>
                </c:pt>
                <c:pt idx="9">
                  <c:v>Nor-Man (o)</c:v>
                </c:pt>
                <c:pt idx="10">
                  <c:v>Burntwood (o)</c:v>
                </c:pt>
                <c:pt idx="12">
                  <c:v>Rural South (o)</c:v>
                </c:pt>
                <c:pt idx="13">
                  <c:v>Mid</c:v>
                </c:pt>
                <c:pt idx="14">
                  <c:v>North</c:v>
                </c:pt>
                <c:pt idx="15">
                  <c:v>Manitoba</c:v>
                </c:pt>
              </c:strCache>
            </c:strRef>
          </c:cat>
          <c:val>
            <c:numRef>
              <c:f>'m vs o graph data'!$H$4:$H$19</c:f>
              <c:numCache>
                <c:ptCount val="16"/>
                <c:pt idx="0">
                  <c:v>0.1981691309</c:v>
                </c:pt>
                <c:pt idx="1">
                  <c:v>0.1981691309</c:v>
                </c:pt>
                <c:pt idx="2">
                  <c:v>0.1981691309</c:v>
                </c:pt>
                <c:pt idx="3">
                  <c:v>0.1981691309</c:v>
                </c:pt>
                <c:pt idx="4">
                  <c:v>0.1981691309</c:v>
                </c:pt>
                <c:pt idx="5">
                  <c:v>0.1981691309</c:v>
                </c:pt>
                <c:pt idx="6">
                  <c:v>0.1981691309</c:v>
                </c:pt>
                <c:pt idx="7">
                  <c:v>0.1981691309</c:v>
                </c:pt>
                <c:pt idx="8">
                  <c:v>0.1981691309</c:v>
                </c:pt>
                <c:pt idx="9">
                  <c:v>0.1981691309</c:v>
                </c:pt>
                <c:pt idx="10">
                  <c:v>0.1981691309</c:v>
                </c:pt>
                <c:pt idx="12">
                  <c:v>0.1981691309</c:v>
                </c:pt>
                <c:pt idx="13">
                  <c:v>0.1981691309</c:v>
                </c:pt>
                <c:pt idx="14">
                  <c:v>0.1981691309</c:v>
                </c:pt>
                <c:pt idx="15">
                  <c:v>0.1981691309</c:v>
                </c:pt>
              </c:numCache>
            </c:numRef>
          </c:val>
        </c:ser>
        <c:ser>
          <c:idx val="1"/>
          <c:order val="1"/>
          <c:tx>
            <c:strRef>
              <c:f>'m vs o graph data'!$I$3</c:f>
              <c:strCache>
                <c:ptCount val="1"/>
                <c:pt idx="0">
                  <c:v>Metis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 vs o graph data'!$A$4:$A$19</c:f>
              <c:strCache>
                <c:ptCount val="16"/>
                <c:pt idx="0">
                  <c:v>South Eastman</c:v>
                </c:pt>
                <c:pt idx="1">
                  <c:v>Central</c:v>
                </c:pt>
                <c:pt idx="2">
                  <c:v>Assiniboine (o)</c:v>
                </c:pt>
                <c:pt idx="3">
                  <c:v>Brandon (o)</c:v>
                </c:pt>
                <c:pt idx="4">
                  <c:v>Winnipeg (d)</c:v>
                </c:pt>
                <c:pt idx="5">
                  <c:v>Interlake</c:v>
                </c:pt>
                <c:pt idx="6">
                  <c:v>North Eastman (o)</c:v>
                </c:pt>
                <c:pt idx="7">
                  <c:v>Parkland (m,o)</c:v>
                </c:pt>
                <c:pt idx="8">
                  <c:v>Churchill (s)</c:v>
                </c:pt>
                <c:pt idx="9">
                  <c:v>Nor-Man (o)</c:v>
                </c:pt>
                <c:pt idx="10">
                  <c:v>Burntwood (o)</c:v>
                </c:pt>
                <c:pt idx="12">
                  <c:v>Rural South (o)</c:v>
                </c:pt>
                <c:pt idx="13">
                  <c:v>Mid</c:v>
                </c:pt>
                <c:pt idx="14">
                  <c:v>North</c:v>
                </c:pt>
                <c:pt idx="15">
                  <c:v>Manitoba</c:v>
                </c:pt>
              </c:strCache>
            </c:strRef>
          </c:cat>
          <c:val>
            <c:numRef>
              <c:f>'m vs o graph data'!$I$4:$I$19</c:f>
              <c:numCache>
                <c:ptCount val="16"/>
                <c:pt idx="0">
                  <c:v>0.1611953302</c:v>
                </c:pt>
                <c:pt idx="1">
                  <c:v>0.2379372254</c:v>
                </c:pt>
                <c:pt idx="2">
                  <c:v>0.2407734863</c:v>
                </c:pt>
                <c:pt idx="3">
                  <c:v>0.2559233137</c:v>
                </c:pt>
                <c:pt idx="4">
                  <c:v>0.174962345</c:v>
                </c:pt>
                <c:pt idx="5">
                  <c:v>0.170394598</c:v>
                </c:pt>
                <c:pt idx="6">
                  <c:v>0.1719895928</c:v>
                </c:pt>
                <c:pt idx="7">
                  <c:v>0.2839130821</c:v>
                </c:pt>
                <c:pt idx="8">
                  <c:v>0</c:v>
                </c:pt>
                <c:pt idx="9">
                  <c:v>0.2567368821</c:v>
                </c:pt>
                <c:pt idx="10">
                  <c:v>0.1908477547</c:v>
                </c:pt>
                <c:pt idx="12">
                  <c:v>0.2025382906</c:v>
                </c:pt>
                <c:pt idx="13">
                  <c:v>0.2187018369</c:v>
                </c:pt>
                <c:pt idx="14">
                  <c:v>0.2169180418</c:v>
                </c:pt>
                <c:pt idx="15">
                  <c:v>0.1981691309</c:v>
                </c:pt>
              </c:numCache>
            </c:numRef>
          </c:val>
        </c:ser>
        <c:ser>
          <c:idx val="2"/>
          <c:order val="2"/>
          <c:tx>
            <c:strRef>
              <c:f>'m vs o graph data'!$J$3</c:f>
              <c:strCache>
                <c:ptCount val="1"/>
                <c:pt idx="0">
                  <c:v>All Other Manitobans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 vs o graph data'!$A$4:$A$19</c:f>
              <c:strCache>
                <c:ptCount val="16"/>
                <c:pt idx="0">
                  <c:v>South Eastman</c:v>
                </c:pt>
                <c:pt idx="1">
                  <c:v>Central</c:v>
                </c:pt>
                <c:pt idx="2">
                  <c:v>Assiniboine (o)</c:v>
                </c:pt>
                <c:pt idx="3">
                  <c:v>Brandon (o)</c:v>
                </c:pt>
                <c:pt idx="4">
                  <c:v>Winnipeg (d)</c:v>
                </c:pt>
                <c:pt idx="5">
                  <c:v>Interlake</c:v>
                </c:pt>
                <c:pt idx="6">
                  <c:v>North Eastman (o)</c:v>
                </c:pt>
                <c:pt idx="7">
                  <c:v>Parkland (m,o)</c:v>
                </c:pt>
                <c:pt idx="8">
                  <c:v>Churchill (s)</c:v>
                </c:pt>
                <c:pt idx="9">
                  <c:v>Nor-Man (o)</c:v>
                </c:pt>
                <c:pt idx="10">
                  <c:v>Burntwood (o)</c:v>
                </c:pt>
                <c:pt idx="12">
                  <c:v>Rural South (o)</c:v>
                </c:pt>
                <c:pt idx="13">
                  <c:v>Mid</c:v>
                </c:pt>
                <c:pt idx="14">
                  <c:v>North</c:v>
                </c:pt>
                <c:pt idx="15">
                  <c:v>Manitoba</c:v>
                </c:pt>
              </c:strCache>
            </c:strRef>
          </c:cat>
          <c:val>
            <c:numRef>
              <c:f>'m vs o graph data'!$J$4:$J$19</c:f>
              <c:numCache>
                <c:ptCount val="16"/>
                <c:pt idx="0">
                  <c:v>0.1937536964</c:v>
                </c:pt>
                <c:pt idx="1">
                  <c:v>0.2112788568</c:v>
                </c:pt>
                <c:pt idx="2">
                  <c:v>0.2511387294</c:v>
                </c:pt>
                <c:pt idx="3">
                  <c:v>0.2511782287</c:v>
                </c:pt>
                <c:pt idx="4">
                  <c:v>0.1953079057</c:v>
                </c:pt>
                <c:pt idx="5">
                  <c:v>0.1872582901</c:v>
                </c:pt>
                <c:pt idx="6">
                  <c:v>0.1666875336</c:v>
                </c:pt>
                <c:pt idx="7">
                  <c:v>0.2362089606</c:v>
                </c:pt>
                <c:pt idx="8">
                  <c:v>0.2585363861</c:v>
                </c:pt>
                <c:pt idx="9">
                  <c:v>0.2500322594</c:v>
                </c:pt>
                <c:pt idx="10">
                  <c:v>0.1773586436</c:v>
                </c:pt>
                <c:pt idx="12">
                  <c:v>0.2163968024</c:v>
                </c:pt>
                <c:pt idx="13">
                  <c:v>0.1942370288</c:v>
                </c:pt>
                <c:pt idx="14">
                  <c:v>0.197065248</c:v>
                </c:pt>
                <c:pt idx="15">
                  <c:v>0.2022394379</c:v>
                </c:pt>
              </c:numCache>
            </c:numRef>
          </c:val>
        </c:ser>
        <c:ser>
          <c:idx val="3"/>
          <c:order val="3"/>
          <c:tx>
            <c:strRef>
              <c:f>'m vs o graph data'!$K$3</c:f>
              <c:strCache>
                <c:ptCount val="1"/>
                <c:pt idx="0">
                  <c:v>Other 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All Other Manitobans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'm vs o graph data'!$A$4:$A$19</c:f>
              <c:strCache>
                <c:ptCount val="16"/>
                <c:pt idx="0">
                  <c:v>South Eastman</c:v>
                </c:pt>
                <c:pt idx="1">
                  <c:v>Central</c:v>
                </c:pt>
                <c:pt idx="2">
                  <c:v>Assiniboine (o)</c:v>
                </c:pt>
                <c:pt idx="3">
                  <c:v>Brandon (o)</c:v>
                </c:pt>
                <c:pt idx="4">
                  <c:v>Winnipeg (d)</c:v>
                </c:pt>
                <c:pt idx="5">
                  <c:v>Interlake</c:v>
                </c:pt>
                <c:pt idx="6">
                  <c:v>North Eastman (o)</c:v>
                </c:pt>
                <c:pt idx="7">
                  <c:v>Parkland (m,o)</c:v>
                </c:pt>
                <c:pt idx="8">
                  <c:v>Churchill (s)</c:v>
                </c:pt>
                <c:pt idx="9">
                  <c:v>Nor-Man (o)</c:v>
                </c:pt>
                <c:pt idx="10">
                  <c:v>Burntwood (o)</c:v>
                </c:pt>
                <c:pt idx="12">
                  <c:v>Rural South (o)</c:v>
                </c:pt>
                <c:pt idx="13">
                  <c:v>Mid</c:v>
                </c:pt>
                <c:pt idx="14">
                  <c:v>North</c:v>
                </c:pt>
                <c:pt idx="15">
                  <c:v>Manitoba</c:v>
                </c:pt>
              </c:strCache>
            </c:strRef>
          </c:cat>
          <c:val>
            <c:numRef>
              <c:f>'m vs o graph data'!$K$4:$K$19</c:f>
              <c:numCache>
                <c:ptCount val="16"/>
                <c:pt idx="0">
                  <c:v>0.2022394379</c:v>
                </c:pt>
                <c:pt idx="1">
                  <c:v>0.2022394379</c:v>
                </c:pt>
                <c:pt idx="2">
                  <c:v>0.2022394379</c:v>
                </c:pt>
                <c:pt idx="3">
                  <c:v>0.2022394379</c:v>
                </c:pt>
                <c:pt idx="4">
                  <c:v>0.2022394379</c:v>
                </c:pt>
                <c:pt idx="5">
                  <c:v>0.2022394379</c:v>
                </c:pt>
                <c:pt idx="6">
                  <c:v>0.2022394379</c:v>
                </c:pt>
                <c:pt idx="7">
                  <c:v>0.2022394379</c:v>
                </c:pt>
                <c:pt idx="8">
                  <c:v>0.2022394379</c:v>
                </c:pt>
                <c:pt idx="9">
                  <c:v>0.2022394379</c:v>
                </c:pt>
                <c:pt idx="10">
                  <c:v>0.2022394379</c:v>
                </c:pt>
                <c:pt idx="12">
                  <c:v>0.2022394379</c:v>
                </c:pt>
                <c:pt idx="13">
                  <c:v>0.2022394379</c:v>
                </c:pt>
                <c:pt idx="14">
                  <c:v>0.2022394379</c:v>
                </c:pt>
                <c:pt idx="15">
                  <c:v>0.2022394379</c:v>
                </c:pt>
              </c:numCache>
            </c:numRef>
          </c:val>
        </c:ser>
        <c:gapWidth val="0"/>
        <c:axId val="16739783"/>
        <c:axId val="16440320"/>
      </c:barChart>
      <c:catAx>
        <c:axId val="16739783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16440320"/>
        <c:crosses val="autoZero"/>
        <c:auto val="1"/>
        <c:lblOffset val="100"/>
        <c:tickLblSkip val="1"/>
        <c:noMultiLvlLbl val="0"/>
      </c:catAx>
      <c:valAx>
        <c:axId val="16440320"/>
        <c:scaling>
          <c:orientation val="minMax"/>
          <c:max val="0.30000000000000016"/>
          <c:min val="0"/>
        </c:scaling>
        <c:axPos val="t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16739783"/>
        <c:crosses val="max"/>
        <c:crossBetween val="between"/>
        <c:dispUnits/>
        <c:majorUnit val="0.05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673"/>
          <c:y val="0.272"/>
          <c:w val="0.31875"/>
          <c:h val="0.1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12775"/>
          <c:w val="0.85975"/>
          <c:h val="0.765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 vs o graph data'!$H$3</c:f>
              <c:strCache>
                <c:ptCount val="1"/>
                <c:pt idx="0">
                  <c:v>Metis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Metis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('m vs o graph data'!$A$20:$A$32,'m vs o graph data'!$A$8,'m vs o graph data'!$A$19)</c:f>
              <c:strCache>
                <c:ptCount val="15"/>
                <c:pt idx="0">
                  <c:v>Fort Garry</c:v>
                </c:pt>
                <c:pt idx="1">
                  <c:v>Assiniboine South</c:v>
                </c:pt>
                <c:pt idx="2">
                  <c:v>St. Boniface</c:v>
                </c:pt>
                <c:pt idx="3">
                  <c:v>St. Vital</c:v>
                </c:pt>
                <c:pt idx="4">
                  <c:v>Transcona</c:v>
                </c:pt>
                <c:pt idx="5">
                  <c:v>River Heights</c:v>
                </c:pt>
                <c:pt idx="6">
                  <c:v>River East</c:v>
                </c:pt>
                <c:pt idx="7">
                  <c:v>Seven Oaks</c:v>
                </c:pt>
                <c:pt idx="8">
                  <c:v>St. James - Assiniboia</c:v>
                </c:pt>
                <c:pt idx="9">
                  <c:v>Inkster</c:v>
                </c:pt>
                <c:pt idx="10">
                  <c:v>Downtown</c:v>
                </c:pt>
                <c:pt idx="11">
                  <c:v>Point Douglas (o)</c:v>
                </c:pt>
                <c:pt idx="12">
                  <c:v>0</c:v>
                </c:pt>
                <c:pt idx="13">
                  <c:v>Winnipeg (d)</c:v>
                </c:pt>
                <c:pt idx="14">
                  <c:v>Manitoba</c:v>
                </c:pt>
              </c:strCache>
            </c:strRef>
          </c:cat>
          <c:val>
            <c:numRef>
              <c:f>('m vs o graph data'!$H$20:$H$32,'m vs o graph data'!$H$8,'m vs o graph data'!$H$19)</c:f>
              <c:numCache>
                <c:ptCount val="15"/>
                <c:pt idx="0">
                  <c:v>0.1981691309</c:v>
                </c:pt>
                <c:pt idx="1">
                  <c:v>0.1981691309</c:v>
                </c:pt>
                <c:pt idx="2">
                  <c:v>0.1981691309</c:v>
                </c:pt>
                <c:pt idx="3">
                  <c:v>0.1981691309</c:v>
                </c:pt>
                <c:pt idx="4">
                  <c:v>0.1981691309</c:v>
                </c:pt>
                <c:pt idx="5">
                  <c:v>0.1981691309</c:v>
                </c:pt>
                <c:pt idx="6">
                  <c:v>0.1981691309</c:v>
                </c:pt>
                <c:pt idx="7">
                  <c:v>0.1981691309</c:v>
                </c:pt>
                <c:pt idx="8">
                  <c:v>0.1981691309</c:v>
                </c:pt>
                <c:pt idx="9">
                  <c:v>0.1981691309</c:v>
                </c:pt>
                <c:pt idx="10">
                  <c:v>0.1981691309</c:v>
                </c:pt>
                <c:pt idx="11">
                  <c:v>0.1981691309</c:v>
                </c:pt>
                <c:pt idx="13">
                  <c:v>0.1981691309</c:v>
                </c:pt>
                <c:pt idx="14">
                  <c:v>0.1981691309</c:v>
                </c:pt>
              </c:numCache>
            </c:numRef>
          </c:val>
        </c:ser>
        <c:ser>
          <c:idx val="1"/>
          <c:order val="1"/>
          <c:tx>
            <c:strRef>
              <c:f>'m vs o graph data'!$I$3</c:f>
              <c:strCache>
                <c:ptCount val="1"/>
                <c:pt idx="0">
                  <c:v>Metis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('m vs o graph data'!$A$20:$A$32,'m vs o graph data'!$A$8,'m vs o graph data'!$A$19)</c:f>
              <c:strCache>
                <c:ptCount val="15"/>
                <c:pt idx="0">
                  <c:v>Fort Garry</c:v>
                </c:pt>
                <c:pt idx="1">
                  <c:v>Assiniboine South</c:v>
                </c:pt>
                <c:pt idx="2">
                  <c:v>St. Boniface</c:v>
                </c:pt>
                <c:pt idx="3">
                  <c:v>St. Vital</c:v>
                </c:pt>
                <c:pt idx="4">
                  <c:v>Transcona</c:v>
                </c:pt>
                <c:pt idx="5">
                  <c:v>River Heights</c:v>
                </c:pt>
                <c:pt idx="6">
                  <c:v>River East</c:v>
                </c:pt>
                <c:pt idx="7">
                  <c:v>Seven Oaks</c:v>
                </c:pt>
                <c:pt idx="8">
                  <c:v>St. James - Assiniboia</c:v>
                </c:pt>
                <c:pt idx="9">
                  <c:v>Inkster</c:v>
                </c:pt>
                <c:pt idx="10">
                  <c:v>Downtown</c:v>
                </c:pt>
                <c:pt idx="11">
                  <c:v>Point Douglas (o)</c:v>
                </c:pt>
                <c:pt idx="12">
                  <c:v>0</c:v>
                </c:pt>
                <c:pt idx="13">
                  <c:v>Winnipeg (d)</c:v>
                </c:pt>
                <c:pt idx="14">
                  <c:v>Manitoba</c:v>
                </c:pt>
              </c:strCache>
            </c:strRef>
          </c:cat>
          <c:val>
            <c:numRef>
              <c:f>('m vs o graph data'!$I$20:$I$32,'m vs o graph data'!$I$8,'m vs o graph data'!$I$19)</c:f>
              <c:numCache>
                <c:ptCount val="15"/>
                <c:pt idx="0">
                  <c:v>0.1884192671</c:v>
                </c:pt>
                <c:pt idx="1">
                  <c:v>0.1811151089</c:v>
                </c:pt>
                <c:pt idx="2">
                  <c:v>0.2027330633</c:v>
                </c:pt>
                <c:pt idx="3">
                  <c:v>0.239403909</c:v>
                </c:pt>
                <c:pt idx="4">
                  <c:v>0.1290624085</c:v>
                </c:pt>
                <c:pt idx="5">
                  <c:v>0.1789735618</c:v>
                </c:pt>
                <c:pt idx="6">
                  <c:v>0.1788196325</c:v>
                </c:pt>
                <c:pt idx="7">
                  <c:v>0.1378250619</c:v>
                </c:pt>
                <c:pt idx="8">
                  <c:v>0.1886687188</c:v>
                </c:pt>
                <c:pt idx="9">
                  <c:v>0.1690949073</c:v>
                </c:pt>
                <c:pt idx="10">
                  <c:v>0.1638348254</c:v>
                </c:pt>
                <c:pt idx="11">
                  <c:v>0.1565500979</c:v>
                </c:pt>
                <c:pt idx="13">
                  <c:v>0.174962345</c:v>
                </c:pt>
                <c:pt idx="14">
                  <c:v>0.1981691309</c:v>
                </c:pt>
              </c:numCache>
            </c:numRef>
          </c:val>
        </c:ser>
        <c:ser>
          <c:idx val="2"/>
          <c:order val="2"/>
          <c:tx>
            <c:strRef>
              <c:f>'m vs o graph data'!$J$3</c:f>
              <c:strCache>
                <c:ptCount val="1"/>
                <c:pt idx="0">
                  <c:v>All Other Manitobans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('m vs o graph data'!$A$20:$A$32,'m vs o graph data'!$A$8,'m vs o graph data'!$A$19)</c:f>
              <c:strCache>
                <c:ptCount val="15"/>
                <c:pt idx="0">
                  <c:v>Fort Garry</c:v>
                </c:pt>
                <c:pt idx="1">
                  <c:v>Assiniboine South</c:v>
                </c:pt>
                <c:pt idx="2">
                  <c:v>St. Boniface</c:v>
                </c:pt>
                <c:pt idx="3">
                  <c:v>St. Vital</c:v>
                </c:pt>
                <c:pt idx="4">
                  <c:v>Transcona</c:v>
                </c:pt>
                <c:pt idx="5">
                  <c:v>River Heights</c:v>
                </c:pt>
                <c:pt idx="6">
                  <c:v>River East</c:v>
                </c:pt>
                <c:pt idx="7">
                  <c:v>Seven Oaks</c:v>
                </c:pt>
                <c:pt idx="8">
                  <c:v>St. James - Assiniboia</c:v>
                </c:pt>
                <c:pt idx="9">
                  <c:v>Inkster</c:v>
                </c:pt>
                <c:pt idx="10">
                  <c:v>Downtown</c:v>
                </c:pt>
                <c:pt idx="11">
                  <c:v>Point Douglas (o)</c:v>
                </c:pt>
                <c:pt idx="12">
                  <c:v>0</c:v>
                </c:pt>
                <c:pt idx="13">
                  <c:v>Winnipeg (d)</c:v>
                </c:pt>
                <c:pt idx="14">
                  <c:v>Manitoba</c:v>
                </c:pt>
              </c:strCache>
            </c:strRef>
          </c:cat>
          <c:val>
            <c:numRef>
              <c:f>('m vs o graph data'!$J$20:$J$32,'m vs o graph data'!$J$8,'m vs o graph data'!$J$19)</c:f>
              <c:numCache>
                <c:ptCount val="15"/>
                <c:pt idx="0">
                  <c:v>0.2076525524</c:v>
                </c:pt>
                <c:pt idx="1">
                  <c:v>0.2120981639</c:v>
                </c:pt>
                <c:pt idx="2">
                  <c:v>0.2014354263</c:v>
                </c:pt>
                <c:pt idx="3">
                  <c:v>0.1951927251</c:v>
                </c:pt>
                <c:pt idx="4">
                  <c:v>0.207327046</c:v>
                </c:pt>
                <c:pt idx="5">
                  <c:v>0.1954443705</c:v>
                </c:pt>
                <c:pt idx="6">
                  <c:v>0.1967278081</c:v>
                </c:pt>
                <c:pt idx="7">
                  <c:v>0.2063652538</c:v>
                </c:pt>
                <c:pt idx="8">
                  <c:v>0.1965686992</c:v>
                </c:pt>
                <c:pt idx="9">
                  <c:v>0.1788922367</c:v>
                </c:pt>
                <c:pt idx="10">
                  <c:v>0.1853362635</c:v>
                </c:pt>
                <c:pt idx="11">
                  <c:v>0.1690282523</c:v>
                </c:pt>
                <c:pt idx="13">
                  <c:v>0.1953079057</c:v>
                </c:pt>
                <c:pt idx="14">
                  <c:v>0.2022394379</c:v>
                </c:pt>
              </c:numCache>
            </c:numRef>
          </c:val>
        </c:ser>
        <c:ser>
          <c:idx val="3"/>
          <c:order val="3"/>
          <c:tx>
            <c:strRef>
              <c:f>'m vs o graph data'!$K$3</c:f>
              <c:strCache>
                <c:ptCount val="1"/>
                <c:pt idx="0">
                  <c:v>Other 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All Other Manitobans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('m vs o graph data'!$A$20:$A$32,'m vs o graph data'!$A$8,'m vs o graph data'!$A$19)</c:f>
              <c:strCache>
                <c:ptCount val="15"/>
                <c:pt idx="0">
                  <c:v>Fort Garry</c:v>
                </c:pt>
                <c:pt idx="1">
                  <c:v>Assiniboine South</c:v>
                </c:pt>
                <c:pt idx="2">
                  <c:v>St. Boniface</c:v>
                </c:pt>
                <c:pt idx="3">
                  <c:v>St. Vital</c:v>
                </c:pt>
                <c:pt idx="4">
                  <c:v>Transcona</c:v>
                </c:pt>
                <c:pt idx="5">
                  <c:v>River Heights</c:v>
                </c:pt>
                <c:pt idx="6">
                  <c:v>River East</c:v>
                </c:pt>
                <c:pt idx="7">
                  <c:v>Seven Oaks</c:v>
                </c:pt>
                <c:pt idx="8">
                  <c:v>St. James - Assiniboia</c:v>
                </c:pt>
                <c:pt idx="9">
                  <c:v>Inkster</c:v>
                </c:pt>
                <c:pt idx="10">
                  <c:v>Downtown</c:v>
                </c:pt>
                <c:pt idx="11">
                  <c:v>Point Douglas (o)</c:v>
                </c:pt>
                <c:pt idx="12">
                  <c:v>0</c:v>
                </c:pt>
                <c:pt idx="13">
                  <c:v>Winnipeg (d)</c:v>
                </c:pt>
                <c:pt idx="14">
                  <c:v>Manitoba</c:v>
                </c:pt>
              </c:strCache>
            </c:strRef>
          </c:cat>
          <c:val>
            <c:numRef>
              <c:f>('m vs o graph data'!$K$20:$K$32,'m vs o graph data'!$K$8,'m vs o graph data'!$K$19)</c:f>
              <c:numCache>
                <c:ptCount val="15"/>
                <c:pt idx="0">
                  <c:v>0.2022394379</c:v>
                </c:pt>
                <c:pt idx="1">
                  <c:v>0.2022394379</c:v>
                </c:pt>
                <c:pt idx="2">
                  <c:v>0.2022394379</c:v>
                </c:pt>
                <c:pt idx="3">
                  <c:v>0.2022394379</c:v>
                </c:pt>
                <c:pt idx="4">
                  <c:v>0.2022394379</c:v>
                </c:pt>
                <c:pt idx="5">
                  <c:v>0.2022394379</c:v>
                </c:pt>
                <c:pt idx="6">
                  <c:v>0.2022394379</c:v>
                </c:pt>
                <c:pt idx="7">
                  <c:v>0.2022394379</c:v>
                </c:pt>
                <c:pt idx="8">
                  <c:v>0.2022394379</c:v>
                </c:pt>
                <c:pt idx="9">
                  <c:v>0.2022394379</c:v>
                </c:pt>
                <c:pt idx="10">
                  <c:v>0.2022394379</c:v>
                </c:pt>
                <c:pt idx="11">
                  <c:v>0.2022394379</c:v>
                </c:pt>
                <c:pt idx="13">
                  <c:v>0.2022394379</c:v>
                </c:pt>
                <c:pt idx="14">
                  <c:v>0.2022394379</c:v>
                </c:pt>
              </c:numCache>
            </c:numRef>
          </c:val>
        </c:ser>
        <c:gapWidth val="0"/>
        <c:axId val="13745153"/>
        <c:axId val="56597514"/>
      </c:barChart>
      <c:catAx>
        <c:axId val="13745153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56597514"/>
        <c:crosses val="autoZero"/>
        <c:auto val="1"/>
        <c:lblOffset val="100"/>
        <c:tickLblSkip val="1"/>
        <c:noMultiLvlLbl val="0"/>
      </c:catAx>
      <c:valAx>
        <c:axId val="56597514"/>
        <c:scaling>
          <c:orientation val="minMax"/>
          <c:max val="0.30000000000000016"/>
          <c:min val="0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13745153"/>
        <c:crosses val="max"/>
        <c:crossBetween val="between"/>
        <c:dispUnits/>
        <c:majorUnit val="0.05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67125"/>
          <c:y val="0.3535"/>
          <c:w val="0.317"/>
          <c:h val="0.1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8725"/>
          <c:w val="0.97825"/>
          <c:h val="0.795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 region graph data'!$E$3</c:f>
              <c:strCache>
                <c:ptCount val="1"/>
                <c:pt idx="0">
                  <c:v>MB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Metis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'm region graph data'!$A$4:$A$12</c:f>
              <c:strCache>
                <c:ptCount val="9"/>
                <c:pt idx="0">
                  <c:v>Southeast Region</c:v>
                </c:pt>
                <c:pt idx="1">
                  <c:v>Interlake Region</c:v>
                </c:pt>
                <c:pt idx="2">
                  <c:v>Northwest Region (m)</c:v>
                </c:pt>
                <c:pt idx="3">
                  <c:v>Winnipeg Region</c:v>
                </c:pt>
                <c:pt idx="4">
                  <c:v>Southwest Region</c:v>
                </c:pt>
                <c:pt idx="5">
                  <c:v>The Pas Region (m)</c:v>
                </c:pt>
                <c:pt idx="6">
                  <c:v>Thompson Region</c:v>
                </c:pt>
                <c:pt idx="8">
                  <c:v>Manitoba</c:v>
                </c:pt>
              </c:strCache>
            </c:strRef>
          </c:cat>
          <c:val>
            <c:numRef>
              <c:f>'m region graph data'!$E$4:$E$12</c:f>
              <c:numCache>
                <c:ptCount val="9"/>
                <c:pt idx="0">
                  <c:v>0.1983659628</c:v>
                </c:pt>
                <c:pt idx="1">
                  <c:v>0.1983659628</c:v>
                </c:pt>
                <c:pt idx="2">
                  <c:v>0.1983659628</c:v>
                </c:pt>
                <c:pt idx="3">
                  <c:v>0.1983659628</c:v>
                </c:pt>
                <c:pt idx="4">
                  <c:v>0.1983659628</c:v>
                </c:pt>
                <c:pt idx="5">
                  <c:v>0.1983659628</c:v>
                </c:pt>
                <c:pt idx="6">
                  <c:v>0.1983659628</c:v>
                </c:pt>
                <c:pt idx="8">
                  <c:v>0.1983659628</c:v>
                </c:pt>
              </c:numCache>
            </c:numRef>
          </c:val>
        </c:ser>
        <c:ser>
          <c:idx val="1"/>
          <c:order val="1"/>
          <c:tx>
            <c:strRef>
              <c:f>'m region graph data'!$F$3</c:f>
              <c:strCache>
                <c:ptCount val="1"/>
                <c:pt idx="0">
                  <c:v>Metis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 region graph data'!$A$4:$A$12</c:f>
              <c:strCache>
                <c:ptCount val="9"/>
                <c:pt idx="0">
                  <c:v>Southeast Region</c:v>
                </c:pt>
                <c:pt idx="1">
                  <c:v>Interlake Region</c:v>
                </c:pt>
                <c:pt idx="2">
                  <c:v>Northwest Region (m)</c:v>
                </c:pt>
                <c:pt idx="3">
                  <c:v>Winnipeg Region</c:v>
                </c:pt>
                <c:pt idx="4">
                  <c:v>Southwest Region</c:v>
                </c:pt>
                <c:pt idx="5">
                  <c:v>The Pas Region (m)</c:v>
                </c:pt>
                <c:pt idx="6">
                  <c:v>Thompson Region</c:v>
                </c:pt>
                <c:pt idx="8">
                  <c:v>Manitoba</c:v>
                </c:pt>
              </c:strCache>
            </c:strRef>
          </c:cat>
          <c:val>
            <c:numRef>
              <c:f>'m region graph data'!$F$4:$F$12</c:f>
              <c:numCache>
                <c:ptCount val="9"/>
                <c:pt idx="0">
                  <c:v>0.1671993836</c:v>
                </c:pt>
                <c:pt idx="1">
                  <c:v>0.1684396298</c:v>
                </c:pt>
                <c:pt idx="2">
                  <c:v>0.2815849691</c:v>
                </c:pt>
                <c:pt idx="3">
                  <c:v>0.1749618345</c:v>
                </c:pt>
                <c:pt idx="4">
                  <c:v>0.2495320785</c:v>
                </c:pt>
                <c:pt idx="5">
                  <c:v>0.2622179344</c:v>
                </c:pt>
                <c:pt idx="6">
                  <c:v>0.1843110512</c:v>
                </c:pt>
                <c:pt idx="8">
                  <c:v>0.1983659628</c:v>
                </c:pt>
              </c:numCache>
            </c:numRef>
          </c:val>
        </c:ser>
        <c:axId val="39615579"/>
        <c:axId val="20995892"/>
      </c:barChart>
      <c:catAx>
        <c:axId val="39615579"/>
        <c:scaling>
          <c:orientation val="maxMin"/>
        </c:scaling>
        <c:axPos val="l"/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0995892"/>
        <c:crosses val="autoZero"/>
        <c:auto val="1"/>
        <c:lblOffset val="100"/>
        <c:tickLblSkip val="1"/>
        <c:noMultiLvlLbl val="0"/>
      </c:catAx>
      <c:valAx>
        <c:axId val="20995892"/>
        <c:scaling>
          <c:orientation val="minMax"/>
          <c:max val="0.30000000000000016"/>
          <c:min val="0"/>
        </c:scaling>
        <c:axPos val="t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39615579"/>
        <c:crosses val="max"/>
        <c:crossBetween val="between"/>
        <c:dispUnits/>
        <c:majorUnit val="0.05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74225"/>
          <c:y val="0.10275"/>
          <c:w val="0.22375"/>
          <c:h val="0.08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1275"/>
          <c:w val="0.8945"/>
          <c:h val="0.83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 vs o graph data'!$H$3</c:f>
              <c:strCache>
                <c:ptCount val="1"/>
                <c:pt idx="0">
                  <c:v>Metis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Metis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('m vs o graph data'!$A$16:$A$18,'m vs o graph data'!$A$8,'m vs o graph data'!$A$19)</c:f>
              <c:strCache>
                <c:ptCount val="5"/>
                <c:pt idx="0">
                  <c:v>Rural South (o)</c:v>
                </c:pt>
                <c:pt idx="1">
                  <c:v>Mid</c:v>
                </c:pt>
                <c:pt idx="2">
                  <c:v>North</c:v>
                </c:pt>
                <c:pt idx="3">
                  <c:v>Winnipeg (d)</c:v>
                </c:pt>
                <c:pt idx="4">
                  <c:v>Manitoba</c:v>
                </c:pt>
              </c:strCache>
            </c:strRef>
          </c:cat>
          <c:val>
            <c:numRef>
              <c:f>('m vs o graph data'!$H$16:$H$18,'m vs o graph data'!$H$8,'m vs o graph data'!$H$19)</c:f>
              <c:numCache>
                <c:ptCount val="5"/>
                <c:pt idx="0">
                  <c:v>0.1981691309</c:v>
                </c:pt>
                <c:pt idx="1">
                  <c:v>0.1981691309</c:v>
                </c:pt>
                <c:pt idx="2">
                  <c:v>0.1981691309</c:v>
                </c:pt>
                <c:pt idx="3">
                  <c:v>0.1981691309</c:v>
                </c:pt>
                <c:pt idx="4">
                  <c:v>0.1981691309</c:v>
                </c:pt>
              </c:numCache>
            </c:numRef>
          </c:val>
        </c:ser>
        <c:ser>
          <c:idx val="1"/>
          <c:order val="1"/>
          <c:tx>
            <c:strRef>
              <c:f>'m vs o graph data'!$I$3</c:f>
              <c:strCache>
                <c:ptCount val="1"/>
                <c:pt idx="0">
                  <c:v>Metis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('m vs o graph data'!$A$16:$A$18,'m vs o graph data'!$A$8,'m vs o graph data'!$A$19)</c:f>
              <c:strCache>
                <c:ptCount val="5"/>
                <c:pt idx="0">
                  <c:v>Rural South (o)</c:v>
                </c:pt>
                <c:pt idx="1">
                  <c:v>Mid</c:v>
                </c:pt>
                <c:pt idx="2">
                  <c:v>North</c:v>
                </c:pt>
                <c:pt idx="3">
                  <c:v>Winnipeg (d)</c:v>
                </c:pt>
                <c:pt idx="4">
                  <c:v>Manitoba</c:v>
                </c:pt>
              </c:strCache>
            </c:strRef>
          </c:cat>
          <c:val>
            <c:numRef>
              <c:f>('m vs o graph data'!$I$16:$I$18,'m vs o graph data'!$I$8,'m vs o graph data'!$I$19)</c:f>
              <c:numCache>
                <c:ptCount val="5"/>
                <c:pt idx="0">
                  <c:v>0.2025382906</c:v>
                </c:pt>
                <c:pt idx="1">
                  <c:v>0.2187018369</c:v>
                </c:pt>
                <c:pt idx="2">
                  <c:v>0.2169180418</c:v>
                </c:pt>
                <c:pt idx="3">
                  <c:v>0.174962345</c:v>
                </c:pt>
                <c:pt idx="4">
                  <c:v>0.1981691309</c:v>
                </c:pt>
              </c:numCache>
            </c:numRef>
          </c:val>
        </c:ser>
        <c:ser>
          <c:idx val="2"/>
          <c:order val="2"/>
          <c:tx>
            <c:strRef>
              <c:f>'m vs o graph data'!$J$3</c:f>
              <c:strCache>
                <c:ptCount val="1"/>
                <c:pt idx="0">
                  <c:v>All Other Manitobans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('m vs o graph data'!$A$16:$A$18,'m vs o graph data'!$A$8,'m vs o graph data'!$A$19)</c:f>
              <c:strCache>
                <c:ptCount val="5"/>
                <c:pt idx="0">
                  <c:v>Rural South (o)</c:v>
                </c:pt>
                <c:pt idx="1">
                  <c:v>Mid</c:v>
                </c:pt>
                <c:pt idx="2">
                  <c:v>North</c:v>
                </c:pt>
                <c:pt idx="3">
                  <c:v>Winnipeg (d)</c:v>
                </c:pt>
                <c:pt idx="4">
                  <c:v>Manitoba</c:v>
                </c:pt>
              </c:strCache>
            </c:strRef>
          </c:cat>
          <c:val>
            <c:numRef>
              <c:f>('m vs o graph data'!$J$16:$J$18,'m vs o graph data'!$J$8,'m vs o graph data'!$J$19)</c:f>
              <c:numCache>
                <c:ptCount val="5"/>
                <c:pt idx="0">
                  <c:v>0.2163968024</c:v>
                </c:pt>
                <c:pt idx="1">
                  <c:v>0.1942370288</c:v>
                </c:pt>
                <c:pt idx="2">
                  <c:v>0.197065248</c:v>
                </c:pt>
                <c:pt idx="3">
                  <c:v>0.1953079057</c:v>
                </c:pt>
                <c:pt idx="4">
                  <c:v>0.2022394379</c:v>
                </c:pt>
              </c:numCache>
            </c:numRef>
          </c:val>
        </c:ser>
        <c:ser>
          <c:idx val="3"/>
          <c:order val="3"/>
          <c:tx>
            <c:strRef>
              <c:f>'m vs o graph data'!$K$3</c:f>
              <c:strCache>
                <c:ptCount val="1"/>
                <c:pt idx="0">
                  <c:v>Other 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All Other Manitobans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('m vs o graph data'!$A$16:$A$18,'m vs o graph data'!$A$8,'m vs o graph data'!$A$19)</c:f>
              <c:strCache>
                <c:ptCount val="5"/>
                <c:pt idx="0">
                  <c:v>Rural South (o)</c:v>
                </c:pt>
                <c:pt idx="1">
                  <c:v>Mid</c:v>
                </c:pt>
                <c:pt idx="2">
                  <c:v>North</c:v>
                </c:pt>
                <c:pt idx="3">
                  <c:v>Winnipeg (d)</c:v>
                </c:pt>
                <c:pt idx="4">
                  <c:v>Manitoba</c:v>
                </c:pt>
              </c:strCache>
            </c:strRef>
          </c:cat>
          <c:val>
            <c:numRef>
              <c:f>('m vs o graph data'!$K$16:$K$18,'m vs o graph data'!$K$8,'m vs o graph data'!$K$19)</c:f>
              <c:numCache>
                <c:ptCount val="5"/>
                <c:pt idx="0">
                  <c:v>0.2022394379</c:v>
                </c:pt>
                <c:pt idx="1">
                  <c:v>0.2022394379</c:v>
                </c:pt>
                <c:pt idx="2">
                  <c:v>0.2022394379</c:v>
                </c:pt>
                <c:pt idx="3">
                  <c:v>0.2022394379</c:v>
                </c:pt>
                <c:pt idx="4">
                  <c:v>0.2022394379</c:v>
                </c:pt>
              </c:numCache>
            </c:numRef>
          </c:val>
        </c:ser>
        <c:axId val="54745301"/>
        <c:axId val="22945662"/>
      </c:barChart>
      <c:catAx>
        <c:axId val="54745301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2945662"/>
        <c:crosses val="autoZero"/>
        <c:auto val="1"/>
        <c:lblOffset val="100"/>
        <c:tickLblSkip val="1"/>
        <c:noMultiLvlLbl val="0"/>
      </c:catAx>
      <c:valAx>
        <c:axId val="22945662"/>
        <c:scaling>
          <c:orientation val="minMax"/>
          <c:max val="0.30000000000000016"/>
          <c:min val="0"/>
        </c:scaling>
        <c:axPos val="t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12700">
            <a:solidFill>
              <a:srgbClr val="C0C0C0"/>
            </a:solidFill>
          </a:ln>
        </c:spPr>
        <c:crossAx val="54745301"/>
        <c:crosses val="max"/>
        <c:crossBetween val="between"/>
        <c:dispUnits/>
        <c:majorUnit val="0.05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66275"/>
          <c:y val="0.54175"/>
          <c:w val="0.3135"/>
          <c:h val="0.1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1.125" right="1.125" top="1" bottom="5" header="0.5" footer="0.5"/>
  <pageSetup fitToHeight="0" fitToWidth="0" horizontalDpi="600" verticalDpi="600" orientation="portrait"/>
  <headerFooter>
    <oddHeader>&amp;Cconfidential - not for distribution
&amp;F</oddHeader>
    <oddFooter>&amp;Cconfidential draft - not for distribution
&amp;F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4" header="0.5" footer="0.5"/>
  <pageSetup fitToHeight="0" fitToWidth="0" horizontalDpi="600" verticalDpi="600" orientation="portrait"/>
  <headerFooter>
    <oddHeader>&amp;Cconfidential - not for distribution
&amp;F</oddHead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5" header="0.5" footer="0.5"/>
  <pageSetup fitToHeight="0" fitToWidth="0" horizontalDpi="600" verticalDpi="600" orientation="portrait"/>
  <headerFooter>
    <oddHeader>&amp;Cconfidential - not for distribution
&amp;F</oddHead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5" header="0.5" footer="0.5"/>
  <pageSetup fitToHeight="0" fitToWidth="0" horizontalDpi="600" verticalDpi="600" orientation="portrait"/>
  <headerFooter>
    <oddHeader>&amp;Cconfidential - not for distribution
&amp;F</oddHead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0.05425</cdr:x>
      <cdr:y>0.878</cdr:y>
    </cdr:from>
    <cdr:to>
      <cdr:x>0.98775</cdr:x>
      <cdr:y>0.99925</cdr:y>
    </cdr:to>
    <cdr:sp>
      <cdr:nvSpPr>
        <cdr:cNvPr id="1" name="Text Box 4"/>
        <cdr:cNvSpPr txBox="1">
          <a:spLocks noChangeArrowheads="1"/>
        </cdr:cNvSpPr>
      </cdr:nvSpPr>
      <cdr:spPr>
        <a:xfrm>
          <a:off x="304800" y="3981450"/>
          <a:ext cx="5334000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'm' indicates the area's rate for Metis was statistically different from Manitoba average for Metis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'o' indicates the area's rate for all other Manitobans was statistically different from Manitoba average for all other Manitobans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'd' indicates the difference between the two groups' rates was statistically significant for this area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's' indicates data suppressed due to small numbers  
</a:t>
          </a:r>
        </a:p>
      </cdr:txBody>
    </cdr:sp>
  </cdr:relSizeAnchor>
  <cdr:relSizeAnchor xmlns:cdr="http://schemas.openxmlformats.org/drawingml/2006/chartDrawing">
    <cdr:from>
      <cdr:x>0.7575</cdr:x>
      <cdr:y>0.968</cdr:y>
    </cdr:from>
    <cdr:to>
      <cdr:x>0.99625</cdr:x>
      <cdr:y>1</cdr:y>
    </cdr:to>
    <cdr:sp>
      <cdr:nvSpPr>
        <cdr:cNvPr id="2" name="mchp"/>
        <cdr:cNvSpPr txBox="1">
          <a:spLocks noChangeArrowheads="1"/>
        </cdr:cNvSpPr>
      </cdr:nvSpPr>
      <cdr:spPr>
        <a:xfrm>
          <a:off x="4324350" y="4391025"/>
          <a:ext cx="1362075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MCHP/MMF, 2010</a:t>
          </a:r>
        </a:p>
      </cdr:txBody>
    </cdr:sp>
  </cdr:relSizeAnchor>
  <cdr:relSizeAnchor xmlns:cdr="http://schemas.openxmlformats.org/drawingml/2006/chartDrawing">
    <cdr:from>
      <cdr:x>0.002</cdr:x>
      <cdr:y>0</cdr:y>
    </cdr:from>
    <cdr:to>
      <cdr:x>0.99625</cdr:x>
      <cdr:y>0.079</cdr:y>
    </cdr:to>
    <cdr:sp>
      <cdr:nvSpPr>
        <cdr:cNvPr id="3" name="Text Box 7"/>
        <cdr:cNvSpPr txBox="1">
          <a:spLocks noChangeArrowheads="1"/>
        </cdr:cNvSpPr>
      </cdr:nvSpPr>
      <cdr:spPr>
        <a:xfrm>
          <a:off x="9525" y="0"/>
          <a:ext cx="56864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11.6.1: C-Section Rate by RHA, 2002/03-2006/07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Age-adjusted annual percent of births delivered by Caesarian Section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150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0.02975</cdr:y>
    </cdr:from>
    <cdr:to>
      <cdr:x>0.9985</cdr:x>
      <cdr:y>0.11025</cdr:y>
    </cdr:to>
    <cdr:sp>
      <cdr:nvSpPr>
        <cdr:cNvPr id="1" name="Text Box 8"/>
        <cdr:cNvSpPr txBox="1">
          <a:spLocks noChangeArrowheads="1"/>
        </cdr:cNvSpPr>
      </cdr:nvSpPr>
      <cdr:spPr>
        <a:xfrm>
          <a:off x="0" y="161925"/>
          <a:ext cx="570547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11.6.3: C-Section Rate by Winnipeg Community Area, 2002/03-2006/07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Age-adjusted annual percent of births delivered by Caesarian Section</a:t>
          </a:r>
        </a:p>
      </cdr:txBody>
    </cdr:sp>
  </cdr:relSizeAnchor>
  <cdr:relSizeAnchor xmlns:cdr="http://schemas.openxmlformats.org/drawingml/2006/chartDrawing">
    <cdr:from>
      <cdr:x>0.097</cdr:x>
      <cdr:y>0.89375</cdr:y>
    </cdr:from>
    <cdr:to>
      <cdr:x>0.9985</cdr:x>
      <cdr:y>0.98575</cdr:y>
    </cdr:to>
    <cdr:sp>
      <cdr:nvSpPr>
        <cdr:cNvPr id="2" name="Text Box 9"/>
        <cdr:cNvSpPr txBox="1">
          <a:spLocks noChangeArrowheads="1"/>
        </cdr:cNvSpPr>
      </cdr:nvSpPr>
      <cdr:spPr>
        <a:xfrm>
          <a:off x="552450" y="4876800"/>
          <a:ext cx="5153025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'm' indicates the area's rate for Metis was statistically different from Manitoba average for Metis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'o' indicates the area's rate for all other Manitobans was statistically different from Manitoba average for all other Manitobans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'd' indicates the difference between the two groups' rates was statistically significant for this area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's' indicates data suppressed due to small numbers  
</a:t>
          </a:r>
        </a:p>
      </cdr:txBody>
    </cdr:sp>
  </cdr:relSizeAnchor>
  <cdr:relSizeAnchor xmlns:cdr="http://schemas.openxmlformats.org/drawingml/2006/chartDrawing">
    <cdr:from>
      <cdr:x>0.70675</cdr:x>
      <cdr:y>0.9715</cdr:y>
    </cdr:from>
    <cdr:to>
      <cdr:x>0.94525</cdr:x>
      <cdr:y>0.99825</cdr:y>
    </cdr:to>
    <cdr:sp>
      <cdr:nvSpPr>
        <cdr:cNvPr id="3" name="mchp"/>
        <cdr:cNvSpPr txBox="1">
          <a:spLocks noChangeArrowheads="1"/>
        </cdr:cNvSpPr>
      </cdr:nvSpPr>
      <cdr:spPr>
        <a:xfrm>
          <a:off x="4038600" y="5295900"/>
          <a:ext cx="1362075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MCHP/MMF, 2010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15000" cy="545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0.08425</cdr:x>
      <cdr:y>0.88325</cdr:y>
    </cdr:from>
    <cdr:to>
      <cdr:x>0.99725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476250" y="4010025"/>
          <a:ext cx="5219700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'm' indicates the area's rate for Metis was statistically different from Manitoba average for Metis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'o' indicates the area's rate for all other Manitobans was statistically different from Manitoba average for all other Manitobans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'd' indicates the difference between the two groups' rates was statistically significant for this area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's' indicates data suppressed due to small numbers  
</a:t>
          </a:r>
        </a:p>
      </cdr:txBody>
    </cdr:sp>
  </cdr:relSizeAnchor>
  <cdr:relSizeAnchor xmlns:cdr="http://schemas.openxmlformats.org/drawingml/2006/chartDrawing">
    <cdr:from>
      <cdr:x>0.00175</cdr:x>
      <cdr:y>0</cdr:y>
    </cdr:from>
    <cdr:to>
      <cdr:x>0.99625</cdr:x>
      <cdr:y>0.07925</cdr:y>
    </cdr:to>
    <cdr:sp>
      <cdr:nvSpPr>
        <cdr:cNvPr id="2" name="Text Box 3"/>
        <cdr:cNvSpPr txBox="1">
          <a:spLocks noChangeArrowheads="1"/>
        </cdr:cNvSpPr>
      </cdr:nvSpPr>
      <cdr:spPr>
        <a:xfrm>
          <a:off x="9525" y="0"/>
          <a:ext cx="56864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11.6.2: C-Section Rate by Metis Region, 2002/03-2006/07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Age-adjusted annual percent of Metis births delivered by Caesarian Section</a:t>
          </a:r>
        </a:p>
      </cdr:txBody>
    </cdr:sp>
  </cdr:relSizeAnchor>
  <cdr:relSizeAnchor xmlns:cdr="http://schemas.openxmlformats.org/drawingml/2006/chartDrawing">
    <cdr:from>
      <cdr:x>0.7395</cdr:x>
      <cdr:y>0.968</cdr:y>
    </cdr:from>
    <cdr:to>
      <cdr:x>0.97725</cdr:x>
      <cdr:y>1</cdr:y>
    </cdr:to>
    <cdr:sp>
      <cdr:nvSpPr>
        <cdr:cNvPr id="3" name="mchp"/>
        <cdr:cNvSpPr txBox="1">
          <a:spLocks noChangeArrowheads="1"/>
        </cdr:cNvSpPr>
      </cdr:nvSpPr>
      <cdr:spPr>
        <a:xfrm>
          <a:off x="4219575" y="4391025"/>
          <a:ext cx="1362075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MCHP/MMF, 2010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150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0.0195</cdr:y>
    </cdr:from>
    <cdr:to>
      <cdr:x>1</cdr:x>
      <cdr:y>0.0985</cdr:y>
    </cdr:to>
    <cdr:sp>
      <cdr:nvSpPr>
        <cdr:cNvPr id="1" name="Text Box 3"/>
        <cdr:cNvSpPr txBox="1">
          <a:spLocks noChangeArrowheads="1"/>
        </cdr:cNvSpPr>
      </cdr:nvSpPr>
      <cdr:spPr>
        <a:xfrm>
          <a:off x="0" y="85725"/>
          <a:ext cx="57150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C-Section Rate by Aggregate RHA Area, 2002/03-2006/07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Age-adjusted annual percent of births delivered by Caesarian Section</a:t>
          </a:r>
        </a:p>
      </cdr:txBody>
    </cdr:sp>
  </cdr:relSizeAnchor>
  <cdr:relSizeAnchor xmlns:cdr="http://schemas.openxmlformats.org/drawingml/2006/chartDrawing">
    <cdr:from>
      <cdr:x>0.701</cdr:x>
      <cdr:y>0.968</cdr:y>
    </cdr:from>
    <cdr:to>
      <cdr:x>0.9405</cdr:x>
      <cdr:y>1</cdr:y>
    </cdr:to>
    <cdr:sp>
      <cdr:nvSpPr>
        <cdr:cNvPr id="2" name="mchp"/>
        <cdr:cNvSpPr txBox="1">
          <a:spLocks noChangeArrowheads="1"/>
        </cdr:cNvSpPr>
      </cdr:nvSpPr>
      <cdr:spPr>
        <a:xfrm>
          <a:off x="4000500" y="4391025"/>
          <a:ext cx="1371600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MCHP/MMF, 2010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150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E31" sqref="E31"/>
    </sheetView>
  </sheetViews>
  <sheetFormatPr defaultColWidth="9.140625" defaultRowHeight="12.75"/>
  <cols>
    <col min="1" max="1" width="12.421875" style="22" customWidth="1"/>
    <col min="2" max="3" width="17.140625" style="22" customWidth="1"/>
    <col min="4" max="4" width="0.9921875" style="22" customWidth="1"/>
    <col min="5" max="5" width="18.140625" style="22" customWidth="1"/>
    <col min="6" max="7" width="17.140625" style="22" customWidth="1"/>
    <col min="8" max="8" width="0.9921875" style="22" customWidth="1"/>
    <col min="9" max="9" width="14.57421875" style="22" customWidth="1"/>
    <col min="10" max="10" width="17.140625" style="22" customWidth="1"/>
    <col min="11" max="16384" width="9.140625" style="22" customWidth="1"/>
  </cols>
  <sheetData>
    <row r="1" spans="1:3" ht="15.75" thickBot="1">
      <c r="A1" s="14" t="s">
        <v>162</v>
      </c>
      <c r="B1" s="14"/>
      <c r="C1" s="14"/>
    </row>
    <row r="2" spans="1:10" ht="13.5" customHeight="1" thickBot="1">
      <c r="A2" s="72" t="s">
        <v>148</v>
      </c>
      <c r="B2" s="68" t="s">
        <v>156</v>
      </c>
      <c r="C2" s="69"/>
      <c r="E2" s="75" t="s">
        <v>149</v>
      </c>
      <c r="F2" s="68" t="s">
        <v>156</v>
      </c>
      <c r="G2" s="69"/>
      <c r="I2" s="72" t="s">
        <v>147</v>
      </c>
      <c r="J2" s="70" t="s">
        <v>156</v>
      </c>
    </row>
    <row r="3" spans="1:10" ht="13.5" thickBot="1">
      <c r="A3" s="73"/>
      <c r="B3" s="15" t="s">
        <v>61</v>
      </c>
      <c r="C3" s="18" t="s">
        <v>61</v>
      </c>
      <c r="E3" s="76"/>
      <c r="F3" s="15" t="s">
        <v>61</v>
      </c>
      <c r="G3" s="18" t="s">
        <v>61</v>
      </c>
      <c r="I3" s="73"/>
      <c r="J3" s="71"/>
    </row>
    <row r="4" spans="1:10" ht="12.75">
      <c r="A4" s="73"/>
      <c r="B4" s="15" t="s">
        <v>150</v>
      </c>
      <c r="C4" s="31" t="s">
        <v>150</v>
      </c>
      <c r="E4" s="76"/>
      <c r="F4" s="15" t="s">
        <v>150</v>
      </c>
      <c r="G4" s="31" t="s">
        <v>150</v>
      </c>
      <c r="I4" s="73"/>
      <c r="J4" s="31" t="s">
        <v>158</v>
      </c>
    </row>
    <row r="5" spans="1:10" ht="12.75">
      <c r="A5" s="73"/>
      <c r="B5" s="16" t="s">
        <v>151</v>
      </c>
      <c r="C5" s="32" t="s">
        <v>151</v>
      </c>
      <c r="E5" s="76"/>
      <c r="F5" s="16" t="s">
        <v>151</v>
      </c>
      <c r="G5" s="32" t="s">
        <v>151</v>
      </c>
      <c r="I5" s="73"/>
      <c r="J5" s="32" t="s">
        <v>151</v>
      </c>
    </row>
    <row r="6" spans="1:10" ht="13.5" thickBot="1">
      <c r="A6" s="74"/>
      <c r="B6" s="53" t="s">
        <v>139</v>
      </c>
      <c r="C6" s="59" t="s">
        <v>140</v>
      </c>
      <c r="E6" s="77"/>
      <c r="F6" s="53" t="s">
        <v>139</v>
      </c>
      <c r="G6" s="59" t="s">
        <v>140</v>
      </c>
      <c r="I6" s="74"/>
      <c r="J6" s="54" t="s">
        <v>141</v>
      </c>
    </row>
    <row r="7" spans="1:10" ht="12.75">
      <c r="A7" s="23" t="s">
        <v>31</v>
      </c>
      <c r="B7" s="55">
        <f>'m vs o orig data'!F4*100</f>
        <v>15</v>
      </c>
      <c r="C7" s="40">
        <f>'m vs o orig data'!R4*100</f>
        <v>19.2286036</v>
      </c>
      <c r="E7" s="24" t="s">
        <v>45</v>
      </c>
      <c r="F7" s="42">
        <f>'m vs o orig data'!F19*100</f>
        <v>19.14893617</v>
      </c>
      <c r="G7" s="40">
        <f>'m vs o orig data'!R19*100</f>
        <v>22.82009724</v>
      </c>
      <c r="I7" s="25" t="s">
        <v>142</v>
      </c>
      <c r="J7" s="60">
        <f>'m region orig data'!F4*100</f>
        <v>15.471698110000002</v>
      </c>
    </row>
    <row r="8" spans="1:10" ht="12.75">
      <c r="A8" s="25" t="s">
        <v>32</v>
      </c>
      <c r="B8" s="56">
        <f>'m vs o orig data'!F5*100</f>
        <v>22.033898309999998</v>
      </c>
      <c r="C8" s="40">
        <f>'m vs o orig data'!R5*100</f>
        <v>20.79652643</v>
      </c>
      <c r="E8" s="26" t="s">
        <v>46</v>
      </c>
      <c r="F8" s="42">
        <f>'m vs o orig data'!F20*100</f>
        <v>18.60465116</v>
      </c>
      <c r="G8" s="40">
        <f>'m vs o orig data'!R20*100</f>
        <v>23.809523809999998</v>
      </c>
      <c r="I8" s="25" t="s">
        <v>35</v>
      </c>
      <c r="J8" s="61">
        <f>'m region orig data'!F5*100</f>
        <v>15.990453460000001</v>
      </c>
    </row>
    <row r="9" spans="1:10" ht="12.75">
      <c r="A9" s="25" t="s">
        <v>33</v>
      </c>
      <c r="B9" s="56">
        <f>'m vs o orig data'!F6*100</f>
        <v>21.875</v>
      </c>
      <c r="C9" s="40">
        <f>'m vs o orig data'!R6*100</f>
        <v>25.122850120000003</v>
      </c>
      <c r="E9" s="26" t="s">
        <v>50</v>
      </c>
      <c r="F9" s="42">
        <f>'m vs o orig data'!F21*100</f>
        <v>20</v>
      </c>
      <c r="G9" s="40">
        <f>'m vs o orig data'!R21*100</f>
        <v>21.91498143</v>
      </c>
      <c r="I9" s="25" t="s">
        <v>143</v>
      </c>
      <c r="J9" s="61">
        <f>'m region orig data'!F6*100</f>
        <v>24.61538462</v>
      </c>
    </row>
    <row r="10" spans="1:10" ht="12.75">
      <c r="A10" s="25" t="s">
        <v>28</v>
      </c>
      <c r="B10" s="56">
        <f>'m vs o orig data'!F7*100</f>
        <v>23.07692308</v>
      </c>
      <c r="C10" s="40">
        <f>'m vs o orig data'!R7*100</f>
        <v>24.170940169999998</v>
      </c>
      <c r="E10" s="26" t="s">
        <v>48</v>
      </c>
      <c r="F10" s="42">
        <f>'m vs o orig data'!F22*100</f>
        <v>23.72881356</v>
      </c>
      <c r="G10" s="40">
        <f>'m vs o orig data'!R22*100</f>
        <v>20.806062689999997</v>
      </c>
      <c r="I10" s="25" t="s">
        <v>41</v>
      </c>
      <c r="J10" s="61">
        <f>'m region orig data'!F7*100</f>
        <v>16.22390892</v>
      </c>
    </row>
    <row r="11" spans="1:10" ht="12.75">
      <c r="A11" s="25" t="s">
        <v>41</v>
      </c>
      <c r="B11" s="56">
        <f>'m vs o orig data'!F8*100</f>
        <v>16.22390892</v>
      </c>
      <c r="C11" s="40">
        <f>'m vs o orig data'!R8*100</f>
        <v>20.1804311</v>
      </c>
      <c r="E11" s="26" t="s">
        <v>51</v>
      </c>
      <c r="F11" s="42">
        <f>'m vs o orig data'!F23*100</f>
        <v>12.39669421</v>
      </c>
      <c r="G11" s="40">
        <f>'m vs o orig data'!R23*100</f>
        <v>21.410736580000002</v>
      </c>
      <c r="I11" s="25" t="s">
        <v>144</v>
      </c>
      <c r="J11" s="61">
        <f>'m region orig data'!F8*100</f>
        <v>22.83609576</v>
      </c>
    </row>
    <row r="12" spans="1:10" ht="12.75">
      <c r="A12" s="25" t="s">
        <v>35</v>
      </c>
      <c r="B12" s="56">
        <f>'m vs o orig data'!F9*100</f>
        <v>16.17312073</v>
      </c>
      <c r="C12" s="40">
        <f>'m vs o orig data'!R9*100</f>
        <v>18.873979</v>
      </c>
      <c r="E12" s="26" t="s">
        <v>47</v>
      </c>
      <c r="F12" s="42">
        <f>'m vs o orig data'!F24*100</f>
        <v>17.64705882</v>
      </c>
      <c r="G12" s="40">
        <f>'m vs o orig data'!R24*100</f>
        <v>21.49390244</v>
      </c>
      <c r="I12" s="25" t="s">
        <v>145</v>
      </c>
      <c r="J12" s="61">
        <f>'m region orig data'!F9*100</f>
        <v>23.61111111</v>
      </c>
    </row>
    <row r="13" spans="1:10" ht="12.75">
      <c r="A13" s="25" t="s">
        <v>36</v>
      </c>
      <c r="B13" s="56">
        <f>'m vs o orig data'!F10*100</f>
        <v>15.789473679999999</v>
      </c>
      <c r="C13" s="40">
        <f>'m vs o orig data'!R10*100</f>
        <v>16.30170316</v>
      </c>
      <c r="E13" s="26" t="s">
        <v>49</v>
      </c>
      <c r="F13" s="42">
        <f>'m vs o orig data'!F25*100</f>
        <v>16.558441560000002</v>
      </c>
      <c r="G13" s="40">
        <f>'m vs o orig data'!R25*100</f>
        <v>20.11574074</v>
      </c>
      <c r="I13" s="25" t="s">
        <v>146</v>
      </c>
      <c r="J13" s="61">
        <f>'m region orig data'!F10*100</f>
        <v>16.543209880000003</v>
      </c>
    </row>
    <row r="14" spans="1:10" ht="12.75">
      <c r="A14" s="25" t="s">
        <v>34</v>
      </c>
      <c r="B14" s="56">
        <f>'m vs o orig data'!F11*100</f>
        <v>25.051334699999998</v>
      </c>
      <c r="C14" s="40">
        <f>'m vs o orig data'!R11*100</f>
        <v>22.65109192</v>
      </c>
      <c r="E14" s="26" t="s">
        <v>52</v>
      </c>
      <c r="F14" s="42">
        <f>'m vs o orig data'!F26*100</f>
        <v>13.19444444</v>
      </c>
      <c r="G14" s="40">
        <f>'m vs o orig data'!R26*100</f>
        <v>21.56094084</v>
      </c>
      <c r="I14" s="27"/>
      <c r="J14" s="62"/>
    </row>
    <row r="15" spans="1:10" ht="13.5" thickBot="1">
      <c r="A15" s="25" t="s">
        <v>37</v>
      </c>
      <c r="B15" s="56"/>
      <c r="C15" s="40">
        <f>'m vs o orig data'!R12*100</f>
        <v>24.59016393</v>
      </c>
      <c r="E15" s="26" t="s">
        <v>53</v>
      </c>
      <c r="F15" s="42">
        <f>'m vs o orig data'!F27*100</f>
        <v>17.96875</v>
      </c>
      <c r="G15" s="40">
        <f>'m vs o orig data'!R27*100</f>
        <v>20.62923138</v>
      </c>
      <c r="I15" s="29" t="s">
        <v>42</v>
      </c>
      <c r="J15" s="63">
        <f>'m region orig data'!F11*100</f>
        <v>18.225072400000002</v>
      </c>
    </row>
    <row r="16" spans="1:10" ht="12.75">
      <c r="A16" s="25" t="s">
        <v>38</v>
      </c>
      <c r="B16" s="56">
        <f>'m vs o orig data'!F13*100</f>
        <v>23.31288344</v>
      </c>
      <c r="C16" s="40">
        <f>'m vs o orig data'!R13*100</f>
        <v>22.703639510000002</v>
      </c>
      <c r="E16" s="26" t="s">
        <v>54</v>
      </c>
      <c r="F16" s="42">
        <f>'m vs o orig data'!F28*100</f>
        <v>14.93506494</v>
      </c>
      <c r="G16" s="40">
        <f>'m vs o orig data'!R28*100</f>
        <v>17.303493449999998</v>
      </c>
      <c r="I16" s="17" t="s">
        <v>43</v>
      </c>
      <c r="J16" s="30"/>
    </row>
    <row r="17" spans="1:10" ht="12.75">
      <c r="A17" s="25" t="s">
        <v>39</v>
      </c>
      <c r="B17" s="56">
        <f>'m vs o orig data'!F14*100</f>
        <v>17.0984456</v>
      </c>
      <c r="C17" s="40">
        <f>'m vs o orig data'!R14*100</f>
        <v>15.695155569999999</v>
      </c>
      <c r="E17" s="26" t="s">
        <v>55</v>
      </c>
      <c r="F17" s="42">
        <f>'m vs o orig data'!F29*100</f>
        <v>14.285714290000001</v>
      </c>
      <c r="G17" s="40">
        <f>'m vs o orig data'!R29*100</f>
        <v>17.91551688</v>
      </c>
      <c r="I17" s="66" t="s">
        <v>161</v>
      </c>
      <c r="J17" s="21"/>
    </row>
    <row r="18" spans="1:7" ht="12.75">
      <c r="A18" s="27"/>
      <c r="B18" s="57"/>
      <c r="C18" s="43"/>
      <c r="E18" s="26" t="s">
        <v>56</v>
      </c>
      <c r="F18" s="42">
        <f>'m vs o orig data'!F30*100</f>
        <v>13.51351351</v>
      </c>
      <c r="G18" s="40">
        <f>'m vs o orig data'!R30*100</f>
        <v>15.508771930000002</v>
      </c>
    </row>
    <row r="19" spans="1:7" ht="12.75">
      <c r="A19" s="25" t="s">
        <v>137</v>
      </c>
      <c r="B19" s="56">
        <f>'m vs o orig data'!F15*100</f>
        <v>18.71345029</v>
      </c>
      <c r="C19" s="40">
        <f>'m vs o orig data'!R15*100</f>
        <v>21.428041819999997</v>
      </c>
      <c r="E19" s="28"/>
      <c r="F19" s="39"/>
      <c r="G19" s="43"/>
    </row>
    <row r="20" spans="1:7" ht="13.5" thickBot="1">
      <c r="A20" s="25" t="s">
        <v>44</v>
      </c>
      <c r="B20" s="56">
        <f>'m vs o orig data'!F16*100</f>
        <v>19.98207885</v>
      </c>
      <c r="C20" s="40">
        <f>'m vs o orig data'!R16*100</f>
        <v>19.1626409</v>
      </c>
      <c r="E20" s="29" t="s">
        <v>41</v>
      </c>
      <c r="F20" s="58">
        <f>'m vs o orig data'!F8*100</f>
        <v>16.22390892</v>
      </c>
      <c r="G20" s="44">
        <f>'m vs o orig data'!R8*100</f>
        <v>20.1804311</v>
      </c>
    </row>
    <row r="21" spans="1:6" ht="12.75">
      <c r="A21" s="25" t="s">
        <v>40</v>
      </c>
      <c r="B21" s="56">
        <f>'m vs o orig data'!F17*100</f>
        <v>19.5622435</v>
      </c>
      <c r="C21" s="40">
        <f>'m vs o orig data'!R17*100</f>
        <v>17.54002911</v>
      </c>
      <c r="E21" s="17" t="s">
        <v>43</v>
      </c>
      <c r="F21" s="30"/>
    </row>
    <row r="22" spans="1:7" ht="12.75">
      <c r="A22" s="27"/>
      <c r="B22" s="57"/>
      <c r="C22" s="43"/>
      <c r="E22" s="67" t="s">
        <v>161</v>
      </c>
      <c r="F22" s="67"/>
      <c r="G22" s="67"/>
    </row>
    <row r="23" spans="1:3" ht="13.5" thickBot="1">
      <c r="A23" s="29" t="s">
        <v>42</v>
      </c>
      <c r="B23" s="56">
        <f>'m vs o orig data'!F18*100</f>
        <v>18.225072400000002</v>
      </c>
      <c r="C23" s="40">
        <f>'m vs o orig data'!R18*100</f>
        <v>20.22394379</v>
      </c>
    </row>
    <row r="24" spans="1:3" ht="13.5" thickBot="1">
      <c r="A24" s="49"/>
      <c r="B24" s="65" t="s">
        <v>159</v>
      </c>
      <c r="C24" s="64" t="s">
        <v>160</v>
      </c>
    </row>
    <row r="25" spans="1:6" ht="12.75">
      <c r="A25" s="17" t="s">
        <v>43</v>
      </c>
      <c r="B25" s="30"/>
      <c r="E25" s="46"/>
      <c r="F25" s="45"/>
    </row>
    <row r="26" spans="1:6" ht="12.75">
      <c r="A26" s="66" t="s">
        <v>161</v>
      </c>
      <c r="B26" s="21"/>
      <c r="C26" s="21"/>
      <c r="E26" s="46"/>
      <c r="F26" s="47"/>
    </row>
    <row r="27" spans="5:6" ht="12.75">
      <c r="E27" s="46"/>
      <c r="F27" s="47"/>
    </row>
    <row r="28" spans="5:6" ht="12.75">
      <c r="E28" s="46"/>
      <c r="F28" s="48"/>
    </row>
    <row r="29" spans="5:6" ht="12.75">
      <c r="E29" s="46"/>
      <c r="F29" s="45"/>
    </row>
    <row r="30" spans="5:6" ht="12.75">
      <c r="E30" s="49"/>
      <c r="F30" s="50"/>
    </row>
    <row r="31" spans="5:6" ht="12.75">
      <c r="E31" s="49"/>
      <c r="F31" s="50"/>
    </row>
    <row r="32" spans="5:6" ht="12.75">
      <c r="E32" s="49"/>
      <c r="F32" s="50"/>
    </row>
    <row r="34" spans="5:6" ht="12.75">
      <c r="E34" s="49"/>
      <c r="F34" s="50"/>
    </row>
    <row r="35" spans="5:6" ht="12.75">
      <c r="E35" s="49"/>
      <c r="F35" s="50"/>
    </row>
    <row r="36" spans="5:6" ht="12.75">
      <c r="E36" s="49"/>
      <c r="F36" s="50"/>
    </row>
    <row r="37" spans="5:6" ht="12.75">
      <c r="E37" s="51"/>
      <c r="F37" s="50"/>
    </row>
    <row r="38" spans="5:6" ht="12.75">
      <c r="E38" s="49"/>
      <c r="F38" s="50"/>
    </row>
  </sheetData>
  <sheetProtection/>
  <mergeCells count="7">
    <mergeCell ref="E22:G22"/>
    <mergeCell ref="F2:G2"/>
    <mergeCell ref="J2:J3"/>
    <mergeCell ref="A2:A6"/>
    <mergeCell ref="E2:E6"/>
    <mergeCell ref="B2:C2"/>
    <mergeCell ref="I2:I6"/>
  </mergeCells>
  <printOptions/>
  <pageMargins left="0.21" right="0.14" top="1" bottom="1" header="0.5" footer="0.5"/>
  <pageSetup horizontalDpi="600" verticalDpi="600" orientation="landscape" r:id="rId1"/>
  <headerFooter alignWithMargins="0">
    <oddHeader>&amp;Cconfidential - not for distribution
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45"/>
  <sheetViews>
    <sheetView zoomScalePageLayoutView="0" workbookViewId="0" topLeftCell="A1">
      <pane xSplit="7" ySplit="3" topLeftCell="H4" activePane="bottomRight" state="frozen"/>
      <selection pane="topLeft" activeCell="A1" sqref="A1"/>
      <selection pane="topRight" activeCell="G1" sqref="G1"/>
      <selection pane="bottomLeft" activeCell="A2" sqref="A2"/>
      <selection pane="bottomRight" activeCell="N1" sqref="N1:O65536"/>
    </sheetView>
  </sheetViews>
  <sheetFormatPr defaultColWidth="9.140625" defaultRowHeight="12.75"/>
  <cols>
    <col min="1" max="1" width="25.140625" style="2" customWidth="1"/>
    <col min="2" max="2" width="20.140625" style="2" customWidth="1"/>
    <col min="3" max="5" width="2.8515625" style="2" customWidth="1"/>
    <col min="6" max="6" width="3.28125" style="2" customWidth="1"/>
    <col min="7" max="7" width="3.140625" style="2" customWidth="1"/>
    <col min="8" max="9" width="9.140625" style="2" customWidth="1"/>
    <col min="10" max="10" width="9.140625" style="11" customWidth="1"/>
    <col min="11" max="12" width="9.140625" style="2" customWidth="1"/>
    <col min="13" max="13" width="2.8515625" style="10" customWidth="1"/>
    <col min="14" max="14" width="9.140625" style="2" customWidth="1"/>
    <col min="15" max="15" width="2.8515625" style="10" customWidth="1"/>
    <col min="16" max="16" width="9.28125" style="2" bestFit="1" customWidth="1"/>
    <col min="17" max="16384" width="9.140625" style="2" customWidth="1"/>
  </cols>
  <sheetData>
    <row r="1" spans="1:15" ht="12.75">
      <c r="A1" s="35" t="s">
        <v>152</v>
      </c>
      <c r="B1" s="5" t="s">
        <v>57</v>
      </c>
      <c r="C1" s="78" t="s">
        <v>29</v>
      </c>
      <c r="D1" s="78"/>
      <c r="E1" s="78"/>
      <c r="F1" s="79" t="s">
        <v>130</v>
      </c>
      <c r="G1" s="79"/>
      <c r="H1" s="80" t="s">
        <v>157</v>
      </c>
      <c r="I1" s="80"/>
      <c r="J1" s="80"/>
      <c r="K1" s="80"/>
      <c r="L1" s="80"/>
      <c r="M1" s="7"/>
      <c r="O1" s="7"/>
    </row>
    <row r="2" spans="1:15" ht="12.75">
      <c r="A2" s="35" t="s">
        <v>153</v>
      </c>
      <c r="B2" s="52"/>
      <c r="C2" s="13"/>
      <c r="D2" s="13"/>
      <c r="E2" s="13"/>
      <c r="F2" s="37"/>
      <c r="G2" s="37"/>
      <c r="H2" s="5"/>
      <c r="I2" s="5" t="s">
        <v>138</v>
      </c>
      <c r="J2" s="5" t="s">
        <v>138</v>
      </c>
      <c r="K2" s="5"/>
      <c r="L2" s="5"/>
      <c r="M2" s="7"/>
      <c r="O2" s="7"/>
    </row>
    <row r="3" spans="1:23" ht="12.75">
      <c r="A3" s="5" t="s">
        <v>0</v>
      </c>
      <c r="B3" s="5"/>
      <c r="C3" s="13" t="s">
        <v>119</v>
      </c>
      <c r="D3" s="13" t="s">
        <v>96</v>
      </c>
      <c r="E3" s="13" t="s">
        <v>95</v>
      </c>
      <c r="F3" s="37" t="s">
        <v>128</v>
      </c>
      <c r="G3" s="37" t="s">
        <v>129</v>
      </c>
      <c r="H3" s="6" t="s">
        <v>131</v>
      </c>
      <c r="I3" s="3" t="s">
        <v>139</v>
      </c>
      <c r="J3" s="41" t="s">
        <v>140</v>
      </c>
      <c r="K3" s="6" t="s">
        <v>132</v>
      </c>
      <c r="L3" s="6" t="s">
        <v>133</v>
      </c>
      <c r="N3" s="6" t="s">
        <v>134</v>
      </c>
      <c r="P3" s="6" t="s">
        <v>135</v>
      </c>
      <c r="Q3" s="6"/>
      <c r="R3" s="6"/>
      <c r="S3" s="6"/>
      <c r="T3" s="6"/>
      <c r="U3" s="6"/>
      <c r="V3" s="6"/>
      <c r="W3" s="6"/>
    </row>
    <row r="4" spans="1:23" ht="12.75">
      <c r="A4" s="2" t="str">
        <f ca="1">CONCATENATE(B4)&amp;(IF((CELL("contents",C4)="m")*AND((CELL("contents",D4))="o")*AND((CELL("contents",E4))&lt;&gt;"")," (m,o,"&amp;CELL("contents",E4)&amp;")",(IF((CELL("contents",C4)="m")*OR((CELL("contents",D4))="o")," (m,o)",(IF((CELL("contents",C4)="m")*OR((CELL("contents",E4))&lt;&gt;"")," (m,"&amp;CELL("contents",E4)&amp;")",(IF((CELL("contents",D4)="o")*OR((CELL("contents",E4))&lt;&gt;"")," (o,"&amp;CELL("contents",E4)&amp;")",(IF((CELL("contents",C4))="m"," (m)",(IF((CELL("contents",D4)="o")," (o)",(IF((CELL("contents",E4)&lt;&gt;"")," ("&amp;CELL("contents",E4)&amp;")",""))))))))))))))</f>
        <v>South Eastman</v>
      </c>
      <c r="B4" t="s">
        <v>31</v>
      </c>
      <c r="C4" t="str">
        <f>'m vs o orig data'!AD4</f>
        <v> </v>
      </c>
      <c r="D4" t="str">
        <f>'m vs o orig data'!AE4</f>
        <v> </v>
      </c>
      <c r="E4">
        <f ca="1">IF(CELL("contents",F4)="s","s",IF(CELL("contents",G4)="s","s",IF(CELL("contents",'m vs o orig data'!AF4)="d","d","")))</f>
      </c>
      <c r="F4" t="str">
        <f>'m vs o orig data'!AG4</f>
        <v> </v>
      </c>
      <c r="G4" t="str">
        <f>'m vs o orig data'!AH4</f>
        <v> </v>
      </c>
      <c r="H4" s="19">
        <f aca="true" t="shared" si="0" ref="H4:H14">I$19</f>
        <v>0.1981691309</v>
      </c>
      <c r="I4" s="3">
        <f>'m vs o orig data'!B4</f>
        <v>0.1611953302</v>
      </c>
      <c r="J4" s="3">
        <f>'m vs o orig data'!N4</f>
        <v>0.1937536964</v>
      </c>
      <c r="K4" s="19">
        <f aca="true" t="shared" si="1" ref="K4:K14">J$19</f>
        <v>0.2022394379</v>
      </c>
      <c r="L4" s="12">
        <f>'m vs o orig data'!E4</f>
        <v>0.163565766</v>
      </c>
      <c r="M4" s="8"/>
      <c r="N4" s="12">
        <f>'m vs o orig data'!Q4</f>
        <v>0.2751217396</v>
      </c>
      <c r="O4" s="8"/>
      <c r="P4" s="12">
        <f>'m vs o orig data'!Z4</f>
        <v>0.2179818248</v>
      </c>
      <c r="Q4" s="3"/>
      <c r="R4" s="3"/>
      <c r="S4" s="3"/>
      <c r="T4" s="3"/>
      <c r="U4" s="3"/>
      <c r="V4" s="3"/>
      <c r="W4" s="3"/>
    </row>
    <row r="5" spans="1:23" ht="12.75">
      <c r="A5" s="2" t="str">
        <f aca="true" ca="1" t="shared" si="2" ref="A5:A30">CONCATENATE(B5)&amp;(IF((CELL("contents",C5)="m")*AND((CELL("contents",D5))="o")*AND((CELL("contents",E5))&lt;&gt;"")," (m,o,"&amp;CELL("contents",E5)&amp;")",(IF((CELL("contents",C5)="m")*OR((CELL("contents",D5))="o")," (m,o)",(IF((CELL("contents",C5)="m")*OR((CELL("contents",E5))&lt;&gt;"")," (m,"&amp;CELL("contents",E5)&amp;")",(IF((CELL("contents",D5)="o")*OR((CELL("contents",E5))&lt;&gt;"")," (o,"&amp;CELL("contents",E5)&amp;")",(IF((CELL("contents",C5))="m"," (m)",(IF((CELL("contents",D5)="o")," (o)",(IF((CELL("contents",E5)&lt;&gt;"")," ("&amp;CELL("contents",E5)&amp;")",""))))))))))))))</f>
        <v>Central</v>
      </c>
      <c r="B5" t="s">
        <v>32</v>
      </c>
      <c r="C5" t="str">
        <f>'m vs o orig data'!AD5</f>
        <v> </v>
      </c>
      <c r="D5" t="str">
        <f>'m vs o orig data'!AE5</f>
        <v> </v>
      </c>
      <c r="E5">
        <f ca="1">IF(CELL("contents",F5)="s","s",IF(CELL("contents",G5)="s","s",IF(CELL("contents",'m vs o orig data'!AF5)="d","d","")))</f>
      </c>
      <c r="F5" t="str">
        <f>'m vs o orig data'!AG5</f>
        <v> </v>
      </c>
      <c r="G5" t="str">
        <f>'m vs o orig data'!AH5</f>
        <v> </v>
      </c>
      <c r="H5" s="19">
        <f t="shared" si="0"/>
        <v>0.1981691309</v>
      </c>
      <c r="I5" s="3">
        <f>'m vs o orig data'!B5</f>
        <v>0.2379372254</v>
      </c>
      <c r="J5" s="3">
        <f>'m vs o orig data'!N5</f>
        <v>0.2112788568</v>
      </c>
      <c r="K5" s="19">
        <f t="shared" si="1"/>
        <v>0.2022394379</v>
      </c>
      <c r="L5" s="12">
        <f>'m vs o orig data'!E5</f>
        <v>0.2000131909</v>
      </c>
      <c r="M5" s="9"/>
      <c r="N5" s="12">
        <f>'m vs o orig data'!Q5</f>
        <v>0.1216676063</v>
      </c>
      <c r="O5" s="9"/>
      <c r="P5" s="12">
        <f>'m vs o orig data'!Z5</f>
        <v>0.4002268004</v>
      </c>
      <c r="Q5" s="1"/>
      <c r="R5" s="1"/>
      <c r="S5" s="1"/>
      <c r="T5" s="1"/>
      <c r="U5" s="1"/>
      <c r="V5" s="1"/>
      <c r="W5" s="1"/>
    </row>
    <row r="6" spans="1:23" ht="12.75">
      <c r="A6" s="2" t="str">
        <f ca="1" t="shared" si="2"/>
        <v>Assiniboine (o)</v>
      </c>
      <c r="B6" t="s">
        <v>33</v>
      </c>
      <c r="C6" t="str">
        <f>'m vs o orig data'!AD6</f>
        <v> </v>
      </c>
      <c r="D6" t="str">
        <f>'m vs o orig data'!AE6</f>
        <v>o</v>
      </c>
      <c r="E6">
        <f ca="1">IF(CELL("contents",F6)="s","s",IF(CELL("contents",G6)="s","s",IF(CELL("contents",'m vs o orig data'!AF6)="d","d","")))</f>
      </c>
      <c r="F6" t="str">
        <f>'m vs o orig data'!AG6</f>
        <v> </v>
      </c>
      <c r="G6" t="str">
        <f>'m vs o orig data'!AH6</f>
        <v> </v>
      </c>
      <c r="H6" s="19">
        <f t="shared" si="0"/>
        <v>0.1981691309</v>
      </c>
      <c r="I6" s="3">
        <f>'m vs o orig data'!B6</f>
        <v>0.2407734863</v>
      </c>
      <c r="J6" s="3">
        <f>'m vs o orig data'!N6</f>
        <v>0.2511387294</v>
      </c>
      <c r="K6" s="19">
        <f t="shared" si="1"/>
        <v>0.2022394379</v>
      </c>
      <c r="L6" s="12">
        <f>'m vs o orig data'!E6</f>
        <v>0.3103888692</v>
      </c>
      <c r="M6" s="9"/>
      <c r="N6" s="12">
        <f>'m vs o orig data'!Q6</f>
        <v>1.9164782E-09</v>
      </c>
      <c r="O6" s="9"/>
      <c r="P6" s="12">
        <f>'m vs o orig data'!Z6</f>
        <v>0.8264323298</v>
      </c>
      <c r="Q6" s="1"/>
      <c r="R6" s="1"/>
      <c r="S6" s="1"/>
      <c r="T6" s="1"/>
      <c r="U6" s="1"/>
      <c r="V6" s="1"/>
      <c r="W6" s="1"/>
    </row>
    <row r="7" spans="1:23" ht="12.75">
      <c r="A7" s="2" t="str">
        <f ca="1" t="shared" si="2"/>
        <v>Brandon (o)</v>
      </c>
      <c r="B7" t="s">
        <v>28</v>
      </c>
      <c r="C7" t="str">
        <f>'m vs o orig data'!AD7</f>
        <v> </v>
      </c>
      <c r="D7" t="str">
        <f>'m vs o orig data'!AE7</f>
        <v>o</v>
      </c>
      <c r="E7">
        <f ca="1">IF(CELL("contents",F7)="s","s",IF(CELL("contents",G7)="s","s",IF(CELL("contents",'m vs o orig data'!AF7)="d","d","")))</f>
      </c>
      <c r="F7" t="str">
        <f>'m vs o orig data'!AG7</f>
        <v> </v>
      </c>
      <c r="G7" t="str">
        <f>'m vs o orig data'!AH7</f>
        <v> </v>
      </c>
      <c r="H7" s="19">
        <f t="shared" si="0"/>
        <v>0.1981691309</v>
      </c>
      <c r="I7" s="3">
        <f>'m vs o orig data'!B7</f>
        <v>0.2559233137</v>
      </c>
      <c r="J7" s="3">
        <f>'m vs o orig data'!N7</f>
        <v>0.2511782287</v>
      </c>
      <c r="K7" s="19">
        <f t="shared" si="1"/>
        <v>0.2022394379</v>
      </c>
      <c r="L7" s="12">
        <f>'m vs o orig data'!E7</f>
        <v>0.0942473804</v>
      </c>
      <c r="M7" s="9"/>
      <c r="N7" s="12">
        <f>'m vs o orig data'!Q7</f>
        <v>2.0578277E-08</v>
      </c>
      <c r="O7" s="9"/>
      <c r="P7" s="12">
        <f>'m vs o orig data'!Z7</f>
        <v>0.9031202318</v>
      </c>
      <c r="Q7" s="1"/>
      <c r="R7" s="1"/>
      <c r="S7" s="1"/>
      <c r="T7" s="1"/>
      <c r="U7" s="1"/>
      <c r="V7" s="1"/>
      <c r="W7" s="1"/>
    </row>
    <row r="8" spans="1:23" ht="12.75">
      <c r="A8" s="2" t="str">
        <f ca="1" t="shared" si="2"/>
        <v>Winnipeg (d)</v>
      </c>
      <c r="B8" t="s">
        <v>41</v>
      </c>
      <c r="C8" t="str">
        <f>'m vs o orig data'!AD8</f>
        <v> </v>
      </c>
      <c r="D8" t="str">
        <f>'m vs o orig data'!AE8</f>
        <v> </v>
      </c>
      <c r="E8" t="str">
        <f ca="1">IF(CELL("contents",F8)="s","s",IF(CELL("contents",G8)="s","s",IF(CELL("contents",'m vs o orig data'!AF8)="d","d","")))</f>
        <v>d</v>
      </c>
      <c r="F8" t="str">
        <f>'m vs o orig data'!AG8</f>
        <v> </v>
      </c>
      <c r="G8" t="str">
        <f>'m vs o orig data'!AH8</f>
        <v> </v>
      </c>
      <c r="H8" s="19">
        <f t="shared" si="0"/>
        <v>0.1981691309</v>
      </c>
      <c r="I8" s="3">
        <f>'m vs o orig data'!B8</f>
        <v>0.174962345</v>
      </c>
      <c r="J8" s="3">
        <f>'m vs o orig data'!N8</f>
        <v>0.1953079057</v>
      </c>
      <c r="K8" s="19">
        <f t="shared" si="1"/>
        <v>0.2022394379</v>
      </c>
      <c r="L8" s="12">
        <f>'m vs o orig data'!E8</f>
        <v>0.0487528278</v>
      </c>
      <c r="M8" s="9"/>
      <c r="N8" s="12">
        <f>'m vs o orig data'!Q8</f>
        <v>0.020961225</v>
      </c>
      <c r="O8" s="9"/>
      <c r="P8" s="12">
        <f>'m vs o orig data'!Z8</f>
        <v>0.0474976253</v>
      </c>
      <c r="Q8" s="1"/>
      <c r="R8" s="1"/>
      <c r="S8" s="1"/>
      <c r="T8" s="1"/>
      <c r="U8" s="1"/>
      <c r="V8" s="1"/>
      <c r="W8" s="1"/>
    </row>
    <row r="9" spans="1:23" ht="12.75">
      <c r="A9" s="2" t="str">
        <f ca="1" t="shared" si="2"/>
        <v>Interlake</v>
      </c>
      <c r="B9" t="s">
        <v>35</v>
      </c>
      <c r="C9" t="str">
        <f>'m vs o orig data'!AD9</f>
        <v> </v>
      </c>
      <c r="D9" t="str">
        <f>'m vs o orig data'!AE9</f>
        <v> </v>
      </c>
      <c r="E9">
        <f ca="1">IF(CELL("contents",F9)="s","s",IF(CELL("contents",G9)="s","s",IF(CELL("contents",'m vs o orig data'!AF9)="d","d","")))</f>
      </c>
      <c r="F9" t="str">
        <f>'m vs o orig data'!AG9</f>
        <v> </v>
      </c>
      <c r="G9" t="str">
        <f>'m vs o orig data'!AH9</f>
        <v> </v>
      </c>
      <c r="H9" s="19">
        <f t="shared" si="0"/>
        <v>0.1981691309</v>
      </c>
      <c r="I9" s="3">
        <f>'m vs o orig data'!B9</f>
        <v>0.170394598</v>
      </c>
      <c r="J9" s="3">
        <f>'m vs o orig data'!N9</f>
        <v>0.1872582901</v>
      </c>
      <c r="K9" s="19">
        <f t="shared" si="1"/>
        <v>0.2022394379</v>
      </c>
      <c r="L9" s="12">
        <f>'m vs o orig data'!E9</f>
        <v>0.2209611296</v>
      </c>
      <c r="M9" s="9"/>
      <c r="N9" s="12">
        <f>'m vs o orig data'!Q9</f>
        <v>0.0561058842</v>
      </c>
      <c r="O9" s="9"/>
      <c r="P9" s="12">
        <f>'m vs o orig data'!Z9</f>
        <v>0.4503828349</v>
      </c>
      <c r="Q9" s="1"/>
      <c r="R9" s="1"/>
      <c r="S9" s="1"/>
      <c r="T9" s="1"/>
      <c r="U9" s="1"/>
      <c r="V9" s="1"/>
      <c r="W9" s="1"/>
    </row>
    <row r="10" spans="1:16" ht="12.75">
      <c r="A10" s="2" t="str">
        <f ca="1" t="shared" si="2"/>
        <v>North Eastman (o)</v>
      </c>
      <c r="B10" t="s">
        <v>36</v>
      </c>
      <c r="C10" t="str">
        <f>'m vs o orig data'!AD10</f>
        <v> </v>
      </c>
      <c r="D10" t="str">
        <f>'m vs o orig data'!AE10</f>
        <v>o</v>
      </c>
      <c r="E10">
        <f ca="1">IF(CELL("contents",F10)="s","s",IF(CELL("contents",G10)="s","s",IF(CELL("contents",'m vs o orig data'!AF10)="d","d","")))</f>
      </c>
      <c r="F10" t="str">
        <f>'m vs o orig data'!AG10</f>
        <v> </v>
      </c>
      <c r="G10" t="str">
        <f>'m vs o orig data'!AH10</f>
        <v> </v>
      </c>
      <c r="H10" s="19">
        <f t="shared" si="0"/>
        <v>0.1981691309</v>
      </c>
      <c r="I10" s="3">
        <f>'m vs o orig data'!B10</f>
        <v>0.1719895928</v>
      </c>
      <c r="J10" s="3">
        <f>'m vs o orig data'!N10</f>
        <v>0.1666875336</v>
      </c>
      <c r="K10" s="19">
        <f t="shared" si="1"/>
        <v>0.2022394379</v>
      </c>
      <c r="L10" s="12">
        <f>'m vs o orig data'!E10</f>
        <v>0.4453710196</v>
      </c>
      <c r="N10" s="12">
        <f>'m vs o orig data'!Q10</f>
        <v>0.0004771728</v>
      </c>
      <c r="P10" s="12">
        <f>'m vs o orig data'!Z10</f>
        <v>0.8694951094</v>
      </c>
    </row>
    <row r="11" spans="1:23" ht="12.75">
      <c r="A11" s="2" t="str">
        <f ca="1" t="shared" si="2"/>
        <v>Parkland (m,o)</v>
      </c>
      <c r="B11" t="s">
        <v>34</v>
      </c>
      <c r="C11" t="str">
        <f>'m vs o orig data'!AD11</f>
        <v>m</v>
      </c>
      <c r="D11" t="str">
        <f>'m vs o orig data'!AE11</f>
        <v>o</v>
      </c>
      <c r="E11">
        <f ca="1">IF(CELL("contents",F11)="s","s",IF(CELL("contents",G11)="s","s",IF(CELL("contents",'m vs o orig data'!AF11)="d","d","")))</f>
      </c>
      <c r="F11" t="str">
        <f>'m vs o orig data'!AG11</f>
        <v> </v>
      </c>
      <c r="G11" t="str">
        <f>'m vs o orig data'!AH11</f>
        <v> </v>
      </c>
      <c r="H11" s="19">
        <f t="shared" si="0"/>
        <v>0.1981691309</v>
      </c>
      <c r="I11" s="3">
        <f>'m vs o orig data'!B11</f>
        <v>0.2839130821</v>
      </c>
      <c r="J11" s="3">
        <f>'m vs o orig data'!N11</f>
        <v>0.2362089606</v>
      </c>
      <c r="K11" s="19">
        <f t="shared" si="1"/>
        <v>0.2022394379</v>
      </c>
      <c r="L11" s="12">
        <f>'m vs o orig data'!E11</f>
        <v>0.0001980807</v>
      </c>
      <c r="M11" s="9"/>
      <c r="N11" s="12">
        <f>'m vs o orig data'!Q11</f>
        <v>0.0012689165</v>
      </c>
      <c r="O11" s="9"/>
      <c r="P11" s="12">
        <f>'m vs o orig data'!Z11</f>
        <v>0.0718794695</v>
      </c>
      <c r="Q11" s="1"/>
      <c r="R11" s="1"/>
      <c r="S11" s="1"/>
      <c r="T11" s="1"/>
      <c r="U11" s="1"/>
      <c r="V11" s="1"/>
      <c r="W11" s="1"/>
    </row>
    <row r="12" spans="1:23" ht="12.75">
      <c r="A12" s="2" t="str">
        <f ca="1" t="shared" si="2"/>
        <v>Churchill (s)</v>
      </c>
      <c r="B12" t="s">
        <v>37</v>
      </c>
      <c r="C12" t="str">
        <f>'m vs o orig data'!AD12</f>
        <v> </v>
      </c>
      <c r="D12" t="str">
        <f>'m vs o orig data'!AE12</f>
        <v> </v>
      </c>
      <c r="E12" t="str">
        <f ca="1">IF(CELL("contents",F12)="s","s",IF(CELL("contents",G12)="s","s",IF(CELL("contents",'m vs o orig data'!AF12)="d","d","")))</f>
        <v>s</v>
      </c>
      <c r="F12" t="str">
        <f>'m vs o orig data'!AG12</f>
        <v>s</v>
      </c>
      <c r="G12" t="str">
        <f>'m vs o orig data'!AH12</f>
        <v> </v>
      </c>
      <c r="H12" s="19">
        <f t="shared" si="0"/>
        <v>0.1981691309</v>
      </c>
      <c r="I12" s="3" t="str">
        <f>'m vs o orig data'!B12</f>
        <v> </v>
      </c>
      <c r="J12" s="3">
        <f>'m vs o orig data'!N12</f>
        <v>0.2585363861</v>
      </c>
      <c r="K12" s="19">
        <f t="shared" si="1"/>
        <v>0.2022394379</v>
      </c>
      <c r="L12" s="12" t="str">
        <f>'m vs o orig data'!E12</f>
        <v> </v>
      </c>
      <c r="M12" s="9"/>
      <c r="N12" s="12">
        <f>'m vs o orig data'!Q12</f>
        <v>0.3418274468</v>
      </c>
      <c r="O12" s="9"/>
      <c r="P12" s="12" t="str">
        <f>'m vs o orig data'!Z12</f>
        <v> </v>
      </c>
      <c r="Q12" s="1"/>
      <c r="R12" s="1"/>
      <c r="S12" s="1"/>
      <c r="T12" s="1"/>
      <c r="U12" s="1"/>
      <c r="V12" s="1"/>
      <c r="W12" s="1"/>
    </row>
    <row r="13" spans="1:23" ht="12.75">
      <c r="A13" s="2" t="str">
        <f ca="1" t="shared" si="2"/>
        <v>Nor-Man (o)</v>
      </c>
      <c r="B13" t="s">
        <v>38</v>
      </c>
      <c r="C13" t="str">
        <f>'m vs o orig data'!AD13</f>
        <v> </v>
      </c>
      <c r="D13" t="str">
        <f>'m vs o orig data'!AE13</f>
        <v>o</v>
      </c>
      <c r="E13">
        <f ca="1">IF(CELL("contents",F13)="s","s",IF(CELL("contents",G13)="s","s",IF(CELL("contents",'m vs o orig data'!AF13)="d","d","")))</f>
      </c>
      <c r="F13" t="str">
        <f>'m vs o orig data'!AG13</f>
        <v> </v>
      </c>
      <c r="G13" t="str">
        <f>'m vs o orig data'!AH13</f>
        <v> </v>
      </c>
      <c r="H13" s="19">
        <f t="shared" si="0"/>
        <v>0.1981691309</v>
      </c>
      <c r="I13" s="3">
        <f>'m vs o orig data'!B13</f>
        <v>0.2567368821</v>
      </c>
      <c r="J13" s="3">
        <f>'m vs o orig data'!N13</f>
        <v>0.2500322594</v>
      </c>
      <c r="K13" s="19">
        <f t="shared" si="1"/>
        <v>0.2022394379</v>
      </c>
      <c r="L13" s="12">
        <f>'m vs o orig data'!E13</f>
        <v>0.0303311209</v>
      </c>
      <c r="M13" s="9"/>
      <c r="N13" s="12">
        <f>'m vs o orig data'!Q13</f>
        <v>3.50224E-05</v>
      </c>
      <c r="O13" s="9"/>
      <c r="P13" s="12">
        <f>'m vs o orig data'!Z13</f>
        <v>0.8327645437</v>
      </c>
      <c r="Q13" s="1"/>
      <c r="R13" s="1"/>
      <c r="S13" s="1"/>
      <c r="T13" s="1"/>
      <c r="U13" s="1"/>
      <c r="V13" s="1"/>
      <c r="W13" s="1"/>
    </row>
    <row r="14" spans="1:23" ht="12.75">
      <c r="A14" s="2" t="str">
        <f ca="1" t="shared" si="2"/>
        <v>Burntwood (o)</v>
      </c>
      <c r="B14" t="s">
        <v>39</v>
      </c>
      <c r="C14" t="str">
        <f>'m vs o orig data'!AD14</f>
        <v> </v>
      </c>
      <c r="D14" t="str">
        <f>'m vs o orig data'!AE14</f>
        <v>o</v>
      </c>
      <c r="E14">
        <f ca="1">IF(CELL("contents",F14)="s","s",IF(CELL("contents",G14)="s","s",IF(CELL("contents",'m vs o orig data'!AF14)="d","d","")))</f>
      </c>
      <c r="F14" t="str">
        <f>'m vs o orig data'!AG14</f>
        <v> </v>
      </c>
      <c r="G14" t="str">
        <f>'m vs o orig data'!AH14</f>
        <v> </v>
      </c>
      <c r="H14" s="19">
        <f t="shared" si="0"/>
        <v>0.1981691309</v>
      </c>
      <c r="I14" s="3">
        <f>'m vs o orig data'!B14</f>
        <v>0.1908477547</v>
      </c>
      <c r="J14" s="3">
        <f>'m vs o orig data'!N14</f>
        <v>0.1773586436</v>
      </c>
      <c r="K14" s="19">
        <f t="shared" si="1"/>
        <v>0.2022394379</v>
      </c>
      <c r="L14" s="12">
        <f>'m vs o orig data'!E14</f>
        <v>0.7680233899</v>
      </c>
      <c r="M14" s="9"/>
      <c r="N14" s="12">
        <f>'m vs o orig data'!Q14</f>
        <v>0.0003398977</v>
      </c>
      <c r="O14" s="9"/>
      <c r="P14" s="12">
        <f>'m vs o orig data'!Z14</f>
        <v>0.5671354591</v>
      </c>
      <c r="Q14" s="1"/>
      <c r="R14" s="1"/>
      <c r="S14" s="1"/>
      <c r="T14" s="1"/>
      <c r="U14" s="1"/>
      <c r="V14" s="1"/>
      <c r="W14" s="1"/>
    </row>
    <row r="15" spans="1:23" ht="12.75">
      <c r="B15"/>
      <c r="C15"/>
      <c r="D15"/>
      <c r="E15"/>
      <c r="F15"/>
      <c r="G15"/>
      <c r="H15" s="19"/>
      <c r="I15" s="3"/>
      <c r="J15" s="3"/>
      <c r="K15" s="19"/>
      <c r="L15" s="12"/>
      <c r="M15" s="9"/>
      <c r="N15" s="12"/>
      <c r="O15" s="9"/>
      <c r="P15" s="12"/>
      <c r="Q15" s="1"/>
      <c r="R15" s="1"/>
      <c r="S15" s="1"/>
      <c r="T15" s="1"/>
      <c r="U15" s="1"/>
      <c r="V15" s="1"/>
      <c r="W15" s="1"/>
    </row>
    <row r="16" spans="1:23" ht="12.75">
      <c r="A16" s="2" t="str">
        <f ca="1" t="shared" si="2"/>
        <v>Rural South (o)</v>
      </c>
      <c r="B16" t="s">
        <v>137</v>
      </c>
      <c r="C16" t="str">
        <f>'m vs o orig data'!AD15</f>
        <v> </v>
      </c>
      <c r="D16" t="str">
        <f>'m vs o orig data'!AE15</f>
        <v>o</v>
      </c>
      <c r="E16">
        <f ca="1">IF(CELL("contents",F16)="s","s",IF(CELL("contents",G16)="s","s",IF(CELL("contents",'m vs o orig data'!AF15)="d","d","")))</f>
      </c>
      <c r="F16" t="str">
        <f>'m vs o orig data'!AG15</f>
        <v> </v>
      </c>
      <c r="G16" t="str">
        <f>'m vs o orig data'!AH15</f>
        <v> </v>
      </c>
      <c r="H16" s="19">
        <f>I$19</f>
        <v>0.1981691309</v>
      </c>
      <c r="I16" s="3">
        <f>'m vs o orig data'!B15</f>
        <v>0.2025382906</v>
      </c>
      <c r="J16" s="3">
        <f>'m vs o orig data'!N15</f>
        <v>0.2163968024</v>
      </c>
      <c r="K16" s="19">
        <f>J$19</f>
        <v>0.2022394379</v>
      </c>
      <c r="L16" s="12">
        <f>'m vs o orig data'!E15</f>
        <v>0.8259818153</v>
      </c>
      <c r="M16" s="9"/>
      <c r="N16" s="12">
        <f>'m vs o orig data'!Q15</f>
        <v>0.0010187827</v>
      </c>
      <c r="O16" s="9"/>
      <c r="P16" s="12">
        <f>'m vs o orig data'!Z15</f>
        <v>0.4638256841</v>
      </c>
      <c r="Q16" s="1"/>
      <c r="R16" s="1"/>
      <c r="S16" s="1"/>
      <c r="T16" s="1"/>
      <c r="U16" s="1"/>
      <c r="V16" s="1"/>
      <c r="W16" s="1"/>
    </row>
    <row r="17" spans="1:16" ht="12.75">
      <c r="A17" s="2" t="str">
        <f ca="1" t="shared" si="2"/>
        <v>Mid</v>
      </c>
      <c r="B17" t="s">
        <v>44</v>
      </c>
      <c r="C17" t="str">
        <f>'m vs o orig data'!AD16</f>
        <v> </v>
      </c>
      <c r="D17" t="str">
        <f>'m vs o orig data'!AE16</f>
        <v> </v>
      </c>
      <c r="E17">
        <f ca="1">IF(CELL("contents",F17)="s","s",IF(CELL("contents",G17)="s","s",IF(CELL("contents",'m vs o orig data'!AF16)="d","d","")))</f>
      </c>
      <c r="F17" t="str">
        <f>'m vs o orig data'!AG16</f>
        <v> </v>
      </c>
      <c r="G17" t="str">
        <f>'m vs o orig data'!AH16</f>
        <v> </v>
      </c>
      <c r="H17" s="19">
        <f>I$19</f>
        <v>0.1981691309</v>
      </c>
      <c r="I17" s="3">
        <f>'m vs o orig data'!B16</f>
        <v>0.2187018369</v>
      </c>
      <c r="J17" s="3">
        <f>'m vs o orig data'!N16</f>
        <v>0.1942370288</v>
      </c>
      <c r="K17" s="19">
        <f>J$19</f>
        <v>0.2022394379</v>
      </c>
      <c r="L17" s="12">
        <f>'m vs o orig data'!E16</f>
        <v>0.1930304646</v>
      </c>
      <c r="N17" s="12">
        <f>'m vs o orig data'!Q16</f>
        <v>0.1477585831</v>
      </c>
      <c r="P17" s="12">
        <f>'m vs o orig data'!Z16</f>
        <v>0.0995708109</v>
      </c>
    </row>
    <row r="18" spans="1:16" ht="12.75">
      <c r="A18" s="2" t="str">
        <f ca="1" t="shared" si="2"/>
        <v>North</v>
      </c>
      <c r="B18" t="s">
        <v>40</v>
      </c>
      <c r="C18" t="str">
        <f>'m vs o orig data'!AD17</f>
        <v> </v>
      </c>
      <c r="D18" t="str">
        <f>'m vs o orig data'!AE17</f>
        <v> </v>
      </c>
      <c r="E18">
        <f ca="1">IF(CELL("contents",F18)="s","s",IF(CELL("contents",G18)="s","s",IF(CELL("contents",'m vs o orig data'!AF17)="d","d","")))</f>
      </c>
      <c r="F18" t="str">
        <f>'m vs o orig data'!AG17</f>
        <v> </v>
      </c>
      <c r="G18" t="str">
        <f>'m vs o orig data'!AH17</f>
        <v> </v>
      </c>
      <c r="H18" s="19">
        <f>I$19</f>
        <v>0.1981691309</v>
      </c>
      <c r="I18" s="3">
        <f>'m vs o orig data'!B17</f>
        <v>0.2169180418</v>
      </c>
      <c r="J18" s="3">
        <f>'m vs o orig data'!N17</f>
        <v>0.197065248</v>
      </c>
      <c r="K18" s="19">
        <f>J$19</f>
        <v>0.2022394379</v>
      </c>
      <c r="L18" s="12">
        <f>'m vs o orig data'!E17</f>
        <v>0.3214583163</v>
      </c>
      <c r="N18" s="12">
        <f>'m vs o orig data'!Q17</f>
        <v>0.3918558596</v>
      </c>
      <c r="P18" s="12">
        <f>'m vs o orig data'!Z17</f>
        <v>0.2778559818</v>
      </c>
    </row>
    <row r="19" spans="1:16" ht="12.75">
      <c r="A19" s="2" t="str">
        <f ca="1" t="shared" si="2"/>
        <v>Manitoba</v>
      </c>
      <c r="B19" t="s">
        <v>42</v>
      </c>
      <c r="C19" t="str">
        <f>'m vs o orig data'!AD18</f>
        <v> </v>
      </c>
      <c r="D19" t="str">
        <f>'m vs o orig data'!AE18</f>
        <v> </v>
      </c>
      <c r="E19">
        <f ca="1">IF(CELL("contents",F19)="s","s",IF(CELL("contents",G19)="s","s",IF(CELL("contents",'m vs o orig data'!AF18)="d","d","")))</f>
      </c>
      <c r="F19" t="str">
        <f>'m vs o orig data'!AG18</f>
        <v> </v>
      </c>
      <c r="G19" t="str">
        <f>'m vs o orig data'!AH18</f>
        <v> </v>
      </c>
      <c r="H19" s="19">
        <f>I$19</f>
        <v>0.1981691309</v>
      </c>
      <c r="I19" s="3">
        <f>'m vs o orig data'!B18</f>
        <v>0.1981691309</v>
      </c>
      <c r="J19" s="3">
        <f>'m vs o orig data'!N18</f>
        <v>0.2022394379</v>
      </c>
      <c r="K19" s="19">
        <f>J$19</f>
        <v>0.2022394379</v>
      </c>
      <c r="L19" s="12" t="str">
        <f>'m vs o orig data'!E18</f>
        <v> </v>
      </c>
      <c r="N19" s="12" t="str">
        <f>'m vs o orig data'!Q18</f>
        <v> </v>
      </c>
      <c r="P19" s="12">
        <f>'m vs o orig data'!Z18</f>
        <v>0.5600619873</v>
      </c>
    </row>
    <row r="20" spans="1:16" ht="12.75">
      <c r="A20" s="2" t="str">
        <f ca="1" t="shared" si="2"/>
        <v>Fort Garry</v>
      </c>
      <c r="B20" t="s">
        <v>45</v>
      </c>
      <c r="C20" t="str">
        <f>'m vs o orig data'!AD19</f>
        <v> </v>
      </c>
      <c r="D20" t="str">
        <f>'m vs o orig data'!AE19</f>
        <v> </v>
      </c>
      <c r="E20">
        <f ca="1">IF(CELL("contents",F20)="s","s",IF(CELL("contents",G20)="s","s",IF(CELL("contents",'m vs o orig data'!AF19)="d","d","")))</f>
      </c>
      <c r="F20" t="str">
        <f>'m vs o orig data'!AG19</f>
        <v> </v>
      </c>
      <c r="G20" t="str">
        <f>'m vs o orig data'!AH19</f>
        <v> </v>
      </c>
      <c r="H20" s="19">
        <f aca="true" t="shared" si="3" ref="H20:H31">I$19</f>
        <v>0.1981691309</v>
      </c>
      <c r="I20" s="3">
        <f>'m vs o orig data'!B19</f>
        <v>0.1884192671</v>
      </c>
      <c r="J20" s="3">
        <f>'m vs o orig data'!N19</f>
        <v>0.2076525524</v>
      </c>
      <c r="K20" s="19">
        <f aca="true" t="shared" si="4" ref="K20:K31">J$19</f>
        <v>0.2022394379</v>
      </c>
      <c r="L20" s="12">
        <f>'m vs o orig data'!E19</f>
        <v>0.8322037551</v>
      </c>
      <c r="N20" s="12">
        <f>'m vs o orig data'!Q19</f>
        <v>0.4957099316</v>
      </c>
      <c r="P20" s="12">
        <f>'m vs o orig data'!Z19</f>
        <v>0.6838795494</v>
      </c>
    </row>
    <row r="21" spans="1:16" ht="12.75">
      <c r="A21" s="2" t="str">
        <f ca="1" t="shared" si="2"/>
        <v>Assiniboine South</v>
      </c>
      <c r="B21" t="s">
        <v>46</v>
      </c>
      <c r="C21" t="str">
        <f>'m vs o orig data'!AD20</f>
        <v> </v>
      </c>
      <c r="D21" t="str">
        <f>'m vs o orig data'!AE20</f>
        <v> </v>
      </c>
      <c r="E21">
        <f ca="1">IF(CELL("contents",F21)="s","s",IF(CELL("contents",G21)="s","s",IF(CELL("contents",'m vs o orig data'!AF20)="d","d","")))</f>
      </c>
      <c r="F21" t="str">
        <f>'m vs o orig data'!AG20</f>
        <v> </v>
      </c>
      <c r="G21" t="str">
        <f>'m vs o orig data'!AH20</f>
        <v> </v>
      </c>
      <c r="H21" s="19">
        <f t="shared" si="3"/>
        <v>0.1981691309</v>
      </c>
      <c r="I21" s="3">
        <f>'m vs o orig data'!B20</f>
        <v>0.1811151089</v>
      </c>
      <c r="J21" s="3">
        <f>'m vs o orig data'!N20</f>
        <v>0.2120981639</v>
      </c>
      <c r="K21" s="19">
        <f t="shared" si="4"/>
        <v>0.2022394379</v>
      </c>
      <c r="L21" s="12">
        <f>'m vs o orig data'!E20</f>
        <v>0.7999841231</v>
      </c>
      <c r="N21" s="12">
        <f>'m vs o orig data'!Q20</f>
        <v>0.3973620214</v>
      </c>
      <c r="P21" s="12">
        <f>'m vs o orig data'!Z20</f>
        <v>0.659039838</v>
      </c>
    </row>
    <row r="22" spans="1:16" ht="12.75">
      <c r="A22" s="2" t="str">
        <f ca="1" t="shared" si="2"/>
        <v>St. Boniface</v>
      </c>
      <c r="B22" t="s">
        <v>50</v>
      </c>
      <c r="C22" t="str">
        <f>'m vs o orig data'!AD21</f>
        <v> </v>
      </c>
      <c r="D22" t="str">
        <f>'m vs o orig data'!AE21</f>
        <v> </v>
      </c>
      <c r="E22">
        <f ca="1">IF(CELL("contents",F22)="s","s",IF(CELL("contents",G22)="s","s",IF(CELL("contents",'m vs o orig data'!AF21)="d","d","")))</f>
      </c>
      <c r="F22" t="str">
        <f>'m vs o orig data'!AG21</f>
        <v> </v>
      </c>
      <c r="G22" t="str">
        <f>'m vs o orig data'!AH21</f>
        <v> </v>
      </c>
      <c r="H22" s="19">
        <f t="shared" si="3"/>
        <v>0.1981691309</v>
      </c>
      <c r="I22" s="3">
        <f>'m vs o orig data'!B21</f>
        <v>0.2027330633</v>
      </c>
      <c r="J22" s="3">
        <f>'m vs o orig data'!N21</f>
        <v>0.2014354263</v>
      </c>
      <c r="K22" s="19">
        <f t="shared" si="4"/>
        <v>0.2022394379</v>
      </c>
      <c r="L22" s="12">
        <f>'m vs o orig data'!E21</f>
        <v>0.9023976836</v>
      </c>
      <c r="N22" s="12">
        <f>'m vs o orig data'!Q21</f>
        <v>0.9284012557</v>
      </c>
      <c r="P22" s="12">
        <f>'m vs o orig data'!Z21</f>
        <v>0.9727063887</v>
      </c>
    </row>
    <row r="23" spans="1:16" ht="12.75">
      <c r="A23" s="2" t="str">
        <f ca="1" t="shared" si="2"/>
        <v>St. Vital</v>
      </c>
      <c r="B23" t="s">
        <v>48</v>
      </c>
      <c r="C23" t="str">
        <f>'m vs o orig data'!AD22</f>
        <v> </v>
      </c>
      <c r="D23" t="str">
        <f>'m vs o orig data'!AE22</f>
        <v> </v>
      </c>
      <c r="E23">
        <f ca="1">IF(CELL("contents",F23)="s","s",IF(CELL("contents",G23)="s","s",IF(CELL("contents",'m vs o orig data'!AF22)="d","d","")))</f>
      </c>
      <c r="F23" t="str">
        <f>'m vs o orig data'!AG22</f>
        <v> </v>
      </c>
      <c r="G23" t="str">
        <f>'m vs o orig data'!AH22</f>
        <v> </v>
      </c>
      <c r="H23" s="19">
        <f t="shared" si="3"/>
        <v>0.1981691309</v>
      </c>
      <c r="I23" s="3">
        <f>'m vs o orig data'!B22</f>
        <v>0.239403909</v>
      </c>
      <c r="J23" s="3">
        <f>'m vs o orig data'!N22</f>
        <v>0.1951927251</v>
      </c>
      <c r="K23" s="19">
        <f t="shared" si="4"/>
        <v>0.2022394379</v>
      </c>
      <c r="L23" s="12">
        <f>'m vs o orig data'!E22</f>
        <v>0.2314025515</v>
      </c>
      <c r="N23" s="12">
        <f>'m vs o orig data'!Q22</f>
        <v>0.3946463351</v>
      </c>
      <c r="P23" s="12">
        <f>'m vs o orig data'!Z22</f>
        <v>0.2007854457</v>
      </c>
    </row>
    <row r="24" spans="1:16" ht="12.75">
      <c r="A24" s="2" t="str">
        <f ca="1" t="shared" si="2"/>
        <v>Transcona</v>
      </c>
      <c r="B24" t="s">
        <v>51</v>
      </c>
      <c r="C24" t="str">
        <f>'m vs o orig data'!AD23</f>
        <v> </v>
      </c>
      <c r="D24" t="str">
        <f>'m vs o orig data'!AE23</f>
        <v> </v>
      </c>
      <c r="E24">
        <f ca="1">IF(CELL("contents",F24)="s","s",IF(CELL("contents",G24)="s","s",IF(CELL("contents",'m vs o orig data'!AF23)="d","d","")))</f>
      </c>
      <c r="F24" t="str">
        <f>'m vs o orig data'!AG23</f>
        <v> </v>
      </c>
      <c r="G24" t="str">
        <f>'m vs o orig data'!AH23</f>
        <v> </v>
      </c>
      <c r="H24" s="19">
        <f t="shared" si="3"/>
        <v>0.1981691309</v>
      </c>
      <c r="I24" s="3">
        <f>'m vs o orig data'!B23</f>
        <v>0.1290624085</v>
      </c>
      <c r="J24" s="3">
        <f>'m vs o orig data'!N23</f>
        <v>0.207327046</v>
      </c>
      <c r="K24" s="19">
        <f t="shared" si="4"/>
        <v>0.2022394379</v>
      </c>
      <c r="L24" s="12">
        <f>'m vs o orig data'!E23</f>
        <v>0.0996013009</v>
      </c>
      <c r="N24" s="12">
        <f>'m vs o orig data'!Q23</f>
        <v>0.6498104935</v>
      </c>
      <c r="P24" s="12">
        <f>'m vs o orig data'!Z23</f>
        <v>0.0723572772</v>
      </c>
    </row>
    <row r="25" spans="1:19" ht="12.75">
      <c r="A25" s="2" t="str">
        <f ca="1" t="shared" si="2"/>
        <v>River Heights</v>
      </c>
      <c r="B25" t="s">
        <v>47</v>
      </c>
      <c r="C25" t="str">
        <f>'m vs o orig data'!AD24</f>
        <v> </v>
      </c>
      <c r="D25" t="str">
        <f>'m vs o orig data'!AE24</f>
        <v> </v>
      </c>
      <c r="E25">
        <f ca="1">IF(CELL("contents",F25)="s","s",IF(CELL("contents",G25)="s","s",IF(CELL("contents",'m vs o orig data'!AF24)="d","d","")))</f>
      </c>
      <c r="F25" t="str">
        <f>'m vs o orig data'!AG24</f>
        <v> </v>
      </c>
      <c r="G25" t="str">
        <f>'m vs o orig data'!AH24</f>
        <v> </v>
      </c>
      <c r="H25" s="19">
        <f t="shared" si="3"/>
        <v>0.1981691309</v>
      </c>
      <c r="I25" s="3">
        <f>'m vs o orig data'!B24</f>
        <v>0.1789735618</v>
      </c>
      <c r="J25" s="3">
        <f>'m vs o orig data'!N24</f>
        <v>0.1954443705</v>
      </c>
      <c r="K25" s="19">
        <f t="shared" si="4"/>
        <v>0.2022394379</v>
      </c>
      <c r="L25" s="12">
        <f>'m vs o orig data'!E24</f>
        <v>0.6687332736</v>
      </c>
      <c r="N25" s="12">
        <f>'m vs o orig data'!Q24</f>
        <v>0.4276193652</v>
      </c>
      <c r="P25" s="12">
        <f>'m vs o orig data'!Z24</f>
        <v>0.7131239032</v>
      </c>
      <c r="Q25" s="1"/>
      <c r="R25" s="1"/>
      <c r="S25" s="1"/>
    </row>
    <row r="26" spans="1:19" ht="12.75">
      <c r="A26" s="2" t="str">
        <f ca="1" t="shared" si="2"/>
        <v>River East</v>
      </c>
      <c r="B26" t="s">
        <v>49</v>
      </c>
      <c r="C26" t="str">
        <f>'m vs o orig data'!AD25</f>
        <v> </v>
      </c>
      <c r="D26" t="str">
        <f>'m vs o orig data'!AE25</f>
        <v> </v>
      </c>
      <c r="E26">
        <f ca="1">IF(CELL("contents",F26)="s","s",IF(CELL("contents",G26)="s","s",IF(CELL("contents",'m vs o orig data'!AF25)="d","d","")))</f>
      </c>
      <c r="F26" t="str">
        <f>'m vs o orig data'!AG25</f>
        <v> </v>
      </c>
      <c r="G26" t="str">
        <f>'m vs o orig data'!AH25</f>
        <v> </v>
      </c>
      <c r="H26" s="19">
        <f t="shared" si="3"/>
        <v>0.1981691309</v>
      </c>
      <c r="I26" s="3">
        <f>'m vs o orig data'!B25</f>
        <v>0.1788196325</v>
      </c>
      <c r="J26" s="3">
        <f>'m vs o orig data'!N25</f>
        <v>0.1967278081</v>
      </c>
      <c r="K26" s="19">
        <f t="shared" si="4"/>
        <v>0.2022394379</v>
      </c>
      <c r="L26" s="12">
        <f>'m vs o orig data'!E25</f>
        <v>0.475620151</v>
      </c>
      <c r="N26" s="12">
        <f>'m vs o orig data'!Q25</f>
        <v>0.4305256407</v>
      </c>
      <c r="P26" s="12">
        <f>'m vs o orig data'!Z25</f>
        <v>0.5077607087</v>
      </c>
      <c r="Q26" s="1"/>
      <c r="R26" s="1"/>
      <c r="S26" s="1"/>
    </row>
    <row r="27" spans="1:19" ht="12.75">
      <c r="A27" s="2" t="str">
        <f ca="1" t="shared" si="2"/>
        <v>Seven Oaks</v>
      </c>
      <c r="B27" t="s">
        <v>52</v>
      </c>
      <c r="C27" t="str">
        <f>'m vs o orig data'!AD26</f>
        <v> </v>
      </c>
      <c r="D27" t="str">
        <f>'m vs o orig data'!AE26</f>
        <v> </v>
      </c>
      <c r="E27">
        <f ca="1">IF(CELL("contents",F27)="s","s",IF(CELL("contents",G27)="s","s",IF(CELL("contents",'m vs o orig data'!AF26)="d","d","")))</f>
      </c>
      <c r="F27" t="str">
        <f>'m vs o orig data'!AG26</f>
        <v> </v>
      </c>
      <c r="G27" t="str">
        <f>'m vs o orig data'!AH26</f>
        <v> </v>
      </c>
      <c r="H27" s="19">
        <f t="shared" si="3"/>
        <v>0.1981691309</v>
      </c>
      <c r="I27" s="3">
        <f>'m vs o orig data'!B26</f>
        <v>0.1378250619</v>
      </c>
      <c r="J27" s="3">
        <f>'m vs o orig data'!N26</f>
        <v>0.2063652538</v>
      </c>
      <c r="K27" s="19">
        <f t="shared" si="4"/>
        <v>0.2022394379</v>
      </c>
      <c r="L27" s="12">
        <f>'m vs o orig data'!E26</f>
        <v>0.1173379283</v>
      </c>
      <c r="N27" s="12">
        <f>'m vs o orig data'!Q26</f>
        <v>0.6274450043</v>
      </c>
      <c r="P27" s="12">
        <f>'m vs o orig data'!Z26</f>
        <v>0.0831949052</v>
      </c>
      <c r="Q27" s="1"/>
      <c r="R27" s="1"/>
      <c r="S27" s="1"/>
    </row>
    <row r="28" spans="1:19" ht="12.75">
      <c r="A28" s="2" t="str">
        <f ca="1" t="shared" si="2"/>
        <v>St. James - Assiniboia</v>
      </c>
      <c r="B28" t="s">
        <v>53</v>
      </c>
      <c r="C28" t="str">
        <f>'m vs o orig data'!AD27</f>
        <v> </v>
      </c>
      <c r="D28" t="str">
        <f>'m vs o orig data'!AE27</f>
        <v> </v>
      </c>
      <c r="E28">
        <f ca="1">IF(CELL("contents",F28)="s","s",IF(CELL("contents",G28)="s","s",IF(CELL("contents",'m vs o orig data'!AF27)="d","d","")))</f>
      </c>
      <c r="F28" t="str">
        <f>'m vs o orig data'!AG27</f>
        <v> </v>
      </c>
      <c r="G28" t="str">
        <f>'m vs o orig data'!AH27</f>
        <v> </v>
      </c>
      <c r="H28" s="19">
        <f t="shared" si="3"/>
        <v>0.1981691309</v>
      </c>
      <c r="I28" s="3">
        <f>'m vs o orig data'!B27</f>
        <v>0.1886687188</v>
      </c>
      <c r="J28" s="3">
        <f>'m vs o orig data'!N27</f>
        <v>0.1965686992</v>
      </c>
      <c r="K28" s="19">
        <f t="shared" si="4"/>
        <v>0.2022394379</v>
      </c>
      <c r="L28" s="12">
        <f>'m vs o orig data'!E27</f>
        <v>0.8160807868</v>
      </c>
      <c r="M28" s="9"/>
      <c r="N28" s="12">
        <f>'m vs o orig data'!Q27</f>
        <v>0.5257902564</v>
      </c>
      <c r="P28" s="12">
        <f>'m vs o orig data'!Z27</f>
        <v>0.847365517</v>
      </c>
      <c r="Q28" s="1"/>
      <c r="R28" s="1"/>
      <c r="S28" s="1"/>
    </row>
    <row r="29" spans="1:19" ht="12.75">
      <c r="A29" s="2" t="str">
        <f ca="1" t="shared" si="2"/>
        <v>Inkster</v>
      </c>
      <c r="B29" t="s">
        <v>54</v>
      </c>
      <c r="C29" t="str">
        <f>'m vs o orig data'!AD28</f>
        <v> </v>
      </c>
      <c r="D29" t="str">
        <f>'m vs o orig data'!AE28</f>
        <v> </v>
      </c>
      <c r="E29">
        <f ca="1">IF(CELL("contents",F29)="s","s",IF(CELL("contents",G29)="s","s",IF(CELL("contents",'m vs o orig data'!AF28)="d","d","")))</f>
      </c>
      <c r="F29" t="str">
        <f>'m vs o orig data'!AG28</f>
        <v> </v>
      </c>
      <c r="G29" t="str">
        <f>'m vs o orig data'!AH28</f>
        <v> </v>
      </c>
      <c r="H29" s="19">
        <f t="shared" si="3"/>
        <v>0.1981691309</v>
      </c>
      <c r="I29" s="3">
        <f>'m vs o orig data'!B28</f>
        <v>0.1690949073</v>
      </c>
      <c r="J29" s="3">
        <f>'m vs o orig data'!N28</f>
        <v>0.1788922367</v>
      </c>
      <c r="K29" s="19">
        <f t="shared" si="4"/>
        <v>0.2022394379</v>
      </c>
      <c r="L29" s="12">
        <f>'m vs o orig data'!E28</f>
        <v>0.4525662995</v>
      </c>
      <c r="M29" s="9"/>
      <c r="N29" s="12">
        <f>'m vs o orig data'!Q28</f>
        <v>0.0309731573</v>
      </c>
      <c r="P29" s="12">
        <f>'m vs o orig data'!Z28</f>
        <v>0.7942450667</v>
      </c>
      <c r="Q29" s="1"/>
      <c r="R29" s="1"/>
      <c r="S29" s="1"/>
    </row>
    <row r="30" spans="1:19" ht="12.75">
      <c r="A30" s="2" t="str">
        <f ca="1" t="shared" si="2"/>
        <v>Downtown</v>
      </c>
      <c r="B30" t="s">
        <v>55</v>
      </c>
      <c r="C30" t="str">
        <f>'m vs o orig data'!AD29</f>
        <v> </v>
      </c>
      <c r="D30" t="str">
        <f>'m vs o orig data'!AE29</f>
        <v> </v>
      </c>
      <c r="E30">
        <f ca="1">IF(CELL("contents",F30)="s","s",IF(CELL("contents",G30)="s","s",IF(CELL("contents",'m vs o orig data'!AF29)="d","d","")))</f>
      </c>
      <c r="F30" t="str">
        <f>'m vs o orig data'!AG29</f>
        <v> </v>
      </c>
      <c r="G30" t="str">
        <f>'m vs o orig data'!AH29</f>
        <v> </v>
      </c>
      <c r="H30" s="19">
        <f t="shared" si="3"/>
        <v>0.1981691309</v>
      </c>
      <c r="I30" s="3">
        <f>'m vs o orig data'!B29</f>
        <v>0.1638348254</v>
      </c>
      <c r="J30" s="3">
        <f>'m vs o orig data'!N29</f>
        <v>0.1853362635</v>
      </c>
      <c r="K30" s="19">
        <f t="shared" si="4"/>
        <v>0.2022394379</v>
      </c>
      <c r="L30" s="12">
        <f>'m vs o orig data'!E29</f>
        <v>0.2392709169</v>
      </c>
      <c r="M30" s="9"/>
      <c r="N30" s="12">
        <f>'m vs o orig data'!Q29</f>
        <v>0.0140803399</v>
      </c>
      <c r="P30" s="12">
        <f>'m vs o orig data'!Z29</f>
        <v>0.4461021085</v>
      </c>
      <c r="Q30" s="1"/>
      <c r="R30" s="1"/>
      <c r="S30" s="1"/>
    </row>
    <row r="31" spans="1:19" ht="12.75">
      <c r="A31" s="2" t="str">
        <f ca="1">CONCATENATE(B31)&amp;(IF((CELL("contents",C31)="m")*AND((CELL("contents",D31))="o")*AND((CELL("contents",E31))&lt;&gt;"")," (m,o,"&amp;CELL("contents",E31)&amp;")",(IF((CELL("contents",C31)="m")*OR((CELL("contents",D31))="o")," (m,o)",(IF((CELL("contents",C31)="m")*OR((CELL("contents",E31))&lt;&gt;"")," (m,"&amp;CELL("contents",E31)&amp;")",(IF((CELL("contents",D31)="o")*OR((CELL("contents",E31))&lt;&gt;"")," (o,"&amp;CELL("contents",E31)&amp;")",(IF((CELL("contents",C31))="m"," (m)",(IF((CELL("contents",D31)="o")," (o)",(IF((CELL("contents",E31)&lt;&gt;"")," ("&amp;CELL("contents",E31)&amp;")",""))))))))))))))</f>
        <v>Point Douglas (o)</v>
      </c>
      <c r="B31" t="s">
        <v>56</v>
      </c>
      <c r="C31" t="str">
        <f>'m vs o orig data'!AD30</f>
        <v> </v>
      </c>
      <c r="D31" t="str">
        <f>'m vs o orig data'!AE30</f>
        <v>o</v>
      </c>
      <c r="E31">
        <f ca="1">IF(CELL("contents",F31)="s","s",IF(CELL("contents",G31)="s","s",IF(CELL("contents",'m vs o orig data'!AF30)="d","d","")))</f>
      </c>
      <c r="F31" t="str">
        <f>'m vs o orig data'!AG30</f>
        <v> </v>
      </c>
      <c r="G31" t="str">
        <f>'m vs o orig data'!AH30</f>
        <v> </v>
      </c>
      <c r="H31" s="19">
        <f t="shared" si="3"/>
        <v>0.1981691309</v>
      </c>
      <c r="I31" s="3">
        <f>'m vs o orig data'!B30</f>
        <v>0.1565500979</v>
      </c>
      <c r="J31" s="3">
        <f>'m vs o orig data'!N30</f>
        <v>0.1690282523</v>
      </c>
      <c r="K31" s="19">
        <f t="shared" si="4"/>
        <v>0.2022394379</v>
      </c>
      <c r="L31" s="12">
        <f>'m vs o orig data'!E30</f>
        <v>0.0898851539</v>
      </c>
      <c r="M31" s="9"/>
      <c r="N31" s="12">
        <f>'m vs o orig data'!Q30</f>
        <v>0.0002120031</v>
      </c>
      <c r="P31" s="12">
        <f>'m vs o orig data'!Z30</f>
        <v>0.5917462256</v>
      </c>
      <c r="Q31" s="1"/>
      <c r="R31" s="1"/>
      <c r="S31" s="1"/>
    </row>
    <row r="32" spans="1:19" ht="12.75">
      <c r="B32"/>
      <c r="C32"/>
      <c r="D32"/>
      <c r="E32"/>
      <c r="F32"/>
      <c r="G32"/>
      <c r="H32" s="19"/>
      <c r="I32" s="3"/>
      <c r="J32" s="3"/>
      <c r="K32" s="19"/>
      <c r="L32" s="12"/>
      <c r="M32" s="9"/>
      <c r="N32" s="12"/>
      <c r="P32" s="12"/>
      <c r="Q32" s="1"/>
      <c r="R32" s="1"/>
      <c r="S32" s="1"/>
    </row>
    <row r="33" spans="2:8" ht="12.75">
      <c r="B33"/>
      <c r="C33"/>
      <c r="D33"/>
      <c r="E33"/>
      <c r="F33"/>
      <c r="G33"/>
      <c r="H33" s="20"/>
    </row>
    <row r="34" spans="2:8" ht="12.75">
      <c r="B34"/>
      <c r="C34"/>
      <c r="D34"/>
      <c r="E34"/>
      <c r="F34"/>
      <c r="G34"/>
      <c r="H34" s="20"/>
    </row>
    <row r="35" spans="2:8" ht="12.75">
      <c r="B35"/>
      <c r="C35"/>
      <c r="D35"/>
      <c r="E35"/>
      <c r="F35"/>
      <c r="G35"/>
      <c r="H35" s="20"/>
    </row>
    <row r="36" spans="2:8" ht="12.75">
      <c r="B36"/>
      <c r="C36"/>
      <c r="D36"/>
      <c r="E36"/>
      <c r="F36"/>
      <c r="G36"/>
      <c r="H36" s="20"/>
    </row>
    <row r="37" spans="2:8" ht="12.75">
      <c r="B37"/>
      <c r="C37"/>
      <c r="D37"/>
      <c r="E37"/>
      <c r="F37"/>
      <c r="G37"/>
      <c r="H37" s="20"/>
    </row>
    <row r="38" spans="2:8" ht="12.75">
      <c r="B38"/>
      <c r="C38"/>
      <c r="D38"/>
      <c r="E38"/>
      <c r="F38"/>
      <c r="G38"/>
      <c r="H38" s="20"/>
    </row>
    <row r="39" spans="2:8" ht="12.75">
      <c r="B39"/>
      <c r="C39"/>
      <c r="D39"/>
      <c r="E39"/>
      <c r="F39"/>
      <c r="G39"/>
      <c r="H39" s="20"/>
    </row>
    <row r="40" ht="12.75">
      <c r="H40" s="20"/>
    </row>
    <row r="41" ht="12.75">
      <c r="H41" s="20"/>
    </row>
    <row r="42" ht="12.75">
      <c r="H42" s="20"/>
    </row>
    <row r="43" ht="12.75">
      <c r="H43" s="20"/>
    </row>
    <row r="44" ht="12.75">
      <c r="H44" s="20"/>
    </row>
    <row r="45" ht="12.75">
      <c r="H45" s="20"/>
    </row>
  </sheetData>
  <sheetProtection/>
  <mergeCells count="3">
    <mergeCell ref="C1:E1"/>
    <mergeCell ref="F1:G1"/>
    <mergeCell ref="H1:L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G2" sqref="E1:H65536"/>
    </sheetView>
  </sheetViews>
  <sheetFormatPr defaultColWidth="9.140625" defaultRowHeight="12.75"/>
  <cols>
    <col min="1" max="1" width="26.28125" style="0" customWidth="1"/>
    <col min="2" max="2" width="23.8515625" style="0" customWidth="1"/>
    <col min="3" max="3" width="7.28125" style="0" customWidth="1"/>
    <col min="4" max="4" width="11.421875" style="0" customWidth="1"/>
    <col min="5" max="5" width="21.140625" style="0" customWidth="1"/>
    <col min="6" max="6" width="14.421875" style="0" customWidth="1"/>
  </cols>
  <sheetData>
    <row r="1" spans="1:7" ht="12.75">
      <c r="A1" s="35" t="s">
        <v>136</v>
      </c>
      <c r="B1" s="5" t="s">
        <v>58</v>
      </c>
      <c r="C1" s="13" t="s">
        <v>29</v>
      </c>
      <c r="D1" s="13" t="s">
        <v>30</v>
      </c>
      <c r="E1" s="81" t="s">
        <v>157</v>
      </c>
      <c r="F1" s="81"/>
      <c r="G1" s="81"/>
    </row>
    <row r="2" spans="1:7" ht="12.75">
      <c r="A2" s="35"/>
      <c r="B2" s="5"/>
      <c r="C2" s="13"/>
      <c r="D2" s="13"/>
      <c r="E2" s="3"/>
      <c r="F2" s="3" t="s">
        <v>138</v>
      </c>
      <c r="G2" s="3"/>
    </row>
    <row r="3" spans="1:7" ht="12.75">
      <c r="A3" s="34" t="s">
        <v>0</v>
      </c>
      <c r="B3" s="5"/>
      <c r="C3" s="13" t="s">
        <v>119</v>
      </c>
      <c r="D3" s="13" t="s">
        <v>60</v>
      </c>
      <c r="E3" s="6" t="s">
        <v>127</v>
      </c>
      <c r="F3" s="3" t="s">
        <v>139</v>
      </c>
      <c r="G3" s="6" t="s">
        <v>101</v>
      </c>
    </row>
    <row r="4" spans="1:7" ht="12.75">
      <c r="A4" s="33" t="str">
        <f ca="1">CONCATENATE(B4)&amp;(IF((CELL("contents",D4)="s")," (s)",(IF((CELL("contents",C4)="m")," (m)",""))))</f>
        <v>Southeast Region</v>
      </c>
      <c r="B4" t="s">
        <v>120</v>
      </c>
      <c r="C4" t="str">
        <f>'m region orig data'!N4</f>
        <v> </v>
      </c>
      <c r="D4" t="str">
        <f>'m region orig data'!O4</f>
        <v> </v>
      </c>
      <c r="E4" s="19">
        <f>F$12</f>
        <v>0.1983659628</v>
      </c>
      <c r="F4" s="36">
        <f>'m region orig data'!B4</f>
        <v>0.1671993836</v>
      </c>
      <c r="G4" s="12">
        <f>'m region orig data'!E4</f>
        <v>0.138767651</v>
      </c>
    </row>
    <row r="5" spans="1:7" ht="12.75">
      <c r="A5" s="33" t="str">
        <f ca="1">CONCATENATE(B5)&amp;(IF((CELL("contents",D5)="s")," (s)",(IF((CELL("contents",C5)="m")," (m)",""))))</f>
        <v>Interlake Region</v>
      </c>
      <c r="B5" t="s">
        <v>121</v>
      </c>
      <c r="C5" t="str">
        <f>'m region orig data'!N5</f>
        <v> </v>
      </c>
      <c r="D5" t="str">
        <f>'m region orig data'!O5</f>
        <v> </v>
      </c>
      <c r="E5" s="19">
        <f aca="true" t="shared" si="0" ref="E5:E12">F$12</f>
        <v>0.1983659628</v>
      </c>
      <c r="F5" s="36">
        <f>'m region orig data'!B5</f>
        <v>0.1684396298</v>
      </c>
      <c r="G5" s="12">
        <f>'m region orig data'!E5</f>
        <v>0.1969166688</v>
      </c>
    </row>
    <row r="6" spans="1:7" ht="12.75">
      <c r="A6" s="33" t="str">
        <f aca="true" ca="1" t="shared" si="1" ref="A6:A12">CONCATENATE(B6)&amp;(IF((CELL("contents",D6)="s")," (s)",(IF((CELL("contents",C6)="m")," (m)",""))))</f>
        <v>Northwest Region (m)</v>
      </c>
      <c r="B6" t="s">
        <v>122</v>
      </c>
      <c r="C6" t="str">
        <f>'m region orig data'!N6</f>
        <v>m</v>
      </c>
      <c r="D6" t="str">
        <f>'m region orig data'!O6</f>
        <v> </v>
      </c>
      <c r="E6" s="19">
        <f t="shared" si="0"/>
        <v>0.1983659628</v>
      </c>
      <c r="F6" s="36">
        <f>'m region orig data'!B6</f>
        <v>0.2815849691</v>
      </c>
      <c r="G6" s="12">
        <f>'m region orig data'!E6</f>
        <v>0.0027008513</v>
      </c>
    </row>
    <row r="7" spans="1:7" ht="12.75">
      <c r="A7" s="33" t="str">
        <f ca="1" t="shared" si="1"/>
        <v>Winnipeg Region</v>
      </c>
      <c r="B7" t="s">
        <v>123</v>
      </c>
      <c r="C7" t="str">
        <f>'m region orig data'!N7</f>
        <v> </v>
      </c>
      <c r="D7" t="str">
        <f>'m region orig data'!O7</f>
        <v> </v>
      </c>
      <c r="E7" s="19">
        <f t="shared" si="0"/>
        <v>0.1983659628</v>
      </c>
      <c r="F7" s="36">
        <f>'m region orig data'!B7</f>
        <v>0.1749618345</v>
      </c>
      <c r="G7" s="12">
        <f>'m region orig data'!E7</f>
        <v>0.0487783803</v>
      </c>
    </row>
    <row r="8" spans="1:7" ht="12.75">
      <c r="A8" s="33" t="str">
        <f ca="1" t="shared" si="1"/>
        <v>Southwest Region</v>
      </c>
      <c r="B8" t="s">
        <v>124</v>
      </c>
      <c r="C8" t="str">
        <f>'m region orig data'!N8</f>
        <v> </v>
      </c>
      <c r="D8" t="str">
        <f>'m region orig data'!O8</f>
        <v> </v>
      </c>
      <c r="E8" s="19">
        <f t="shared" si="0"/>
        <v>0.1983659628</v>
      </c>
      <c r="F8" s="36">
        <f>'m region orig data'!B8</f>
        <v>0.2495320785</v>
      </c>
      <c r="G8" s="12">
        <f>'m region orig data'!E8</f>
        <v>0.0167385717</v>
      </c>
    </row>
    <row r="9" spans="1:7" ht="12.75">
      <c r="A9" s="33" t="str">
        <f ca="1" t="shared" si="1"/>
        <v>The Pas Region (m)</v>
      </c>
      <c r="B9" t="s">
        <v>125</v>
      </c>
      <c r="C9" t="str">
        <f>'m region orig data'!N9</f>
        <v>m</v>
      </c>
      <c r="D9" t="str">
        <f>'m region orig data'!O9</f>
        <v> </v>
      </c>
      <c r="E9" s="19">
        <f t="shared" si="0"/>
        <v>0.1983659628</v>
      </c>
      <c r="F9" s="36">
        <f>'m region orig data'!B9</f>
        <v>0.2622179344</v>
      </c>
      <c r="G9" s="12">
        <f>'m region orig data'!E9</f>
        <v>0.0042737908</v>
      </c>
    </row>
    <row r="10" spans="1:7" ht="12.75">
      <c r="A10" s="33" t="str">
        <f ca="1" t="shared" si="1"/>
        <v>Thompson Region</v>
      </c>
      <c r="B10" t="s">
        <v>126</v>
      </c>
      <c r="C10" t="str">
        <f>'m region orig data'!N10</f>
        <v> </v>
      </c>
      <c r="D10" t="str">
        <f>'m region orig data'!O10</f>
        <v> </v>
      </c>
      <c r="E10" s="19">
        <f t="shared" si="0"/>
        <v>0.1983659628</v>
      </c>
      <c r="F10" s="36">
        <f>'m region orig data'!B10</f>
        <v>0.1843110512</v>
      </c>
      <c r="G10" s="12">
        <f>'m region orig data'!E10</f>
        <v>0.5620097899</v>
      </c>
    </row>
    <row r="11" spans="1:7" ht="12.75">
      <c r="A11" s="33"/>
      <c r="E11" s="19"/>
      <c r="F11" s="36"/>
      <c r="G11" s="12"/>
    </row>
    <row r="12" spans="1:7" ht="12.75">
      <c r="A12" s="33" t="str">
        <f ca="1" t="shared" si="1"/>
        <v>Manitoba</v>
      </c>
      <c r="B12" t="s">
        <v>42</v>
      </c>
      <c r="C12" t="str">
        <f>'m region orig data'!N11</f>
        <v> </v>
      </c>
      <c r="D12" t="str">
        <f>'m region orig data'!O11</f>
        <v> </v>
      </c>
      <c r="E12" s="19">
        <f t="shared" si="0"/>
        <v>0.1983659628</v>
      </c>
      <c r="F12" s="36">
        <f>'m region orig data'!B11</f>
        <v>0.1983659628</v>
      </c>
      <c r="G12" s="12" t="str">
        <f>'m region orig data'!E11</f>
        <v> </v>
      </c>
    </row>
    <row r="13" spans="5:7" ht="12.75">
      <c r="E13" s="19"/>
      <c r="F13" s="11"/>
      <c r="G13" s="12"/>
    </row>
    <row r="16" ht="12.75">
      <c r="B16" s="38"/>
    </row>
  </sheetData>
  <sheetProtection/>
  <mergeCells count="1">
    <mergeCell ref="E1:G1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30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"/>
    </sheetView>
  </sheetViews>
  <sheetFormatPr defaultColWidth="9.140625" defaultRowHeight="12.75"/>
  <sheetData>
    <row r="1" ht="12.75">
      <c r="A1" t="s">
        <v>154</v>
      </c>
    </row>
    <row r="3" spans="1:34" ht="12.75">
      <c r="A3" t="s">
        <v>0</v>
      </c>
      <c r="B3" t="s">
        <v>62</v>
      </c>
      <c r="C3" t="s">
        <v>63</v>
      </c>
      <c r="D3" t="s">
        <v>64</v>
      </c>
      <c r="E3" t="s">
        <v>65</v>
      </c>
      <c r="F3" t="s">
        <v>66</v>
      </c>
      <c r="G3" t="s">
        <v>67</v>
      </c>
      <c r="H3" t="s">
        <v>68</v>
      </c>
      <c r="I3" t="s">
        <v>69</v>
      </c>
      <c r="J3" t="s">
        <v>70</v>
      </c>
      <c r="K3" t="s">
        <v>71</v>
      </c>
      <c r="L3" t="s">
        <v>72</v>
      </c>
      <c r="M3" t="s">
        <v>73</v>
      </c>
      <c r="N3" t="s">
        <v>74</v>
      </c>
      <c r="O3" t="s">
        <v>75</v>
      </c>
      <c r="P3" t="s">
        <v>76</v>
      </c>
      <c r="Q3" t="s">
        <v>77</v>
      </c>
      <c r="R3" t="s">
        <v>78</v>
      </c>
      <c r="S3" t="s">
        <v>79</v>
      </c>
      <c r="T3" t="s">
        <v>80</v>
      </c>
      <c r="U3" t="s">
        <v>81</v>
      </c>
      <c r="V3" t="s">
        <v>82</v>
      </c>
      <c r="W3" t="s">
        <v>83</v>
      </c>
      <c r="X3" t="s">
        <v>84</v>
      </c>
      <c r="Y3" t="s">
        <v>85</v>
      </c>
      <c r="Z3" t="s">
        <v>86</v>
      </c>
      <c r="AA3" t="s">
        <v>87</v>
      </c>
      <c r="AB3" t="s">
        <v>88</v>
      </c>
      <c r="AC3" t="s">
        <v>89</v>
      </c>
      <c r="AD3" t="s">
        <v>90</v>
      </c>
      <c r="AE3" t="s">
        <v>91</v>
      </c>
      <c r="AF3" t="s">
        <v>92</v>
      </c>
      <c r="AG3" t="s">
        <v>93</v>
      </c>
      <c r="AH3" t="s">
        <v>94</v>
      </c>
    </row>
    <row r="4" spans="1:34" ht="12.75">
      <c r="A4" t="s">
        <v>3</v>
      </c>
      <c r="B4">
        <v>0.1611953302</v>
      </c>
      <c r="C4">
        <v>0.1205543959</v>
      </c>
      <c r="D4">
        <v>0.2155370137</v>
      </c>
      <c r="E4">
        <v>0.163565766</v>
      </c>
      <c r="F4">
        <v>0.15</v>
      </c>
      <c r="G4">
        <v>0.0199608993</v>
      </c>
      <c r="H4">
        <v>-0.2065</v>
      </c>
      <c r="I4">
        <v>-0.497</v>
      </c>
      <c r="J4">
        <v>0.084</v>
      </c>
      <c r="K4">
        <v>0.8134230063</v>
      </c>
      <c r="L4">
        <v>0.6083409426</v>
      </c>
      <c r="M4">
        <v>1.0876417167</v>
      </c>
      <c r="N4">
        <v>0.1937536964</v>
      </c>
      <c r="O4">
        <v>0.1793979366</v>
      </c>
      <c r="P4">
        <v>0.2092582311</v>
      </c>
      <c r="Q4">
        <v>0.2751217396</v>
      </c>
      <c r="R4">
        <v>0.192286036</v>
      </c>
      <c r="S4">
        <v>0.0066125077</v>
      </c>
      <c r="T4">
        <v>-0.0429</v>
      </c>
      <c r="U4">
        <v>-0.1198</v>
      </c>
      <c r="V4">
        <v>0.0341</v>
      </c>
      <c r="W4">
        <v>0.9580411139</v>
      </c>
      <c r="X4">
        <v>0.8870571359</v>
      </c>
      <c r="Y4">
        <v>1.0347053632</v>
      </c>
      <c r="Z4">
        <v>0.2179818248</v>
      </c>
      <c r="AA4">
        <v>0.184</v>
      </c>
      <c r="AB4">
        <v>-0.1087</v>
      </c>
      <c r="AC4">
        <v>0.4767</v>
      </c>
      <c r="AD4" t="s">
        <v>59</v>
      </c>
      <c r="AE4" t="s">
        <v>59</v>
      </c>
      <c r="AF4" t="s">
        <v>59</v>
      </c>
      <c r="AG4" t="s">
        <v>59</v>
      </c>
      <c r="AH4" t="s">
        <v>59</v>
      </c>
    </row>
    <row r="5" spans="1:34" ht="12.75">
      <c r="A5" t="s">
        <v>1</v>
      </c>
      <c r="B5">
        <v>0.2379372254</v>
      </c>
      <c r="C5">
        <v>0.179881563</v>
      </c>
      <c r="D5">
        <v>0.3147299941</v>
      </c>
      <c r="E5">
        <v>0.2000131909</v>
      </c>
      <c r="F5">
        <v>0.2203389831</v>
      </c>
      <c r="G5">
        <v>0.0269800394</v>
      </c>
      <c r="H5">
        <v>0.1829</v>
      </c>
      <c r="I5">
        <v>-0.0968</v>
      </c>
      <c r="J5">
        <v>0.4626</v>
      </c>
      <c r="K5">
        <v>1.2006775442</v>
      </c>
      <c r="L5">
        <v>0.9077173732</v>
      </c>
      <c r="M5">
        <v>1.5881887993</v>
      </c>
      <c r="N5">
        <v>0.2112788568</v>
      </c>
      <c r="O5">
        <v>0.1998983145</v>
      </c>
      <c r="P5">
        <v>0.2233073121</v>
      </c>
      <c r="Q5">
        <v>0.1216676063</v>
      </c>
      <c r="R5">
        <v>0.2079652643</v>
      </c>
      <c r="S5">
        <v>0.0049660581</v>
      </c>
      <c r="T5">
        <v>0.0437</v>
      </c>
      <c r="U5">
        <v>-0.0116</v>
      </c>
      <c r="V5">
        <v>0.0991</v>
      </c>
      <c r="W5">
        <v>1.0446966175</v>
      </c>
      <c r="X5">
        <v>0.9884240014</v>
      </c>
      <c r="Y5">
        <v>1.104172927</v>
      </c>
      <c r="Z5">
        <v>0.4002268004</v>
      </c>
      <c r="AA5">
        <v>-0.1188</v>
      </c>
      <c r="AB5">
        <v>-0.3957</v>
      </c>
      <c r="AC5">
        <v>0.158</v>
      </c>
      <c r="AD5" t="s">
        <v>59</v>
      </c>
      <c r="AE5" t="s">
        <v>59</v>
      </c>
      <c r="AF5" t="s">
        <v>59</v>
      </c>
      <c r="AG5" t="s">
        <v>59</v>
      </c>
      <c r="AH5" t="s">
        <v>59</v>
      </c>
    </row>
    <row r="6" spans="1:34" ht="12.75">
      <c r="A6" t="s">
        <v>10</v>
      </c>
      <c r="B6">
        <v>0.2407734863</v>
      </c>
      <c r="C6">
        <v>0.1652735605</v>
      </c>
      <c r="D6">
        <v>0.3507631319</v>
      </c>
      <c r="E6">
        <v>0.3103888692</v>
      </c>
      <c r="F6">
        <v>0.21875</v>
      </c>
      <c r="G6">
        <v>0.0365396229</v>
      </c>
      <c r="H6">
        <v>0.1947</v>
      </c>
      <c r="I6">
        <v>-0.1815</v>
      </c>
      <c r="J6">
        <v>0.571</v>
      </c>
      <c r="K6">
        <v>1.2149898683</v>
      </c>
      <c r="L6">
        <v>0.8340025498</v>
      </c>
      <c r="M6">
        <v>1.770019025</v>
      </c>
      <c r="N6">
        <v>0.2511387294</v>
      </c>
      <c r="O6">
        <v>0.2340001704</v>
      </c>
      <c r="P6">
        <v>0.2695325449</v>
      </c>
      <c r="Q6" s="4">
        <v>1.9164782E-09</v>
      </c>
      <c r="R6">
        <v>0.2512285012</v>
      </c>
      <c r="S6">
        <v>0.0076009331</v>
      </c>
      <c r="T6">
        <v>0.2166</v>
      </c>
      <c r="U6">
        <v>0.1459</v>
      </c>
      <c r="V6">
        <v>0.2872</v>
      </c>
      <c r="W6">
        <v>1.241789099</v>
      </c>
      <c r="X6">
        <v>1.1570451973</v>
      </c>
      <c r="Y6">
        <v>1.3327397841</v>
      </c>
      <c r="Z6">
        <v>0.8264323298</v>
      </c>
      <c r="AA6">
        <v>0.0421</v>
      </c>
      <c r="AB6">
        <v>-0.3346</v>
      </c>
      <c r="AC6">
        <v>0.4189</v>
      </c>
      <c r="AD6" t="s">
        <v>59</v>
      </c>
      <c r="AE6" t="s">
        <v>96</v>
      </c>
      <c r="AF6" t="s">
        <v>59</v>
      </c>
      <c r="AG6" t="s">
        <v>59</v>
      </c>
      <c r="AH6" t="s">
        <v>59</v>
      </c>
    </row>
    <row r="7" spans="1:34" ht="12.75">
      <c r="A7" t="s">
        <v>9</v>
      </c>
      <c r="B7">
        <v>0.2559233137</v>
      </c>
      <c r="C7">
        <v>0.1896773461</v>
      </c>
      <c r="D7">
        <v>0.3453060887</v>
      </c>
      <c r="E7">
        <v>0.0942473804</v>
      </c>
      <c r="F7">
        <v>0.2307692308</v>
      </c>
      <c r="G7">
        <v>0.0301717131</v>
      </c>
      <c r="H7">
        <v>0.2558</v>
      </c>
      <c r="I7">
        <v>-0.0438</v>
      </c>
      <c r="J7">
        <v>0.5553</v>
      </c>
      <c r="K7">
        <v>1.291438846</v>
      </c>
      <c r="L7">
        <v>0.9571488014</v>
      </c>
      <c r="M7">
        <v>1.7424817234</v>
      </c>
      <c r="N7">
        <v>0.2511782287</v>
      </c>
      <c r="O7">
        <v>0.2328538759</v>
      </c>
      <c r="P7">
        <v>0.2709446098</v>
      </c>
      <c r="Q7" s="4">
        <v>2.0578277E-08</v>
      </c>
      <c r="R7">
        <v>0.2417094017</v>
      </c>
      <c r="S7">
        <v>0.007915925</v>
      </c>
      <c r="T7">
        <v>0.2167</v>
      </c>
      <c r="U7">
        <v>0.141</v>
      </c>
      <c r="V7">
        <v>0.2925</v>
      </c>
      <c r="W7">
        <v>1.2419844084</v>
      </c>
      <c r="X7">
        <v>1.1513771909</v>
      </c>
      <c r="Y7">
        <v>1.3397219285</v>
      </c>
      <c r="Z7">
        <v>0.9031202318</v>
      </c>
      <c r="AA7">
        <v>-0.0187</v>
      </c>
      <c r="AB7">
        <v>-0.3201</v>
      </c>
      <c r="AC7">
        <v>0.2826</v>
      </c>
      <c r="AD7" t="s">
        <v>59</v>
      </c>
      <c r="AE7" t="s">
        <v>96</v>
      </c>
      <c r="AF7" t="s">
        <v>59</v>
      </c>
      <c r="AG7" t="s">
        <v>59</v>
      </c>
      <c r="AH7" t="s">
        <v>59</v>
      </c>
    </row>
    <row r="8" spans="1:34" ht="12.75">
      <c r="A8" t="s">
        <v>11</v>
      </c>
      <c r="B8">
        <v>0.174962345</v>
      </c>
      <c r="C8">
        <v>0.154423342</v>
      </c>
      <c r="D8">
        <v>0.1982331284</v>
      </c>
      <c r="E8">
        <v>0.0487528278</v>
      </c>
      <c r="F8">
        <v>0.1622390892</v>
      </c>
      <c r="G8">
        <v>0.0080297587</v>
      </c>
      <c r="H8">
        <v>-0.1256</v>
      </c>
      <c r="I8">
        <v>-0.2504</v>
      </c>
      <c r="J8">
        <v>-0.0007</v>
      </c>
      <c r="K8">
        <v>0.8820028627</v>
      </c>
      <c r="L8">
        <v>0.7784636728</v>
      </c>
      <c r="M8">
        <v>0.9993132333</v>
      </c>
      <c r="N8">
        <v>0.1953079057</v>
      </c>
      <c r="O8">
        <v>0.189610136</v>
      </c>
      <c r="P8">
        <v>0.201176893</v>
      </c>
      <c r="Q8">
        <v>0.020961225</v>
      </c>
      <c r="R8">
        <v>0.201804311</v>
      </c>
      <c r="S8">
        <v>0.0022082715</v>
      </c>
      <c r="T8">
        <v>-0.0349</v>
      </c>
      <c r="U8">
        <v>-0.0645</v>
      </c>
      <c r="V8">
        <v>-0.0053</v>
      </c>
      <c r="W8">
        <v>0.9657261102</v>
      </c>
      <c r="X8">
        <v>0.9375527244</v>
      </c>
      <c r="Y8">
        <v>0.9947461041</v>
      </c>
      <c r="Z8">
        <v>0.0474976253</v>
      </c>
      <c r="AA8">
        <v>0.11</v>
      </c>
      <c r="AB8">
        <v>0.0012</v>
      </c>
      <c r="AC8">
        <v>0.2188</v>
      </c>
      <c r="AD8" t="s">
        <v>59</v>
      </c>
      <c r="AE8" t="s">
        <v>59</v>
      </c>
      <c r="AF8" t="s">
        <v>95</v>
      </c>
      <c r="AG8" t="s">
        <v>59</v>
      </c>
      <c r="AH8" t="s">
        <v>59</v>
      </c>
    </row>
    <row r="9" spans="1:34" ht="12.75">
      <c r="A9" t="s">
        <v>4</v>
      </c>
      <c r="B9">
        <v>0.170394598</v>
      </c>
      <c r="C9">
        <v>0.1337955625</v>
      </c>
      <c r="D9">
        <v>0.2170050971</v>
      </c>
      <c r="E9">
        <v>0.2209611296</v>
      </c>
      <c r="F9">
        <v>0.1617312073</v>
      </c>
      <c r="G9">
        <v>0.0175734206</v>
      </c>
      <c r="H9">
        <v>-0.151</v>
      </c>
      <c r="I9">
        <v>-0.3928</v>
      </c>
      <c r="J9">
        <v>0.0908</v>
      </c>
      <c r="K9">
        <v>0.859844302</v>
      </c>
      <c r="L9">
        <v>0.6751584464</v>
      </c>
      <c r="M9">
        <v>1.095049951</v>
      </c>
      <c r="N9">
        <v>0.1872582901</v>
      </c>
      <c r="O9">
        <v>0.1730396806</v>
      </c>
      <c r="P9">
        <v>0.2026452377</v>
      </c>
      <c r="Q9">
        <v>0.0561058842</v>
      </c>
      <c r="R9">
        <v>0.18873979</v>
      </c>
      <c r="S9">
        <v>0.0066833071</v>
      </c>
      <c r="T9">
        <v>-0.077</v>
      </c>
      <c r="U9">
        <v>-0.1559</v>
      </c>
      <c r="V9">
        <v>0.002</v>
      </c>
      <c r="W9">
        <v>0.9259237071</v>
      </c>
      <c r="X9">
        <v>0.8556178871</v>
      </c>
      <c r="Y9">
        <v>1.0020065314</v>
      </c>
      <c r="Z9">
        <v>0.4503828349</v>
      </c>
      <c r="AA9">
        <v>0.0944</v>
      </c>
      <c r="AB9">
        <v>-0.1507</v>
      </c>
      <c r="AC9">
        <v>0.3394</v>
      </c>
      <c r="AD9" t="s">
        <v>59</v>
      </c>
      <c r="AE9" t="s">
        <v>59</v>
      </c>
      <c r="AF9" t="s">
        <v>59</v>
      </c>
      <c r="AG9" t="s">
        <v>59</v>
      </c>
      <c r="AH9" t="s">
        <v>59</v>
      </c>
    </row>
    <row r="10" spans="1:34" ht="12.75">
      <c r="A10" t="s">
        <v>2</v>
      </c>
      <c r="B10">
        <v>0.1719895928</v>
      </c>
      <c r="C10">
        <v>0.1195277063</v>
      </c>
      <c r="D10">
        <v>0.2474775174</v>
      </c>
      <c r="E10">
        <v>0.4453710196</v>
      </c>
      <c r="F10">
        <v>0.1578947368</v>
      </c>
      <c r="G10">
        <v>0.0264539311</v>
      </c>
      <c r="H10">
        <v>-0.1417</v>
      </c>
      <c r="I10">
        <v>-0.5056</v>
      </c>
      <c r="J10">
        <v>0.2222</v>
      </c>
      <c r="K10">
        <v>0.8678929558</v>
      </c>
      <c r="L10">
        <v>0.6031600673</v>
      </c>
      <c r="M10">
        <v>1.248819714</v>
      </c>
      <c r="N10">
        <v>0.1666875336</v>
      </c>
      <c r="O10">
        <v>0.1495526297</v>
      </c>
      <c r="P10">
        <v>0.185785659</v>
      </c>
      <c r="Q10">
        <v>0.0004771728</v>
      </c>
      <c r="R10">
        <v>0.1630170316</v>
      </c>
      <c r="S10">
        <v>0.0081483352</v>
      </c>
      <c r="T10">
        <v>-0.1933</v>
      </c>
      <c r="U10">
        <v>-0.3018</v>
      </c>
      <c r="V10">
        <v>-0.0849</v>
      </c>
      <c r="W10">
        <v>0.8242088453</v>
      </c>
      <c r="X10">
        <v>0.7394830167</v>
      </c>
      <c r="Y10">
        <v>0.9186420855</v>
      </c>
      <c r="Z10">
        <v>0.8694951094</v>
      </c>
      <c r="AA10">
        <v>-0.0313</v>
      </c>
      <c r="AB10">
        <v>-0.4049</v>
      </c>
      <c r="AC10">
        <v>0.3422</v>
      </c>
      <c r="AD10" t="s">
        <v>59</v>
      </c>
      <c r="AE10" t="s">
        <v>96</v>
      </c>
      <c r="AF10" t="s">
        <v>59</v>
      </c>
      <c r="AG10" t="s">
        <v>59</v>
      </c>
      <c r="AH10" t="s">
        <v>59</v>
      </c>
    </row>
    <row r="11" spans="1:34" ht="12.75">
      <c r="A11" t="s">
        <v>6</v>
      </c>
      <c r="B11">
        <v>0.2839130821</v>
      </c>
      <c r="C11">
        <v>0.234934473</v>
      </c>
      <c r="D11">
        <v>0.3431026412</v>
      </c>
      <c r="E11">
        <v>0.0001980807</v>
      </c>
      <c r="F11">
        <v>0.250513347</v>
      </c>
      <c r="G11">
        <v>0.0196350904</v>
      </c>
      <c r="H11">
        <v>0.3595</v>
      </c>
      <c r="I11">
        <v>0.1702</v>
      </c>
      <c r="J11">
        <v>0.5489</v>
      </c>
      <c r="K11">
        <v>1.4326806643</v>
      </c>
      <c r="L11">
        <v>1.1855250712</v>
      </c>
      <c r="M11">
        <v>1.7313626982</v>
      </c>
      <c r="N11">
        <v>0.2362089606</v>
      </c>
      <c r="O11">
        <v>0.2149263316</v>
      </c>
      <c r="P11">
        <v>0.2595990572</v>
      </c>
      <c r="Q11">
        <v>0.0012689165</v>
      </c>
      <c r="R11">
        <v>0.2265109192</v>
      </c>
      <c r="S11">
        <v>0.0094329777</v>
      </c>
      <c r="T11">
        <v>0.1553</v>
      </c>
      <c r="U11">
        <v>0.0608</v>
      </c>
      <c r="V11">
        <v>0.2497</v>
      </c>
      <c r="W11">
        <v>1.1679668563</v>
      </c>
      <c r="X11">
        <v>1.0627320458</v>
      </c>
      <c r="Y11">
        <v>1.2836223232</v>
      </c>
      <c r="Z11">
        <v>0.0718794695</v>
      </c>
      <c r="AA11">
        <v>-0.184</v>
      </c>
      <c r="AB11">
        <v>-0.3843</v>
      </c>
      <c r="AC11">
        <v>0.0164</v>
      </c>
      <c r="AD11" t="s">
        <v>119</v>
      </c>
      <c r="AE11" t="s">
        <v>96</v>
      </c>
      <c r="AF11" t="s">
        <v>59</v>
      </c>
      <c r="AG11" t="s">
        <v>59</v>
      </c>
      <c r="AH11" t="s">
        <v>59</v>
      </c>
    </row>
    <row r="12" spans="1:34" ht="12.75">
      <c r="A12" t="s">
        <v>8</v>
      </c>
      <c r="B12" t="s">
        <v>59</v>
      </c>
      <c r="C12" t="s">
        <v>59</v>
      </c>
      <c r="D12" t="s">
        <v>59</v>
      </c>
      <c r="E12" t="s">
        <v>59</v>
      </c>
      <c r="F12" t="s">
        <v>59</v>
      </c>
      <c r="G12" t="s">
        <v>59</v>
      </c>
      <c r="H12" t="s">
        <v>59</v>
      </c>
      <c r="I12" t="s">
        <v>59</v>
      </c>
      <c r="J12" t="s">
        <v>59</v>
      </c>
      <c r="K12" t="s">
        <v>59</v>
      </c>
      <c r="L12" t="s">
        <v>59</v>
      </c>
      <c r="M12" t="s">
        <v>59</v>
      </c>
      <c r="N12">
        <v>0.2585363861</v>
      </c>
      <c r="O12">
        <v>0.1558144381</v>
      </c>
      <c r="P12">
        <v>0.4289786218</v>
      </c>
      <c r="Q12">
        <v>0.3418274468</v>
      </c>
      <c r="R12">
        <v>0.2459016393</v>
      </c>
      <c r="S12">
        <v>0.0551353065</v>
      </c>
      <c r="T12">
        <v>0.2456</v>
      </c>
      <c r="U12">
        <v>-0.2608</v>
      </c>
      <c r="V12">
        <v>0.752</v>
      </c>
      <c r="W12">
        <v>1.2783678035</v>
      </c>
      <c r="X12">
        <v>0.7704453677</v>
      </c>
      <c r="Y12">
        <v>2.1211422764</v>
      </c>
      <c r="Z12" t="s">
        <v>59</v>
      </c>
      <c r="AA12" t="s">
        <v>59</v>
      </c>
      <c r="AB12" t="s">
        <v>59</v>
      </c>
      <c r="AC12" t="s">
        <v>59</v>
      </c>
      <c r="AD12" t="s">
        <v>59</v>
      </c>
      <c r="AE12" t="s">
        <v>59</v>
      </c>
      <c r="AF12" t="s">
        <v>59</v>
      </c>
      <c r="AG12" t="s">
        <v>60</v>
      </c>
      <c r="AH12" t="s">
        <v>59</v>
      </c>
    </row>
    <row r="13" spans="1:34" ht="12.75">
      <c r="A13" t="s">
        <v>5</v>
      </c>
      <c r="B13">
        <v>0.2567368821</v>
      </c>
      <c r="C13">
        <v>0.2031049589</v>
      </c>
      <c r="D13">
        <v>0.3245308583</v>
      </c>
      <c r="E13">
        <v>0.0303311209</v>
      </c>
      <c r="F13">
        <v>0.2331288344</v>
      </c>
      <c r="G13">
        <v>0.0234180323</v>
      </c>
      <c r="H13">
        <v>0.2589</v>
      </c>
      <c r="I13">
        <v>0.0246</v>
      </c>
      <c r="J13">
        <v>0.4933</v>
      </c>
      <c r="K13">
        <v>1.2955442703</v>
      </c>
      <c r="L13">
        <v>1.0249071485</v>
      </c>
      <c r="M13">
        <v>1.6376458675</v>
      </c>
      <c r="N13">
        <v>0.2500322594</v>
      </c>
      <c r="O13">
        <v>0.2261306442</v>
      </c>
      <c r="P13">
        <v>0.2764602337</v>
      </c>
      <c r="Q13">
        <v>3.50224E-05</v>
      </c>
      <c r="R13">
        <v>0.2270363951</v>
      </c>
      <c r="S13">
        <v>0.0100688235</v>
      </c>
      <c r="T13">
        <v>0.2121</v>
      </c>
      <c r="U13">
        <v>0.1117</v>
      </c>
      <c r="V13">
        <v>0.3126</v>
      </c>
      <c r="W13">
        <v>1.2363180096</v>
      </c>
      <c r="X13">
        <v>1.1181332705</v>
      </c>
      <c r="Y13">
        <v>1.3669946698</v>
      </c>
      <c r="Z13">
        <v>0.8327645437</v>
      </c>
      <c r="AA13">
        <v>-0.0265</v>
      </c>
      <c r="AB13">
        <v>-0.2721</v>
      </c>
      <c r="AC13">
        <v>0.2192</v>
      </c>
      <c r="AD13" t="s">
        <v>59</v>
      </c>
      <c r="AE13" t="s">
        <v>96</v>
      </c>
      <c r="AF13" t="s">
        <v>59</v>
      </c>
      <c r="AG13" t="s">
        <v>59</v>
      </c>
      <c r="AH13" t="s">
        <v>59</v>
      </c>
    </row>
    <row r="14" spans="1:34" ht="12.75">
      <c r="A14" t="s">
        <v>7</v>
      </c>
      <c r="B14">
        <v>0.1908477547</v>
      </c>
      <c r="C14">
        <v>0.1486111157</v>
      </c>
      <c r="D14">
        <v>0.2450884331</v>
      </c>
      <c r="E14">
        <v>0.7680233899</v>
      </c>
      <c r="F14">
        <v>0.170984456</v>
      </c>
      <c r="G14">
        <v>0.0191631103</v>
      </c>
      <c r="H14">
        <v>-0.0376</v>
      </c>
      <c r="I14">
        <v>-0.2878</v>
      </c>
      <c r="J14">
        <v>0.2125</v>
      </c>
      <c r="K14">
        <v>0.9630549111</v>
      </c>
      <c r="L14">
        <v>0.7499206108</v>
      </c>
      <c r="M14">
        <v>1.23676393</v>
      </c>
      <c r="N14">
        <v>0.1773586436</v>
      </c>
      <c r="O14">
        <v>0.165068216</v>
      </c>
      <c r="P14">
        <v>0.1905641754</v>
      </c>
      <c r="Q14">
        <v>0.0003398977</v>
      </c>
      <c r="R14">
        <v>0.1569515557</v>
      </c>
      <c r="S14">
        <v>0.0051046119</v>
      </c>
      <c r="T14">
        <v>-0.1313</v>
      </c>
      <c r="U14">
        <v>-0.2031</v>
      </c>
      <c r="V14">
        <v>-0.0595</v>
      </c>
      <c r="W14">
        <v>0.8769735784</v>
      </c>
      <c r="X14">
        <v>0.8162019121</v>
      </c>
      <c r="Y14">
        <v>0.9422700998</v>
      </c>
      <c r="Z14">
        <v>0.5671354591</v>
      </c>
      <c r="AA14">
        <v>-0.0733</v>
      </c>
      <c r="AB14">
        <v>-0.3244</v>
      </c>
      <c r="AC14">
        <v>0.1777</v>
      </c>
      <c r="AD14" t="s">
        <v>59</v>
      </c>
      <c r="AE14" t="s">
        <v>96</v>
      </c>
      <c r="AF14" t="s">
        <v>59</v>
      </c>
      <c r="AG14" t="s">
        <v>59</v>
      </c>
      <c r="AH14" t="s">
        <v>59</v>
      </c>
    </row>
    <row r="15" spans="1:34" ht="12.75">
      <c r="A15" t="s">
        <v>14</v>
      </c>
      <c r="B15">
        <v>0.2025382906</v>
      </c>
      <c r="C15">
        <v>0.1682615393</v>
      </c>
      <c r="D15">
        <v>0.2437975983</v>
      </c>
      <c r="E15">
        <v>0.8259818153</v>
      </c>
      <c r="F15">
        <v>0.1871345029</v>
      </c>
      <c r="G15">
        <v>0.0149127668</v>
      </c>
      <c r="H15">
        <v>0.0208</v>
      </c>
      <c r="I15">
        <v>-0.1646</v>
      </c>
      <c r="J15">
        <v>0.2062</v>
      </c>
      <c r="K15">
        <v>1.0210159911</v>
      </c>
      <c r="L15">
        <v>0.8482234236</v>
      </c>
      <c r="M15">
        <v>1.2290083308</v>
      </c>
      <c r="N15">
        <v>0.2163968024</v>
      </c>
      <c r="O15">
        <v>0.207835677</v>
      </c>
      <c r="P15">
        <v>0.2253105759</v>
      </c>
      <c r="Q15">
        <v>0.0010187827</v>
      </c>
      <c r="R15">
        <v>0.2142804182</v>
      </c>
      <c r="S15">
        <v>0.0035331929</v>
      </c>
      <c r="T15">
        <v>0.0677</v>
      </c>
      <c r="U15">
        <v>0.0273</v>
      </c>
      <c r="V15">
        <v>0.108</v>
      </c>
      <c r="W15">
        <v>1.0700029855</v>
      </c>
      <c r="X15">
        <v>1.0276713538</v>
      </c>
      <c r="Y15">
        <v>1.1140783332</v>
      </c>
      <c r="Z15">
        <v>0.4638256841</v>
      </c>
      <c r="AA15">
        <v>0.0662</v>
      </c>
      <c r="AB15">
        <v>-0.1109</v>
      </c>
      <c r="AC15">
        <v>0.2433</v>
      </c>
      <c r="AD15" t="s">
        <v>59</v>
      </c>
      <c r="AE15" t="s">
        <v>96</v>
      </c>
      <c r="AF15" t="s">
        <v>59</v>
      </c>
      <c r="AG15" t="s">
        <v>59</v>
      </c>
      <c r="AH15" t="s">
        <v>59</v>
      </c>
    </row>
    <row r="16" spans="1:34" ht="12.75">
      <c r="A16" t="s">
        <v>12</v>
      </c>
      <c r="B16">
        <v>0.2187018369</v>
      </c>
      <c r="C16">
        <v>0.1888176821</v>
      </c>
      <c r="D16">
        <v>0.2533157537</v>
      </c>
      <c r="E16">
        <v>0.1930304646</v>
      </c>
      <c r="F16">
        <v>0.1998207885</v>
      </c>
      <c r="G16">
        <v>0.0119696615</v>
      </c>
      <c r="H16">
        <v>0.0976</v>
      </c>
      <c r="I16">
        <v>-0.0493</v>
      </c>
      <c r="J16">
        <v>0.2445</v>
      </c>
      <c r="K16">
        <v>1.1024980613</v>
      </c>
      <c r="L16">
        <v>0.951849017</v>
      </c>
      <c r="M16">
        <v>1.2769903141</v>
      </c>
      <c r="N16">
        <v>0.1942370288</v>
      </c>
      <c r="O16">
        <v>0.1839037305</v>
      </c>
      <c r="P16">
        <v>0.2051509408</v>
      </c>
      <c r="Q16">
        <v>0.1477585831</v>
      </c>
      <c r="R16">
        <v>0.191626409</v>
      </c>
      <c r="S16">
        <v>0.004559291</v>
      </c>
      <c r="T16">
        <v>-0.0404</v>
      </c>
      <c r="U16">
        <v>-0.095</v>
      </c>
      <c r="V16">
        <v>0.0143</v>
      </c>
      <c r="W16">
        <v>0.9604310156</v>
      </c>
      <c r="X16">
        <v>0.9093366379</v>
      </c>
      <c r="Y16">
        <v>1.0143963162</v>
      </c>
      <c r="Z16">
        <v>0.0995708109</v>
      </c>
      <c r="AA16">
        <v>-0.1186</v>
      </c>
      <c r="AB16">
        <v>-0.2598</v>
      </c>
      <c r="AC16">
        <v>0.0225</v>
      </c>
      <c r="AD16" t="s">
        <v>59</v>
      </c>
      <c r="AE16" t="s">
        <v>59</v>
      </c>
      <c r="AF16" t="s">
        <v>59</v>
      </c>
      <c r="AG16" t="s">
        <v>59</v>
      </c>
      <c r="AH16" t="s">
        <v>59</v>
      </c>
    </row>
    <row r="17" spans="1:34" ht="12.75">
      <c r="A17" t="s">
        <v>13</v>
      </c>
      <c r="B17">
        <v>0.2169180418</v>
      </c>
      <c r="C17">
        <v>0.1817828042</v>
      </c>
      <c r="D17">
        <v>0.2588442678</v>
      </c>
      <c r="E17">
        <v>0.3214583163</v>
      </c>
      <c r="F17">
        <v>0.195622435</v>
      </c>
      <c r="G17">
        <v>0.014671706</v>
      </c>
      <c r="H17">
        <v>0.0894</v>
      </c>
      <c r="I17">
        <v>-0.0873</v>
      </c>
      <c r="J17">
        <v>0.2661</v>
      </c>
      <c r="K17">
        <v>1.0935057701</v>
      </c>
      <c r="L17">
        <v>0.9163854868</v>
      </c>
      <c r="M17">
        <v>1.3048601124</v>
      </c>
      <c r="N17">
        <v>0.197065248</v>
      </c>
      <c r="O17">
        <v>0.1857144097</v>
      </c>
      <c r="P17">
        <v>0.2091098478</v>
      </c>
      <c r="Q17">
        <v>0.3918558596</v>
      </c>
      <c r="R17">
        <v>0.1754002911</v>
      </c>
      <c r="S17">
        <v>0.0045883694</v>
      </c>
      <c r="T17">
        <v>-0.0259</v>
      </c>
      <c r="U17">
        <v>-0.0852</v>
      </c>
      <c r="V17">
        <v>0.0334</v>
      </c>
      <c r="W17">
        <v>0.9744155243</v>
      </c>
      <c r="X17">
        <v>0.9182897837</v>
      </c>
      <c r="Y17">
        <v>1.0339716621</v>
      </c>
      <c r="Z17">
        <v>0.2778559818</v>
      </c>
      <c r="AA17">
        <v>-0.096</v>
      </c>
      <c r="AB17">
        <v>-0.2693</v>
      </c>
      <c r="AC17">
        <v>0.0774</v>
      </c>
      <c r="AD17" t="s">
        <v>59</v>
      </c>
      <c r="AE17" t="s">
        <v>59</v>
      </c>
      <c r="AF17" t="s">
        <v>59</v>
      </c>
      <c r="AG17" t="s">
        <v>59</v>
      </c>
      <c r="AH17" t="s">
        <v>59</v>
      </c>
    </row>
    <row r="18" spans="1:34" ht="12.75">
      <c r="A18" t="s">
        <v>15</v>
      </c>
      <c r="B18">
        <v>0.1981691309</v>
      </c>
      <c r="C18" t="s">
        <v>59</v>
      </c>
      <c r="D18" t="s">
        <v>59</v>
      </c>
      <c r="E18" t="s">
        <v>59</v>
      </c>
      <c r="F18">
        <v>0.182250724</v>
      </c>
      <c r="G18">
        <v>0.0055525361</v>
      </c>
      <c r="H18" t="s">
        <v>59</v>
      </c>
      <c r="I18" t="s">
        <v>59</v>
      </c>
      <c r="J18" t="s">
        <v>59</v>
      </c>
      <c r="K18" t="s">
        <v>59</v>
      </c>
      <c r="L18" t="s">
        <v>59</v>
      </c>
      <c r="M18" t="s">
        <v>59</v>
      </c>
      <c r="N18">
        <v>0.2022394379</v>
      </c>
      <c r="O18" t="s">
        <v>59</v>
      </c>
      <c r="P18" t="s">
        <v>59</v>
      </c>
      <c r="Q18" t="s">
        <v>59</v>
      </c>
      <c r="R18">
        <v>0.2022394379</v>
      </c>
      <c r="S18">
        <v>0.00159065</v>
      </c>
      <c r="T18" t="s">
        <v>59</v>
      </c>
      <c r="U18" t="s">
        <v>59</v>
      </c>
      <c r="V18" t="s">
        <v>59</v>
      </c>
      <c r="W18" t="s">
        <v>59</v>
      </c>
      <c r="X18" t="s">
        <v>59</v>
      </c>
      <c r="Y18" t="s">
        <v>59</v>
      </c>
      <c r="Z18">
        <v>0.5600619873</v>
      </c>
      <c r="AA18">
        <v>0.0203</v>
      </c>
      <c r="AB18">
        <v>-0.048</v>
      </c>
      <c r="AC18">
        <v>0.0887</v>
      </c>
      <c r="AD18" t="s">
        <v>59</v>
      </c>
      <c r="AE18" t="s">
        <v>59</v>
      </c>
      <c r="AF18" t="s">
        <v>59</v>
      </c>
      <c r="AG18" t="s">
        <v>59</v>
      </c>
      <c r="AH18" t="s">
        <v>59</v>
      </c>
    </row>
    <row r="19" spans="1:34" ht="12.75">
      <c r="A19" t="s">
        <v>18</v>
      </c>
      <c r="B19">
        <v>0.1884192671</v>
      </c>
      <c r="C19">
        <v>0.1181516888</v>
      </c>
      <c r="D19">
        <v>0.3004766212</v>
      </c>
      <c r="E19">
        <v>0.8322037551</v>
      </c>
      <c r="F19">
        <v>0.1914893617</v>
      </c>
      <c r="G19">
        <v>0.0405836654</v>
      </c>
      <c r="H19">
        <v>-0.0505</v>
      </c>
      <c r="I19">
        <v>-0.5172</v>
      </c>
      <c r="J19">
        <v>0.4162</v>
      </c>
      <c r="K19">
        <v>0.9508002901</v>
      </c>
      <c r="L19">
        <v>0.596216415</v>
      </c>
      <c r="M19">
        <v>1.5162635058</v>
      </c>
      <c r="N19">
        <v>0.2076525524</v>
      </c>
      <c r="O19">
        <v>0.1924571789</v>
      </c>
      <c r="P19">
        <v>0.22404767</v>
      </c>
      <c r="Q19">
        <v>0.4957099316</v>
      </c>
      <c r="R19">
        <v>0.2282009724</v>
      </c>
      <c r="S19">
        <v>0.0075558491</v>
      </c>
      <c r="T19">
        <v>0.0264</v>
      </c>
      <c r="U19">
        <v>-0.0496</v>
      </c>
      <c r="V19">
        <v>0.1024</v>
      </c>
      <c r="W19">
        <v>1.0267658697</v>
      </c>
      <c r="X19">
        <v>0.9516303095</v>
      </c>
      <c r="Y19">
        <v>1.1078337257</v>
      </c>
      <c r="Z19">
        <v>0.6838795494</v>
      </c>
      <c r="AA19">
        <v>0.0972</v>
      </c>
      <c r="AB19">
        <v>-0.3707</v>
      </c>
      <c r="AC19">
        <v>0.5651</v>
      </c>
      <c r="AD19" t="s">
        <v>59</v>
      </c>
      <c r="AE19" t="s">
        <v>59</v>
      </c>
      <c r="AF19" t="s">
        <v>59</v>
      </c>
      <c r="AG19" t="s">
        <v>59</v>
      </c>
      <c r="AH19" t="s">
        <v>59</v>
      </c>
    </row>
    <row r="20" spans="1:34" ht="12.75">
      <c r="A20" t="s">
        <v>17</v>
      </c>
      <c r="B20">
        <v>0.1811151089</v>
      </c>
      <c r="C20">
        <v>0.0902890663</v>
      </c>
      <c r="D20">
        <v>0.3633073638</v>
      </c>
      <c r="E20">
        <v>0.7999841231</v>
      </c>
      <c r="F20">
        <v>0.1860465116</v>
      </c>
      <c r="G20">
        <v>0.0593439339</v>
      </c>
      <c r="H20">
        <v>-0.09</v>
      </c>
      <c r="I20">
        <v>-0.7861</v>
      </c>
      <c r="J20">
        <v>0.6061</v>
      </c>
      <c r="K20">
        <v>0.913942086</v>
      </c>
      <c r="L20">
        <v>0.4556161996</v>
      </c>
      <c r="M20">
        <v>1.8333196608</v>
      </c>
      <c r="N20">
        <v>0.2120981639</v>
      </c>
      <c r="O20">
        <v>0.1899620027</v>
      </c>
      <c r="P20">
        <v>0.236813839</v>
      </c>
      <c r="Q20">
        <v>0.3973620214</v>
      </c>
      <c r="R20">
        <v>0.2380952381</v>
      </c>
      <c r="S20">
        <v>0.0115281435</v>
      </c>
      <c r="T20">
        <v>0.0476</v>
      </c>
      <c r="U20">
        <v>-0.0626</v>
      </c>
      <c r="V20">
        <v>0.1578</v>
      </c>
      <c r="W20">
        <v>1.0487477914</v>
      </c>
      <c r="X20">
        <v>0.9392925763</v>
      </c>
      <c r="Y20">
        <v>1.1709577588</v>
      </c>
      <c r="Z20">
        <v>0.659039838</v>
      </c>
      <c r="AA20">
        <v>0.1579</v>
      </c>
      <c r="AB20">
        <v>-0.5435</v>
      </c>
      <c r="AC20">
        <v>0.8594</v>
      </c>
      <c r="AD20" t="s">
        <v>59</v>
      </c>
      <c r="AE20" t="s">
        <v>59</v>
      </c>
      <c r="AF20" t="s">
        <v>59</v>
      </c>
      <c r="AG20" t="s">
        <v>59</v>
      </c>
      <c r="AH20" t="s">
        <v>59</v>
      </c>
    </row>
    <row r="21" spans="1:34" ht="12.75">
      <c r="A21" t="s">
        <v>20</v>
      </c>
      <c r="B21">
        <v>0.2027330633</v>
      </c>
      <c r="C21">
        <v>0.14089056</v>
      </c>
      <c r="D21">
        <v>0.2917207152</v>
      </c>
      <c r="E21">
        <v>0.9023976836</v>
      </c>
      <c r="F21">
        <v>0.2</v>
      </c>
      <c r="G21">
        <v>0.0326598632</v>
      </c>
      <c r="H21">
        <v>0.0228</v>
      </c>
      <c r="I21">
        <v>-0.3411</v>
      </c>
      <c r="J21">
        <v>0.3867</v>
      </c>
      <c r="K21">
        <v>1.0230304909</v>
      </c>
      <c r="L21">
        <v>0.7109611845</v>
      </c>
      <c r="M21">
        <v>1.4720795005</v>
      </c>
      <c r="N21">
        <v>0.2014354263</v>
      </c>
      <c r="O21">
        <v>0.184671923</v>
      </c>
      <c r="P21">
        <v>0.2197206284</v>
      </c>
      <c r="Q21">
        <v>0.9284012557</v>
      </c>
      <c r="R21">
        <v>0.2191498143</v>
      </c>
      <c r="S21">
        <v>0.0084038386</v>
      </c>
      <c r="T21">
        <v>-0.004</v>
      </c>
      <c r="U21">
        <v>-0.0909</v>
      </c>
      <c r="V21">
        <v>0.0829</v>
      </c>
      <c r="W21">
        <v>0.9960244568</v>
      </c>
      <c r="X21">
        <v>0.9131350684</v>
      </c>
      <c r="Y21">
        <v>1.0864380888</v>
      </c>
      <c r="Z21">
        <v>0.9727063887</v>
      </c>
      <c r="AA21">
        <v>-0.0064</v>
      </c>
      <c r="AB21">
        <v>-0.3743</v>
      </c>
      <c r="AC21">
        <v>0.3614</v>
      </c>
      <c r="AD21" t="s">
        <v>59</v>
      </c>
      <c r="AE21" t="s">
        <v>59</v>
      </c>
      <c r="AF21" t="s">
        <v>59</v>
      </c>
      <c r="AG21" t="s">
        <v>59</v>
      </c>
      <c r="AH21" t="s">
        <v>59</v>
      </c>
    </row>
    <row r="22" spans="1:34" ht="12.75">
      <c r="A22" t="s">
        <v>19</v>
      </c>
      <c r="B22">
        <v>0.239403909</v>
      </c>
      <c r="C22">
        <v>0.1756633276</v>
      </c>
      <c r="D22">
        <v>0.3262731753</v>
      </c>
      <c r="E22">
        <v>0.2314025515</v>
      </c>
      <c r="F22">
        <v>0.2372881356</v>
      </c>
      <c r="G22">
        <v>0.0319765518</v>
      </c>
      <c r="H22">
        <v>0.189</v>
      </c>
      <c r="I22">
        <v>-0.1206</v>
      </c>
      <c r="J22">
        <v>0.4986</v>
      </c>
      <c r="K22">
        <v>1.2080787152</v>
      </c>
      <c r="L22">
        <v>0.8864313365000001</v>
      </c>
      <c r="M22">
        <v>1.6464379383</v>
      </c>
      <c r="N22">
        <v>0.1951927251</v>
      </c>
      <c r="O22">
        <v>0.1798868971</v>
      </c>
      <c r="P22">
        <v>0.2118008624</v>
      </c>
      <c r="Q22">
        <v>0.3946463351</v>
      </c>
      <c r="R22">
        <v>0.2080606269</v>
      </c>
      <c r="S22">
        <v>0.0075338575</v>
      </c>
      <c r="T22">
        <v>-0.0355</v>
      </c>
      <c r="U22">
        <v>-0.1171</v>
      </c>
      <c r="V22">
        <v>0.0462</v>
      </c>
      <c r="W22">
        <v>0.9651565843</v>
      </c>
      <c r="X22">
        <v>0.8894748667</v>
      </c>
      <c r="Y22">
        <v>1.0472777446</v>
      </c>
      <c r="Z22">
        <v>0.2007854457</v>
      </c>
      <c r="AA22">
        <v>-0.2042</v>
      </c>
      <c r="AB22">
        <v>-0.517</v>
      </c>
      <c r="AC22">
        <v>0.1086</v>
      </c>
      <c r="AD22" t="s">
        <v>59</v>
      </c>
      <c r="AE22" t="s">
        <v>59</v>
      </c>
      <c r="AF22" t="s">
        <v>59</v>
      </c>
      <c r="AG22" t="s">
        <v>59</v>
      </c>
      <c r="AH22" t="s">
        <v>59</v>
      </c>
    </row>
    <row r="23" spans="1:34" ht="12.75">
      <c r="A23" t="s">
        <v>21</v>
      </c>
      <c r="B23">
        <v>0.1290624085</v>
      </c>
      <c r="C23">
        <v>0.0774723057</v>
      </c>
      <c r="D23">
        <v>0.2150072227</v>
      </c>
      <c r="E23">
        <v>0.0996013009</v>
      </c>
      <c r="F23">
        <v>0.1239669421</v>
      </c>
      <c r="G23">
        <v>0.0299585305</v>
      </c>
      <c r="H23">
        <v>-0.4288</v>
      </c>
      <c r="I23">
        <v>-0.9392</v>
      </c>
      <c r="J23">
        <v>0.0816</v>
      </c>
      <c r="K23">
        <v>0.65127403</v>
      </c>
      <c r="L23">
        <v>0.3909403314</v>
      </c>
      <c r="M23">
        <v>1.0849682883</v>
      </c>
      <c r="N23">
        <v>0.207327046</v>
      </c>
      <c r="O23">
        <v>0.1862415487</v>
      </c>
      <c r="P23">
        <v>0.230799756</v>
      </c>
      <c r="Q23">
        <v>0.6498104935</v>
      </c>
      <c r="R23">
        <v>0.2141073658</v>
      </c>
      <c r="S23">
        <v>0.0102486381</v>
      </c>
      <c r="T23">
        <v>0.0248</v>
      </c>
      <c r="U23">
        <v>-0.0824</v>
      </c>
      <c r="V23">
        <v>0.1321</v>
      </c>
      <c r="W23">
        <v>1.0251563597</v>
      </c>
      <c r="X23">
        <v>0.9208962931</v>
      </c>
      <c r="Y23">
        <v>1.1412203195</v>
      </c>
      <c r="Z23">
        <v>0.0723572772</v>
      </c>
      <c r="AA23">
        <v>0.474</v>
      </c>
      <c r="AB23">
        <v>-0.043</v>
      </c>
      <c r="AC23">
        <v>0.991</v>
      </c>
      <c r="AD23" t="s">
        <v>59</v>
      </c>
      <c r="AE23" t="s">
        <v>59</v>
      </c>
      <c r="AF23" t="s">
        <v>59</v>
      </c>
      <c r="AG23" t="s">
        <v>59</v>
      </c>
      <c r="AH23" t="s">
        <v>59</v>
      </c>
    </row>
    <row r="24" spans="1:34" ht="12.75">
      <c r="A24" t="s">
        <v>27</v>
      </c>
      <c r="B24">
        <v>0.1789735618</v>
      </c>
      <c r="C24">
        <v>0.1122308255</v>
      </c>
      <c r="D24">
        <v>0.285407647</v>
      </c>
      <c r="E24">
        <v>0.6687332736</v>
      </c>
      <c r="F24">
        <v>0.1764705882</v>
      </c>
      <c r="G24">
        <v>0.0377464087</v>
      </c>
      <c r="H24">
        <v>-0.1019</v>
      </c>
      <c r="I24">
        <v>-0.5686</v>
      </c>
      <c r="J24">
        <v>0.3648</v>
      </c>
      <c r="K24">
        <v>0.9031354229</v>
      </c>
      <c r="L24">
        <v>0.5663385867</v>
      </c>
      <c r="M24">
        <v>1.4402225297</v>
      </c>
      <c r="N24">
        <v>0.1954443705</v>
      </c>
      <c r="O24">
        <v>0.1796184086</v>
      </c>
      <c r="P24">
        <v>0.2126647389</v>
      </c>
      <c r="Q24">
        <v>0.4276193652</v>
      </c>
      <c r="R24">
        <v>0.2149390244</v>
      </c>
      <c r="S24">
        <v>0.008019133</v>
      </c>
      <c r="T24">
        <v>-0.0342</v>
      </c>
      <c r="U24">
        <v>-0.1186</v>
      </c>
      <c r="V24">
        <v>0.0503</v>
      </c>
      <c r="W24">
        <v>0.9664008785</v>
      </c>
      <c r="X24">
        <v>0.8881472891</v>
      </c>
      <c r="Y24">
        <v>1.0515492976</v>
      </c>
      <c r="Z24">
        <v>0.7131239032</v>
      </c>
      <c r="AA24">
        <v>0.088</v>
      </c>
      <c r="AB24">
        <v>-0.3813</v>
      </c>
      <c r="AC24">
        <v>0.5574</v>
      </c>
      <c r="AD24" t="s">
        <v>59</v>
      </c>
      <c r="AE24" t="s">
        <v>59</v>
      </c>
      <c r="AF24" t="s">
        <v>59</v>
      </c>
      <c r="AG24" t="s">
        <v>59</v>
      </c>
      <c r="AH24" t="s">
        <v>59</v>
      </c>
    </row>
    <row r="25" spans="1:34" ht="12.75">
      <c r="A25" t="s">
        <v>22</v>
      </c>
      <c r="B25">
        <v>0.1788196325</v>
      </c>
      <c r="C25">
        <v>0.1348403484</v>
      </c>
      <c r="D25">
        <v>0.2371431203</v>
      </c>
      <c r="E25">
        <v>0.475620151</v>
      </c>
      <c r="F25">
        <v>0.1655844156</v>
      </c>
      <c r="G25">
        <v>0.0211799814</v>
      </c>
      <c r="H25">
        <v>-0.1027</v>
      </c>
      <c r="I25">
        <v>-0.385</v>
      </c>
      <c r="J25">
        <v>0.1795</v>
      </c>
      <c r="K25">
        <v>0.9023586654</v>
      </c>
      <c r="L25">
        <v>0.6804306391</v>
      </c>
      <c r="M25">
        <v>1.1966703351</v>
      </c>
      <c r="N25">
        <v>0.1967278081</v>
      </c>
      <c r="O25">
        <v>0.1836662762</v>
      </c>
      <c r="P25">
        <v>0.2107182184</v>
      </c>
      <c r="Q25">
        <v>0.4305256407</v>
      </c>
      <c r="R25">
        <v>0.2011574074</v>
      </c>
      <c r="S25">
        <v>0.0060989735</v>
      </c>
      <c r="T25">
        <v>-0.0276</v>
      </c>
      <c r="U25">
        <v>-0.0963</v>
      </c>
      <c r="V25">
        <v>0.0411</v>
      </c>
      <c r="W25">
        <v>0.9727470079</v>
      </c>
      <c r="X25">
        <v>0.9081625129</v>
      </c>
      <c r="Y25">
        <v>1.041924466</v>
      </c>
      <c r="Z25">
        <v>0.5077607087</v>
      </c>
      <c r="AA25">
        <v>0.0954</v>
      </c>
      <c r="AB25">
        <v>-0.187</v>
      </c>
      <c r="AC25">
        <v>0.3779</v>
      </c>
      <c r="AD25" t="s">
        <v>59</v>
      </c>
      <c r="AE25" t="s">
        <v>59</v>
      </c>
      <c r="AF25" t="s">
        <v>59</v>
      </c>
      <c r="AG25" t="s">
        <v>59</v>
      </c>
      <c r="AH25" t="s">
        <v>59</v>
      </c>
    </row>
    <row r="26" spans="1:34" ht="12.75">
      <c r="A26" t="s">
        <v>23</v>
      </c>
      <c r="B26">
        <v>0.1378250619</v>
      </c>
      <c r="C26">
        <v>0.0874885158</v>
      </c>
      <c r="D26">
        <v>0.2171227563</v>
      </c>
      <c r="E26">
        <v>0.1173379283</v>
      </c>
      <c r="F26">
        <v>0.1319444444</v>
      </c>
      <c r="G26">
        <v>0.0282025299</v>
      </c>
      <c r="H26">
        <v>-0.3631</v>
      </c>
      <c r="I26">
        <v>-0.8176</v>
      </c>
      <c r="J26">
        <v>0.0913</v>
      </c>
      <c r="K26">
        <v>0.6954920843</v>
      </c>
      <c r="L26">
        <v>0.4414840767</v>
      </c>
      <c r="M26">
        <v>1.0956436822</v>
      </c>
      <c r="N26">
        <v>0.2063652538</v>
      </c>
      <c r="O26">
        <v>0.1902026055</v>
      </c>
      <c r="P26">
        <v>0.2239013387</v>
      </c>
      <c r="Q26">
        <v>0.6274450043</v>
      </c>
      <c r="R26">
        <v>0.2156094084</v>
      </c>
      <c r="S26">
        <v>0.0077634759</v>
      </c>
      <c r="T26">
        <v>0.0202</v>
      </c>
      <c r="U26">
        <v>-0.0614</v>
      </c>
      <c r="V26">
        <v>0.1018</v>
      </c>
      <c r="W26">
        <v>1.0204006496</v>
      </c>
      <c r="X26">
        <v>0.9404822692</v>
      </c>
      <c r="Y26">
        <v>1.1071101707</v>
      </c>
      <c r="Z26">
        <v>0.0831949052</v>
      </c>
      <c r="AA26">
        <v>0.4037</v>
      </c>
      <c r="AB26">
        <v>-0.053</v>
      </c>
      <c r="AC26">
        <v>0.8603</v>
      </c>
      <c r="AD26" t="s">
        <v>59</v>
      </c>
      <c r="AE26" t="s">
        <v>59</v>
      </c>
      <c r="AF26" t="s">
        <v>59</v>
      </c>
      <c r="AG26" t="s">
        <v>59</v>
      </c>
      <c r="AH26" t="s">
        <v>59</v>
      </c>
    </row>
    <row r="27" spans="1:34" ht="12.75">
      <c r="A27" t="s">
        <v>16</v>
      </c>
      <c r="B27">
        <v>0.1886687188</v>
      </c>
      <c r="C27">
        <v>0.1247114009</v>
      </c>
      <c r="D27">
        <v>0.285426073</v>
      </c>
      <c r="E27">
        <v>0.8160807868</v>
      </c>
      <c r="F27">
        <v>0.1796875</v>
      </c>
      <c r="G27">
        <v>0.0339346687</v>
      </c>
      <c r="H27">
        <v>-0.0491</v>
      </c>
      <c r="I27">
        <v>-0.4631</v>
      </c>
      <c r="J27">
        <v>0.3649</v>
      </c>
      <c r="K27">
        <v>0.9520590714</v>
      </c>
      <c r="L27">
        <v>0.6293179991</v>
      </c>
      <c r="M27">
        <v>1.440315511</v>
      </c>
      <c r="N27">
        <v>0.1965686992</v>
      </c>
      <c r="O27">
        <v>0.1800352148</v>
      </c>
      <c r="P27">
        <v>0.2146205317</v>
      </c>
      <c r="Q27">
        <v>0.5257902564</v>
      </c>
      <c r="R27">
        <v>0.2062923138</v>
      </c>
      <c r="S27">
        <v>0.0080751102</v>
      </c>
      <c r="T27">
        <v>-0.0284</v>
      </c>
      <c r="U27">
        <v>-0.1163</v>
      </c>
      <c r="V27">
        <v>0.0594</v>
      </c>
      <c r="W27">
        <v>0.9719602726</v>
      </c>
      <c r="X27">
        <v>0.8902082433</v>
      </c>
      <c r="Y27">
        <v>1.061219977</v>
      </c>
      <c r="Z27">
        <v>0.847365517</v>
      </c>
      <c r="AA27">
        <v>0.041</v>
      </c>
      <c r="AB27">
        <v>-0.3767</v>
      </c>
      <c r="AC27">
        <v>0.4587</v>
      </c>
      <c r="AD27" t="s">
        <v>59</v>
      </c>
      <c r="AE27" t="s">
        <v>59</v>
      </c>
      <c r="AF27" t="s">
        <v>59</v>
      </c>
      <c r="AG27" t="s">
        <v>59</v>
      </c>
      <c r="AH27" t="s">
        <v>59</v>
      </c>
    </row>
    <row r="28" spans="1:34" ht="12.75">
      <c r="A28" t="s">
        <v>24</v>
      </c>
      <c r="B28">
        <v>0.1690949073</v>
      </c>
      <c r="C28">
        <v>0.1117725055</v>
      </c>
      <c r="D28">
        <v>0.2558150376</v>
      </c>
      <c r="E28">
        <v>0.4525662995</v>
      </c>
      <c r="F28">
        <v>0.1493506494</v>
      </c>
      <c r="G28">
        <v>0.0287222518</v>
      </c>
      <c r="H28">
        <v>-0.1587</v>
      </c>
      <c r="I28">
        <v>-0.5727</v>
      </c>
      <c r="J28">
        <v>0.2553</v>
      </c>
      <c r="K28">
        <v>0.8532858098</v>
      </c>
      <c r="L28">
        <v>0.5640258145</v>
      </c>
      <c r="M28">
        <v>1.2908924638</v>
      </c>
      <c r="N28">
        <v>0.1788922367</v>
      </c>
      <c r="O28">
        <v>0.1600268916</v>
      </c>
      <c r="P28">
        <v>0.1999815906</v>
      </c>
      <c r="Q28">
        <v>0.0309731573</v>
      </c>
      <c r="R28">
        <v>0.1730349345</v>
      </c>
      <c r="S28">
        <v>0.0088378727</v>
      </c>
      <c r="T28">
        <v>-0.1227</v>
      </c>
      <c r="U28">
        <v>-0.2341</v>
      </c>
      <c r="V28">
        <v>-0.0112</v>
      </c>
      <c r="W28">
        <v>0.8845566348</v>
      </c>
      <c r="X28">
        <v>0.7912744085</v>
      </c>
      <c r="Y28">
        <v>0.9888357715</v>
      </c>
      <c r="Z28">
        <v>0.7942450667</v>
      </c>
      <c r="AA28">
        <v>0.0563</v>
      </c>
      <c r="AB28">
        <v>-0.367</v>
      </c>
      <c r="AC28">
        <v>0.4796</v>
      </c>
      <c r="AD28" t="s">
        <v>59</v>
      </c>
      <c r="AE28" t="s">
        <v>59</v>
      </c>
      <c r="AF28" t="s">
        <v>59</v>
      </c>
      <c r="AG28" t="s">
        <v>59</v>
      </c>
      <c r="AH28" t="s">
        <v>59</v>
      </c>
    </row>
    <row r="29" spans="1:34" ht="12.75">
      <c r="A29" t="s">
        <v>26</v>
      </c>
      <c r="B29">
        <v>0.1638348254</v>
      </c>
      <c r="C29">
        <v>0.119340366</v>
      </c>
      <c r="D29">
        <v>0.224918449</v>
      </c>
      <c r="E29">
        <v>0.2392709169</v>
      </c>
      <c r="F29">
        <v>0.1428571429</v>
      </c>
      <c r="G29">
        <v>0.0209121444</v>
      </c>
      <c r="H29">
        <v>-0.1903</v>
      </c>
      <c r="I29">
        <v>-0.5071</v>
      </c>
      <c r="J29">
        <v>0.1266</v>
      </c>
      <c r="K29">
        <v>0.8267424126</v>
      </c>
      <c r="L29">
        <v>0.6022147113</v>
      </c>
      <c r="M29">
        <v>1.1349822647</v>
      </c>
      <c r="N29">
        <v>0.1853362635</v>
      </c>
      <c r="O29">
        <v>0.1728625505</v>
      </c>
      <c r="P29">
        <v>0.1987100762</v>
      </c>
      <c r="Q29">
        <v>0.0140803399</v>
      </c>
      <c r="R29">
        <v>0.1791551688</v>
      </c>
      <c r="S29">
        <v>0.0055871284</v>
      </c>
      <c r="T29">
        <v>-0.0873</v>
      </c>
      <c r="U29">
        <v>-0.157</v>
      </c>
      <c r="V29">
        <v>-0.0176</v>
      </c>
      <c r="W29">
        <v>0.9164199892</v>
      </c>
      <c r="X29">
        <v>0.8547420439</v>
      </c>
      <c r="Y29">
        <v>0.9825485977</v>
      </c>
      <c r="Z29">
        <v>0.4461021085</v>
      </c>
      <c r="AA29">
        <v>0.1233</v>
      </c>
      <c r="AB29">
        <v>-0.1939</v>
      </c>
      <c r="AC29">
        <v>0.4405</v>
      </c>
      <c r="AD29" t="s">
        <v>59</v>
      </c>
      <c r="AE29" t="s">
        <v>59</v>
      </c>
      <c r="AF29" t="s">
        <v>59</v>
      </c>
      <c r="AG29" t="s">
        <v>59</v>
      </c>
      <c r="AH29" t="s">
        <v>59</v>
      </c>
    </row>
    <row r="30" spans="1:34" ht="12.75">
      <c r="A30" t="s">
        <v>25</v>
      </c>
      <c r="B30">
        <v>0.1565500979</v>
      </c>
      <c r="C30">
        <v>0.119216454</v>
      </c>
      <c r="D30">
        <v>0.2055750889</v>
      </c>
      <c r="E30">
        <v>0.0898851539</v>
      </c>
      <c r="F30">
        <v>0.1351351351</v>
      </c>
      <c r="G30">
        <v>0.0169457604</v>
      </c>
      <c r="H30">
        <v>-0.2357</v>
      </c>
      <c r="I30">
        <v>-0.5082</v>
      </c>
      <c r="J30">
        <v>0.0367</v>
      </c>
      <c r="K30">
        <v>0.7899822598</v>
      </c>
      <c r="L30">
        <v>0.6015894276</v>
      </c>
      <c r="M30">
        <v>1.0373719054</v>
      </c>
      <c r="N30">
        <v>0.1690282523</v>
      </c>
      <c r="O30">
        <v>0.153722762</v>
      </c>
      <c r="P30">
        <v>0.1858576421</v>
      </c>
      <c r="Q30">
        <v>0.0002120031</v>
      </c>
      <c r="R30">
        <v>0.1550877193</v>
      </c>
      <c r="S30">
        <v>0.0067806618</v>
      </c>
      <c r="T30">
        <v>-0.1794</v>
      </c>
      <c r="U30">
        <v>-0.2743</v>
      </c>
      <c r="V30">
        <v>-0.0845</v>
      </c>
      <c r="W30">
        <v>0.8357828425</v>
      </c>
      <c r="X30">
        <v>0.7601027946</v>
      </c>
      <c r="Y30">
        <v>0.9189980154</v>
      </c>
      <c r="Z30">
        <v>0.5917462256</v>
      </c>
      <c r="AA30">
        <v>0.0767</v>
      </c>
      <c r="AB30">
        <v>-0.2036</v>
      </c>
      <c r="AC30">
        <v>0.357</v>
      </c>
      <c r="AD30" t="s">
        <v>59</v>
      </c>
      <c r="AE30" t="s">
        <v>96</v>
      </c>
      <c r="AF30" t="s">
        <v>59</v>
      </c>
      <c r="AG30" t="s">
        <v>59</v>
      </c>
      <c r="AH30" t="s">
        <v>59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1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155</v>
      </c>
    </row>
    <row r="3" spans="1:15" ht="12.75">
      <c r="A3" t="s">
        <v>97</v>
      </c>
      <c r="B3" t="s">
        <v>98</v>
      </c>
      <c r="C3" t="s">
        <v>99</v>
      </c>
      <c r="D3" t="s">
        <v>100</v>
      </c>
      <c r="E3" t="s">
        <v>101</v>
      </c>
      <c r="F3" t="s">
        <v>102</v>
      </c>
      <c r="G3" t="s">
        <v>103</v>
      </c>
      <c r="H3" t="s">
        <v>104</v>
      </c>
      <c r="I3" t="s">
        <v>105</v>
      </c>
      <c r="J3" t="s">
        <v>106</v>
      </c>
      <c r="K3" t="s">
        <v>107</v>
      </c>
      <c r="L3" t="s">
        <v>108</v>
      </c>
      <c r="M3" t="s">
        <v>109</v>
      </c>
      <c r="N3" t="s">
        <v>110</v>
      </c>
      <c r="O3" t="s">
        <v>111</v>
      </c>
    </row>
    <row r="4" spans="1:15" ht="12.75">
      <c r="A4" t="s">
        <v>112</v>
      </c>
      <c r="B4">
        <v>0.1671993836</v>
      </c>
      <c r="C4">
        <v>0.1333382894</v>
      </c>
      <c r="D4">
        <v>0.2096594609</v>
      </c>
      <c r="E4">
        <v>0.138767651</v>
      </c>
      <c r="F4">
        <v>0.1547169811</v>
      </c>
      <c r="G4">
        <v>0.0157084064</v>
      </c>
      <c r="H4">
        <v>-0.1709</v>
      </c>
      <c r="I4">
        <v>-0.3972</v>
      </c>
      <c r="J4">
        <v>0.0554</v>
      </c>
      <c r="K4">
        <v>0.8428834324</v>
      </c>
      <c r="L4">
        <v>0.6721833097</v>
      </c>
      <c r="M4">
        <v>1.0569326409</v>
      </c>
      <c r="N4" t="s">
        <v>59</v>
      </c>
      <c r="O4" t="s">
        <v>59</v>
      </c>
    </row>
    <row r="5" spans="1:15" ht="12.75">
      <c r="A5" t="s">
        <v>113</v>
      </c>
      <c r="B5">
        <v>0.1684396298</v>
      </c>
      <c r="C5">
        <v>0.1313916644</v>
      </c>
      <c r="D5">
        <v>0.2159338571</v>
      </c>
      <c r="E5">
        <v>0.1969166688</v>
      </c>
      <c r="F5">
        <v>0.1599045346</v>
      </c>
      <c r="G5">
        <v>0.0179055514</v>
      </c>
      <c r="H5">
        <v>-0.1635</v>
      </c>
      <c r="I5">
        <v>-0.4119</v>
      </c>
      <c r="J5">
        <v>0.0849</v>
      </c>
      <c r="K5">
        <v>0.8491357459</v>
      </c>
      <c r="L5">
        <v>0.6623700079</v>
      </c>
      <c r="M5">
        <v>1.0885630482</v>
      </c>
      <c r="N5" t="s">
        <v>59</v>
      </c>
      <c r="O5" t="s">
        <v>59</v>
      </c>
    </row>
    <row r="6" spans="1:15" ht="12.75">
      <c r="A6" t="s">
        <v>114</v>
      </c>
      <c r="B6">
        <v>0.2815849691</v>
      </c>
      <c r="C6">
        <v>0.2239792086</v>
      </c>
      <c r="D6">
        <v>0.3540064959</v>
      </c>
      <c r="E6">
        <v>0.0027008513</v>
      </c>
      <c r="F6">
        <v>0.2461538462</v>
      </c>
      <c r="G6">
        <v>0.0238947777</v>
      </c>
      <c r="H6">
        <v>0.3503</v>
      </c>
      <c r="I6">
        <v>0.1214</v>
      </c>
      <c r="J6">
        <v>0.5792</v>
      </c>
      <c r="K6">
        <v>1.4195226091</v>
      </c>
      <c r="L6">
        <v>1.1291211732</v>
      </c>
      <c r="M6">
        <v>1.7846131006</v>
      </c>
      <c r="N6" t="s">
        <v>119</v>
      </c>
      <c r="O6" t="s">
        <v>59</v>
      </c>
    </row>
    <row r="7" spans="1:15" ht="12.75">
      <c r="A7" t="s">
        <v>115</v>
      </c>
      <c r="B7">
        <v>0.1749618345</v>
      </c>
      <c r="C7">
        <v>0.1544228906</v>
      </c>
      <c r="D7">
        <v>0.198232551</v>
      </c>
      <c r="E7">
        <v>0.0487783803</v>
      </c>
      <c r="F7">
        <v>0.1622390892</v>
      </c>
      <c r="G7">
        <v>0.0080297587</v>
      </c>
      <c r="H7">
        <v>-0.1255</v>
      </c>
      <c r="I7">
        <v>-0.2504</v>
      </c>
      <c r="J7">
        <v>-0.0007</v>
      </c>
      <c r="K7">
        <v>0.8820154024</v>
      </c>
      <c r="L7">
        <v>0.7784747361</v>
      </c>
      <c r="M7">
        <v>0.9993274463</v>
      </c>
      <c r="N7" t="s">
        <v>59</v>
      </c>
      <c r="O7" t="s">
        <v>59</v>
      </c>
    </row>
    <row r="8" spans="1:15" ht="12.75">
      <c r="A8" t="s">
        <v>116</v>
      </c>
      <c r="B8">
        <v>0.2495320785</v>
      </c>
      <c r="C8">
        <v>0.2067668816</v>
      </c>
      <c r="D8">
        <v>0.3011423189</v>
      </c>
      <c r="E8">
        <v>0.0167385717</v>
      </c>
      <c r="F8">
        <v>0.2283609576</v>
      </c>
      <c r="G8">
        <v>0.0180143298</v>
      </c>
      <c r="H8">
        <v>0.2295</v>
      </c>
      <c r="I8">
        <v>0.0415</v>
      </c>
      <c r="J8">
        <v>0.4175</v>
      </c>
      <c r="K8">
        <v>1.2579379797</v>
      </c>
      <c r="L8">
        <v>1.0423506061</v>
      </c>
      <c r="M8">
        <v>1.5181148756</v>
      </c>
      <c r="N8" t="s">
        <v>59</v>
      </c>
      <c r="O8" t="s">
        <v>59</v>
      </c>
    </row>
    <row r="9" spans="1:15" ht="12.75">
      <c r="A9" t="s">
        <v>117</v>
      </c>
      <c r="B9">
        <v>0.2622179344</v>
      </c>
      <c r="C9">
        <v>0.2165339632</v>
      </c>
      <c r="D9">
        <v>0.3175402331</v>
      </c>
      <c r="E9">
        <v>0.0042737908</v>
      </c>
      <c r="F9">
        <v>0.2361111111</v>
      </c>
      <c r="G9">
        <v>0.0189172516</v>
      </c>
      <c r="H9">
        <v>0.2791</v>
      </c>
      <c r="I9">
        <v>0.0876</v>
      </c>
      <c r="J9">
        <v>0.4705</v>
      </c>
      <c r="K9">
        <v>1.3218897573</v>
      </c>
      <c r="L9">
        <v>1.0915882952</v>
      </c>
      <c r="M9">
        <v>1.6007798344</v>
      </c>
      <c r="N9" t="s">
        <v>119</v>
      </c>
      <c r="O9" t="s">
        <v>59</v>
      </c>
    </row>
    <row r="10" spans="1:15" ht="12.75">
      <c r="A10" t="s">
        <v>118</v>
      </c>
      <c r="B10">
        <v>0.1843110512</v>
      </c>
      <c r="C10">
        <v>0.1437718262</v>
      </c>
      <c r="D10">
        <v>0.2362810885</v>
      </c>
      <c r="E10">
        <v>0.5620097899</v>
      </c>
      <c r="F10">
        <v>0.1654320988</v>
      </c>
      <c r="G10">
        <v>0.0184634654</v>
      </c>
      <c r="H10">
        <v>-0.0735</v>
      </c>
      <c r="I10">
        <v>-0.3219</v>
      </c>
      <c r="J10">
        <v>0.1749</v>
      </c>
      <c r="K10">
        <v>0.9291465562</v>
      </c>
      <c r="L10">
        <v>0.7247807244</v>
      </c>
      <c r="M10">
        <v>1.1911372555</v>
      </c>
      <c r="N10" t="s">
        <v>59</v>
      </c>
      <c r="O10" t="s">
        <v>59</v>
      </c>
    </row>
    <row r="11" spans="1:15" ht="12.75">
      <c r="A11" t="s">
        <v>15</v>
      </c>
      <c r="B11">
        <v>0.1983659628</v>
      </c>
      <c r="C11" t="s">
        <v>59</v>
      </c>
      <c r="D11" t="s">
        <v>59</v>
      </c>
      <c r="E11" t="s">
        <v>59</v>
      </c>
      <c r="F11">
        <v>0.182250724</v>
      </c>
      <c r="G11">
        <v>0.0055525361</v>
      </c>
      <c r="H11" t="s">
        <v>59</v>
      </c>
      <c r="I11" t="s">
        <v>59</v>
      </c>
      <c r="J11" t="s">
        <v>59</v>
      </c>
      <c r="K11" t="s">
        <v>59</v>
      </c>
      <c r="L11" t="s">
        <v>59</v>
      </c>
      <c r="M11" t="s">
        <v>59</v>
      </c>
      <c r="N11" t="s">
        <v>59</v>
      </c>
      <c r="O11" t="s">
        <v>59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elaineb</dc:creator>
  <cp:keywords/>
  <dc:description/>
  <cp:lastModifiedBy>Elaine Burland</cp:lastModifiedBy>
  <cp:lastPrinted>2008-04-18T19:09:43Z</cp:lastPrinted>
  <dcterms:created xsi:type="dcterms:W3CDTF">2006-01-23T20:42:54Z</dcterms:created>
  <dcterms:modified xsi:type="dcterms:W3CDTF">2010-05-10T19:23:05Z</dcterms:modified>
  <cp:category/>
  <cp:version/>
  <cp:contentType/>
  <cp:contentStatus/>
</cp:coreProperties>
</file>