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548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<sst xmlns="http://schemas.openxmlformats.org/spreadsheetml/2006/main" count="446" uniqueCount="163">
  <si>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</si>
  <si>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</si>
  <si>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</si>
  <si>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</si>
  <si>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</si>
  <si>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</si>
  <si>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</si>
  <si>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</si>
  <si>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</si>
  <si>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</si>
  <si>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</si>
  <si>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</si>
  <si>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</si>
  <si>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</si>
  <si>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</si>
  <si>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</si>
  <si>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</si>
  <si>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</si>
  <si>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</si>
  <si>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</si>
  <si>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</si>
  <si>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</si>
  <si>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</si>
  <si>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</si>
  <si>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</si>
  <si>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</si>
  <si>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</si>
  <si>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</si>
  <si>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</si>
  <si>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</si>
  <si>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</si>
  <si>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</si>
  <si>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</si>
  <si>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</si>
  <si>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</si>
  <si>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</si>
  <si>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</si>
  <si>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</si>
  <si>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</si>
  <si>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</si>
  <si>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</si>
  <si>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</si>
  <si>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</si>
  <si>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</si>
  <si>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</si>
  <si>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</si>
  <si>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</si>
  <si>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</si>
  <si>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</si>
  <si>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</si>
  <si>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</si>
  <si>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</si>
  <si>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</si>
  <si>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</si>
  <si>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</si>
  <si>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</si>
  <si>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</si>
  <si>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per 1,000</t>
  </si>
  <si>
    <t>RHAs &amp; CAs</t>
  </si>
  <si>
    <t>districts &amp; NCs</t>
  </si>
  <si>
    <t xml:space="preserve"> </t>
  </si>
  <si>
    <t>s</t>
  </si>
  <si>
    <t>Crude</t>
  </si>
  <si>
    <t>Rate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</si>
  <si>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</si>
  <si>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</si>
  <si>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</si>
  <si>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</si>
  <si>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</si>
  <si>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</si>
  <si>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</si>
  <si>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</si>
  <si>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</si>
  <si>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Metis_rate_rati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</si>
  <si>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</si>
  <si>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</si>
  <si>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</si>
  <si>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</si>
  <si>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</si>
  <si>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</si>
  <si>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</si>
  <si>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</si>
  <si>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</si>
  <si>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</si>
  <si>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</si>
  <si>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Other_rate_rati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</si>
  <si>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</si>
  <si>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</si>
  <si>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</si>
  <si>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</si>
  <si>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</si>
  <si>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</si>
  <si>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</si>
  <si>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</si>
  <si>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</si>
  <si>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</si>
  <si>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</si>
  <si>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</si>
  <si>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</si>
  <si>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</si>
  <si>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</si>
  <si>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</si>
  <si>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</si>
  <si>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</si>
  <si>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</si>
  <si>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</si>
  <si>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</si>
  <si>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</si>
  <si>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</si>
  <si>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</si>
  <si>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</si>
  <si>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</si>
  <si>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</si>
  <si>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</si>
  <si>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</si>
  <si>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</si>
  <si>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</si>
  <si>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</si>
  <si>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</si>
  <si>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</si>
  <si>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</si>
  <si>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</si>
  <si>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</si>
  <si>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</si>
  <si>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</si>
  <si>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</si>
  <si>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</si>
  <si>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</si>
  <si>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</si>
  <si>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</si>
  <si>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</si>
  <si>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</si>
  <si>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</si>
  <si>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</si>
  <si>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</si>
  <si>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</si>
  <si>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</si>
  <si>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</si>
  <si>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</si>
  <si>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</si>
  <si>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</si>
  <si>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</si>
  <si>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</si>
  <si>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</si>
  <si>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</si>
  <si>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</si>
  <si>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</si>
  <si>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</si>
  <si>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</si>
  <si>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</si>
  <si>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</si>
  <si>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</si>
  <si>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*differences tested  @ .05</t>
  </si>
  <si>
    <t>*comparisons to MB avg tested @ .01</t>
  </si>
  <si>
    <t>Crude and Adjusted Hysterectomy Rates by Metis Region, 2002/03-2006/07, per 1000 Metis females age 25+</t>
  </si>
  <si>
    <t>Crude and Adjusted Hysterectomy Rates by RHA, 2002/03-2006/07, per 1000 females age 25+</t>
  </si>
  <si>
    <t>Hysterectomy</t>
  </si>
  <si>
    <t>Hysterectomy, 2002/03-2006/07</t>
  </si>
  <si>
    <t>Crude Rate</t>
  </si>
  <si>
    <t>N=524</t>
  </si>
  <si>
    <t>N=7,325</t>
  </si>
  <si>
    <t>Source: MCHP/MMF, 2010</t>
  </si>
  <si>
    <t>Appendix Table 2.48: Hysterectomy Rates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</si>
</sst>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9" fillId="0" borderId="21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2" fontId="10" fillId="0" borderId="20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11" fontId="0" fillId="0" borderId="0" xfId="0" applyNumberFormat="1" applyAlignment="1">
      <alignment/>
    </xf>
    <xf numFmtId="0" fontId="9" fillId="0" borderId="24" xfId="0" applyFont="1" applyBorder="1" applyAlignment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2" fontId="10" fillId="33" borderId="26" xfId="0" applyNumberFormat="1" applyFont="1" applyFill="1" applyBorder="1" applyAlignment="1" quotePrefix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2" fontId="10" fillId="0" borderId="14" xfId="0" applyNumberFormat="1" applyFont="1" applyFill="1" applyBorder="1" applyAlignment="1" quotePrefix="1">
      <alignment horizontal="center"/>
    </xf>
    <xf numFmtId="2" fontId="10" fillId="0" borderId="16" xfId="0" applyNumberFormat="1" applyFont="1" applyFill="1" applyBorder="1" applyAlignment="1" quotePrefix="1">
      <alignment horizontal="center"/>
    </xf>
    <xf numFmtId="2" fontId="10" fillId="33" borderId="16" xfId="0" applyNumberFormat="1" applyFont="1" applyFill="1" applyBorder="1" applyAlignment="1" quotePrefix="1">
      <alignment horizontal="center"/>
    </xf>
    <xf numFmtId="2" fontId="10" fillId="0" borderId="29" xfId="0" applyNumberFormat="1" applyFont="1" applyFill="1" applyBorder="1" applyAlignment="1" quotePrefix="1">
      <alignment horizontal="center"/>
    </xf>
    <xf numFmtId="2" fontId="10" fillId="0" borderId="30" xfId="0" applyNumberFormat="1" applyFont="1" applyFill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14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8725"/>
          <c:w val="0.931"/>
          <c:h val="0.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</c:v>
                </c:pt>
                <c:pt idx="2">
                  <c:v>Assiniboine (o)</c:v>
                </c:pt>
                <c:pt idx="3">
                  <c:v>Brandon</c:v>
                </c:pt>
                <c:pt idx="4">
                  <c:v>Winnipeg (o)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 (o,d)</c:v>
                </c:pt>
                <c:pt idx="13">
                  <c:v>Mid</c:v>
                </c:pt>
                <c:pt idx="14">
                  <c:v>North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4.7642595785</c:v>
                </c:pt>
                <c:pt idx="1">
                  <c:v>4.7642595785</c:v>
                </c:pt>
                <c:pt idx="2">
                  <c:v>4.7642595785</c:v>
                </c:pt>
                <c:pt idx="3">
                  <c:v>4.7642595785</c:v>
                </c:pt>
                <c:pt idx="4">
                  <c:v>4.7642595785</c:v>
                </c:pt>
                <c:pt idx="5">
                  <c:v>4.7642595785</c:v>
                </c:pt>
                <c:pt idx="6">
                  <c:v>4.7642595785</c:v>
                </c:pt>
                <c:pt idx="7">
                  <c:v>4.7642595785</c:v>
                </c:pt>
                <c:pt idx="8">
                  <c:v>4.7642595785</c:v>
                </c:pt>
                <c:pt idx="9">
                  <c:v>4.7642595785</c:v>
                </c:pt>
                <c:pt idx="10">
                  <c:v>4.7642595785</c:v>
                </c:pt>
                <c:pt idx="12">
                  <c:v>4.7642595785</c:v>
                </c:pt>
                <c:pt idx="13">
                  <c:v>4.7642595785</c:v>
                </c:pt>
                <c:pt idx="14">
                  <c:v>4.7642595785</c:v>
                </c:pt>
                <c:pt idx="15">
                  <c:v>4.7642595785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</c:v>
                </c:pt>
                <c:pt idx="2">
                  <c:v>Assiniboine (o)</c:v>
                </c:pt>
                <c:pt idx="3">
                  <c:v>Brandon</c:v>
                </c:pt>
                <c:pt idx="4">
                  <c:v>Winnipeg (o)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 (o,d)</c:v>
                </c:pt>
                <c:pt idx="13">
                  <c:v>Mid</c:v>
                </c:pt>
                <c:pt idx="14">
                  <c:v>North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8.311144567</c:v>
                </c:pt>
                <c:pt idx="1">
                  <c:v>5.009541756</c:v>
                </c:pt>
                <c:pt idx="2">
                  <c:v>5.7317397217</c:v>
                </c:pt>
                <c:pt idx="3">
                  <c:v>5.8343029925</c:v>
                </c:pt>
                <c:pt idx="4">
                  <c:v>3.8554969324</c:v>
                </c:pt>
                <c:pt idx="5">
                  <c:v>4.0859234827</c:v>
                </c:pt>
                <c:pt idx="6">
                  <c:v>5.6203830812</c:v>
                </c:pt>
                <c:pt idx="7">
                  <c:v>5.1071481406</c:v>
                </c:pt>
                <c:pt idx="8">
                  <c:v>0</c:v>
                </c:pt>
                <c:pt idx="9">
                  <c:v>6.4974497689</c:v>
                </c:pt>
                <c:pt idx="10">
                  <c:v>4.498087137</c:v>
                </c:pt>
                <c:pt idx="12">
                  <c:v>6.6264260546</c:v>
                </c:pt>
                <c:pt idx="13">
                  <c:v>4.6827904272</c:v>
                </c:pt>
                <c:pt idx="14">
                  <c:v>5.5596434255</c:v>
                </c:pt>
                <c:pt idx="15">
                  <c:v>4.7642595785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</c:v>
                </c:pt>
                <c:pt idx="2">
                  <c:v>Assiniboine (o)</c:v>
                </c:pt>
                <c:pt idx="3">
                  <c:v>Brandon</c:v>
                </c:pt>
                <c:pt idx="4">
                  <c:v>Winnipeg (o)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 (o,d)</c:v>
                </c:pt>
                <c:pt idx="13">
                  <c:v>Mid</c:v>
                </c:pt>
                <c:pt idx="14">
                  <c:v>North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5.6120856766</c:v>
                </c:pt>
                <c:pt idx="1">
                  <c:v>4.3613469818</c:v>
                </c:pt>
                <c:pt idx="2">
                  <c:v>4.9184596638</c:v>
                </c:pt>
                <c:pt idx="3">
                  <c:v>4.5598639537</c:v>
                </c:pt>
                <c:pt idx="4">
                  <c:v>3.443454552</c:v>
                </c:pt>
                <c:pt idx="5">
                  <c:v>4.3423861001</c:v>
                </c:pt>
                <c:pt idx="6">
                  <c:v>4.6944519939</c:v>
                </c:pt>
                <c:pt idx="7">
                  <c:v>4.3467789601</c:v>
                </c:pt>
                <c:pt idx="8">
                  <c:v>0</c:v>
                </c:pt>
                <c:pt idx="9">
                  <c:v>4.1765897991</c:v>
                </c:pt>
                <c:pt idx="10">
                  <c:v>4.3011855876</c:v>
                </c:pt>
                <c:pt idx="12">
                  <c:v>4.8417964351</c:v>
                </c:pt>
                <c:pt idx="13">
                  <c:v>4.4317423355</c:v>
                </c:pt>
                <c:pt idx="14">
                  <c:v>4.2150573384</c:v>
                </c:pt>
                <c:pt idx="15">
                  <c:v>3.9066395806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</c:v>
                </c:pt>
                <c:pt idx="2">
                  <c:v>Assiniboine (o)</c:v>
                </c:pt>
                <c:pt idx="3">
                  <c:v>Brandon</c:v>
                </c:pt>
                <c:pt idx="4">
                  <c:v>Winnipeg (o)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 (o,d)</c:v>
                </c:pt>
                <c:pt idx="13">
                  <c:v>Mid</c:v>
                </c:pt>
                <c:pt idx="14">
                  <c:v>North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3.9066395806</c:v>
                </c:pt>
                <c:pt idx="1">
                  <c:v>3.9066395806</c:v>
                </c:pt>
                <c:pt idx="2">
                  <c:v>3.9066395806</c:v>
                </c:pt>
                <c:pt idx="3">
                  <c:v>3.9066395806</c:v>
                </c:pt>
                <c:pt idx="4">
                  <c:v>3.9066395806</c:v>
                </c:pt>
                <c:pt idx="5">
                  <c:v>3.9066395806</c:v>
                </c:pt>
                <c:pt idx="6">
                  <c:v>3.9066395806</c:v>
                </c:pt>
                <c:pt idx="7">
                  <c:v>3.9066395806</c:v>
                </c:pt>
                <c:pt idx="8">
                  <c:v>3.9066395806</c:v>
                </c:pt>
                <c:pt idx="9">
                  <c:v>3.9066395806</c:v>
                </c:pt>
                <c:pt idx="10">
                  <c:v>3.9066395806</c:v>
                </c:pt>
                <c:pt idx="12">
                  <c:v>3.9066395806</c:v>
                </c:pt>
                <c:pt idx="13">
                  <c:v>3.9066395806</c:v>
                </c:pt>
                <c:pt idx="14">
                  <c:v>3.9066395806</c:v>
                </c:pt>
                <c:pt idx="15">
                  <c:v>3.9066395806</c:v>
                </c:pt>
              </c:numCache>
            </c:numRef>
          </c:val>
        </c:ser>
        <c:gapWidth val="0"/>
        <c:axId val="10471761"/>
        <c:axId val="27136986"/>
      </c:barChart>
      <c:catAx>
        <c:axId val="1047176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136986"/>
        <c:crosses val="autoZero"/>
        <c:auto val="1"/>
        <c:lblOffset val="100"/>
        <c:tickLblSkip val="1"/>
        <c:noMultiLvlLbl val="0"/>
      </c:catAx>
      <c:valAx>
        <c:axId val="27136986"/>
        <c:scaling>
          <c:orientation val="minMax"/>
          <c:max val="1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471761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45"/>
          <c:y val="0.30825"/>
          <c:w val="0.3322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2875"/>
          <c:w val="0.938"/>
          <c:h val="0.7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(s)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(o)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(o)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(o)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4.7642595785</c:v>
                </c:pt>
                <c:pt idx="1">
                  <c:v>4.7642595785</c:v>
                </c:pt>
                <c:pt idx="2">
                  <c:v>4.7642595785</c:v>
                </c:pt>
                <c:pt idx="3">
                  <c:v>4.7642595785</c:v>
                </c:pt>
                <c:pt idx="4">
                  <c:v>4.7642595785</c:v>
                </c:pt>
                <c:pt idx="5">
                  <c:v>4.7642595785</c:v>
                </c:pt>
                <c:pt idx="6">
                  <c:v>4.7642595785</c:v>
                </c:pt>
                <c:pt idx="7">
                  <c:v>4.7642595785</c:v>
                </c:pt>
                <c:pt idx="8">
                  <c:v>4.7642595785</c:v>
                </c:pt>
                <c:pt idx="9">
                  <c:v>4.7642595785</c:v>
                </c:pt>
                <c:pt idx="10">
                  <c:v>4.7642595785</c:v>
                </c:pt>
                <c:pt idx="11">
                  <c:v>4.7642595785</c:v>
                </c:pt>
                <c:pt idx="13">
                  <c:v>4.7642595785</c:v>
                </c:pt>
                <c:pt idx="14">
                  <c:v>4.7642595785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(s)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(o)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(o)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(o)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2.2020405379</c:v>
                </c:pt>
                <c:pt idx="1">
                  <c:v>0</c:v>
                </c:pt>
                <c:pt idx="2">
                  <c:v>3.8350294167</c:v>
                </c:pt>
                <c:pt idx="3">
                  <c:v>4.5198533775</c:v>
                </c:pt>
                <c:pt idx="4">
                  <c:v>4.3627280786</c:v>
                </c:pt>
                <c:pt idx="5">
                  <c:v>4.1256868901</c:v>
                </c:pt>
                <c:pt idx="6">
                  <c:v>2.8153875922</c:v>
                </c:pt>
                <c:pt idx="7">
                  <c:v>3.6035935518</c:v>
                </c:pt>
                <c:pt idx="8">
                  <c:v>5.1400045238</c:v>
                </c:pt>
                <c:pt idx="9">
                  <c:v>4.8594270303</c:v>
                </c:pt>
                <c:pt idx="10">
                  <c:v>3.1332443259</c:v>
                </c:pt>
                <c:pt idx="11">
                  <c:v>4.2109245866</c:v>
                </c:pt>
                <c:pt idx="13">
                  <c:v>3.8554969324</c:v>
                </c:pt>
                <c:pt idx="14">
                  <c:v>4.7642595785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(s)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(o)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(o)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(o)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2.889793707</c:v>
                </c:pt>
                <c:pt idx="1">
                  <c:v>3.1482030076</c:v>
                </c:pt>
                <c:pt idx="2">
                  <c:v>3.5164521774</c:v>
                </c:pt>
                <c:pt idx="3">
                  <c:v>3.5493800646</c:v>
                </c:pt>
                <c:pt idx="4">
                  <c:v>4.7445319155</c:v>
                </c:pt>
                <c:pt idx="5">
                  <c:v>2.5807168022</c:v>
                </c:pt>
                <c:pt idx="6">
                  <c:v>4.0144232675</c:v>
                </c:pt>
                <c:pt idx="7">
                  <c:v>3.5584559944</c:v>
                </c:pt>
                <c:pt idx="8">
                  <c:v>3.8155512339</c:v>
                </c:pt>
                <c:pt idx="9">
                  <c:v>4.1384311468</c:v>
                </c:pt>
                <c:pt idx="10">
                  <c:v>2.4406599796</c:v>
                </c:pt>
                <c:pt idx="11">
                  <c:v>3.8739582583</c:v>
                </c:pt>
                <c:pt idx="13">
                  <c:v>3.443454552</c:v>
                </c:pt>
                <c:pt idx="14">
                  <c:v>3.9066395806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(s)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(o)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(o)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(o)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3.9066395806</c:v>
                </c:pt>
                <c:pt idx="1">
                  <c:v>3.9066395806</c:v>
                </c:pt>
                <c:pt idx="2">
                  <c:v>3.9066395806</c:v>
                </c:pt>
                <c:pt idx="3">
                  <c:v>3.9066395806</c:v>
                </c:pt>
                <c:pt idx="4">
                  <c:v>3.9066395806</c:v>
                </c:pt>
                <c:pt idx="5">
                  <c:v>3.9066395806</c:v>
                </c:pt>
                <c:pt idx="6">
                  <c:v>3.9066395806</c:v>
                </c:pt>
                <c:pt idx="7">
                  <c:v>3.9066395806</c:v>
                </c:pt>
                <c:pt idx="8">
                  <c:v>3.9066395806</c:v>
                </c:pt>
                <c:pt idx="9">
                  <c:v>3.9066395806</c:v>
                </c:pt>
                <c:pt idx="10">
                  <c:v>3.9066395806</c:v>
                </c:pt>
                <c:pt idx="11">
                  <c:v>3.9066395806</c:v>
                </c:pt>
                <c:pt idx="13">
                  <c:v>3.9066395806</c:v>
                </c:pt>
                <c:pt idx="14">
                  <c:v>3.9066395806</c:v>
                </c:pt>
              </c:numCache>
            </c:numRef>
          </c:val>
        </c:ser>
        <c:gapWidth val="0"/>
        <c:axId val="42906283"/>
        <c:axId val="50612228"/>
      </c:barChart>
      <c:catAx>
        <c:axId val="429062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612228"/>
        <c:crosses val="autoZero"/>
        <c:auto val="1"/>
        <c:lblOffset val="100"/>
        <c:tickLblSkip val="1"/>
        <c:noMultiLvlLbl val="0"/>
      </c:catAx>
      <c:valAx>
        <c:axId val="50612228"/>
        <c:scaling>
          <c:orientation val="minMax"/>
          <c:max val="1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2906283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0675"/>
          <c:y val="0.19175"/>
          <c:w val="0.330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8725"/>
          <c:w val="0.976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4.7643882728</c:v>
                </c:pt>
                <c:pt idx="1">
                  <c:v>4.7643882728</c:v>
                </c:pt>
                <c:pt idx="2">
                  <c:v>4.7643882728</c:v>
                </c:pt>
                <c:pt idx="3">
                  <c:v>4.7643882728</c:v>
                </c:pt>
                <c:pt idx="4">
                  <c:v>4.7643882728</c:v>
                </c:pt>
                <c:pt idx="5">
                  <c:v>4.7643882728</c:v>
                </c:pt>
                <c:pt idx="6">
                  <c:v>4.7643882728</c:v>
                </c:pt>
                <c:pt idx="8">
                  <c:v>4.7643882728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7.0263581931</c:v>
                </c:pt>
                <c:pt idx="1">
                  <c:v>4.1016733384</c:v>
                </c:pt>
                <c:pt idx="2">
                  <c:v>6.0529401912</c:v>
                </c:pt>
                <c:pt idx="3">
                  <c:v>3.8556144745</c:v>
                </c:pt>
                <c:pt idx="4">
                  <c:v>5.0468009315</c:v>
                </c:pt>
                <c:pt idx="5">
                  <c:v>5.9413230314</c:v>
                </c:pt>
                <c:pt idx="6">
                  <c:v>4.576360615</c:v>
                </c:pt>
                <c:pt idx="8">
                  <c:v>4.7643882728</c:v>
                </c:pt>
              </c:numCache>
            </c:numRef>
          </c:val>
        </c:ser>
        <c:axId val="52856869"/>
        <c:axId val="5949774"/>
      </c:barChart>
      <c:catAx>
        <c:axId val="528568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49774"/>
        <c:crosses val="autoZero"/>
        <c:auto val="1"/>
        <c:lblOffset val="100"/>
        <c:tickLblSkip val="1"/>
        <c:noMultiLvlLbl val="0"/>
      </c:catAx>
      <c:valAx>
        <c:axId val="5949774"/>
        <c:scaling>
          <c:orientation val="minMax"/>
          <c:max val="1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856869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9"/>
          <c:y val="0.29125"/>
          <c:w val="0.225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1275"/>
          <c:w val="0.9765"/>
          <c:h val="0.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</c:v>
                </c:pt>
                <c:pt idx="2">
                  <c:v>North</c:v>
                </c:pt>
                <c:pt idx="3">
                  <c:v>Winnipeg (o)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4.7642595785</c:v>
                </c:pt>
                <c:pt idx="1">
                  <c:v>4.7642595785</c:v>
                </c:pt>
                <c:pt idx="2">
                  <c:v>4.7642595785</c:v>
                </c:pt>
                <c:pt idx="3">
                  <c:v>4.7642595785</c:v>
                </c:pt>
                <c:pt idx="4">
                  <c:v>4.7642595785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</c:v>
                </c:pt>
                <c:pt idx="2">
                  <c:v>North</c:v>
                </c:pt>
                <c:pt idx="3">
                  <c:v>Winnipeg (o)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6.6264260546</c:v>
                </c:pt>
                <c:pt idx="1">
                  <c:v>4.6827904272</c:v>
                </c:pt>
                <c:pt idx="2">
                  <c:v>5.5596434255</c:v>
                </c:pt>
                <c:pt idx="3">
                  <c:v>3.8554969324</c:v>
                </c:pt>
                <c:pt idx="4">
                  <c:v>4.7642595785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</c:v>
                </c:pt>
                <c:pt idx="2">
                  <c:v>North</c:v>
                </c:pt>
                <c:pt idx="3">
                  <c:v>Winnipeg (o)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4.8417964351</c:v>
                </c:pt>
                <c:pt idx="1">
                  <c:v>4.4317423355</c:v>
                </c:pt>
                <c:pt idx="2">
                  <c:v>4.2150573384</c:v>
                </c:pt>
                <c:pt idx="3">
                  <c:v>3.443454552</c:v>
                </c:pt>
                <c:pt idx="4">
                  <c:v>3.9066395806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</c:v>
                </c:pt>
                <c:pt idx="2">
                  <c:v>North</c:v>
                </c:pt>
                <c:pt idx="3">
                  <c:v>Winnipeg (o)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3.9066395806</c:v>
                </c:pt>
                <c:pt idx="1">
                  <c:v>3.9066395806</c:v>
                </c:pt>
                <c:pt idx="2">
                  <c:v>3.9066395806</c:v>
                </c:pt>
                <c:pt idx="3">
                  <c:v>3.9066395806</c:v>
                </c:pt>
                <c:pt idx="4">
                  <c:v>3.9066395806</c:v>
                </c:pt>
              </c:numCache>
            </c:numRef>
          </c:val>
        </c:ser>
        <c:axId val="53547967"/>
        <c:axId val="12169656"/>
      </c:barChart>
      <c:catAx>
        <c:axId val="5354796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169656"/>
        <c:crosses val="autoZero"/>
        <c:auto val="1"/>
        <c:lblOffset val="100"/>
        <c:tickLblSkip val="1"/>
        <c:noMultiLvlLbl val="0"/>
      </c:catAx>
      <c:valAx>
        <c:axId val="12169656"/>
        <c:scaling>
          <c:orientation val="minMax"/>
          <c:max val="1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53547967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225"/>
          <c:y val="0.2805"/>
          <c:w val="0.361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0.87375</cdr:y>
    </cdr:from>
    <cdr:to>
      <cdr:x>0.99725</cdr:x>
      <cdr:y>0.988</cdr:y>
    </cdr:to>
    <cdr:sp>
      <cdr:nvSpPr>
        <cdr:cNvPr id="1" name="Text Box 4"/>
        <cdr:cNvSpPr txBox="1">
          <a:spLocks noChangeArrowheads="1"/>
        </cdr:cNvSpPr>
      </cdr:nvSpPr>
      <cdr:spPr>
        <a:xfrm>
          <a:off x="333375" y="3962400"/>
          <a:ext cx="53625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0.776</cdr:x>
      <cdr:y>0.968</cdr:y>
    </cdr:from>
    <cdr:to>
      <cdr:x>0.99625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429125" y="4391025"/>
          <a:ext cx="12573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0.99625</cdr:x>
      <cdr:y>0.07925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86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11.7.1: Hysterectomy Rate by RHA,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annual rate per 1,000 women aged 25+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0.02975</cdr:y>
    </cdr:from>
    <cdr:to>
      <cdr:x>0.99875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161925"/>
          <a:ext cx="57054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11.7.3: Hysterectomy Rate by Winnipeg Community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annual rate per 1,000 women aged 25+ years</a:t>
          </a:r>
        </a:p>
      </cdr:txBody>
    </cdr:sp>
  </cdr:relSizeAnchor>
  <cdr:relSizeAnchor xmlns:cdr="http://schemas.openxmlformats.org/drawingml/2006/chartDrawing">
    <cdr:from>
      <cdr:x>0.07775</cdr:x>
      <cdr:y>0.89375</cdr:y>
    </cdr:from>
    <cdr:to>
      <cdr:x>0.99875</cdr:x>
      <cdr:y>0.98575</cdr:y>
    </cdr:to>
    <cdr:sp>
      <cdr:nvSpPr>
        <cdr:cNvPr id="2" name="Text Box 9"/>
        <cdr:cNvSpPr txBox="1">
          <a:spLocks noChangeArrowheads="1"/>
        </cdr:cNvSpPr>
      </cdr:nvSpPr>
      <cdr:spPr>
        <a:xfrm>
          <a:off x="438150" y="4876800"/>
          <a:ext cx="52673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0.73425</cdr:x>
      <cdr:y>0.97325</cdr:y>
    </cdr:from>
    <cdr:to>
      <cdr:x>0.95425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191000" y="5305425"/>
          <a:ext cx="12573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0.07225</cdr:x>
      <cdr:y>0.88325</cdr:y>
    </cdr:from>
    <cdr:to>
      <cdr:x>0.997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4010025"/>
          <a:ext cx="52863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0.0015</cdr:x>
      <cdr:y>0</cdr:y>
    </cdr:from>
    <cdr:to>
      <cdr:x>0.99525</cdr:x>
      <cdr:y>0.07925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11.7.2: Hysterectomy Rate by Metis Region,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annual rate per 1,000 Metis women aged 25+ years</a:t>
          </a:r>
        </a:p>
      </cdr:txBody>
    </cdr:sp>
  </cdr:relSizeAnchor>
  <cdr:relSizeAnchor xmlns:cdr="http://schemas.openxmlformats.org/drawingml/2006/chartDrawing">
    <cdr:from>
      <cdr:x>0.765</cdr:x>
      <cdr:y>0.968</cdr:y>
    </cdr:from>
    <cdr:to>
      <cdr:x>0.98475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371975" y="4391025"/>
          <a:ext cx="12573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0.0195</cdr:y>
    </cdr:from>
    <cdr:to>
      <cdr:x>1</cdr:x>
      <cdr:y>0.0985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85725"/>
          <a:ext cx="5715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Hysterectomy Rate by Aggregate RHA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annual rate per 1,000 women aged 25+ years</a:t>
          </a:r>
        </a:p>
      </cdr:txBody>
    </cdr:sp>
  </cdr:relSizeAnchor>
  <cdr:relSizeAnchor xmlns:cdr="http://schemas.openxmlformats.org/drawingml/2006/chartDrawing">
    <cdr:from>
      <cdr:x>0.75775</cdr:x>
      <cdr:y>0.968</cdr:y>
    </cdr:from>
    <cdr:to>
      <cdr:x>0.97825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324350" y="4391025"/>
          <a:ext cx="12573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12.421875" style="21" customWidth="1"/>
    <col min="2" max="3" width="17.140625" style="21" customWidth="1"/>
    <col min="4" max="4" width="0.9921875" style="21" customWidth="1"/>
    <col min="5" max="5" width="18.140625" style="21" customWidth="1"/>
    <col min="6" max="7" width="17.140625" style="21" customWidth="1"/>
    <col min="8" max="8" width="1.1484375" style="21" customWidth="1"/>
    <col min="9" max="9" width="14.57421875" style="21" customWidth="1"/>
    <col min="10" max="10" width="17.140625" style="21" customWidth="1"/>
    <col min="11" max="16384" width="9.140625" style="21" customWidth="1"/>
  </cols>
  <sheetData>
    <row r="1" spans="1:3" ht="15.75" thickBot="1">
      <c r="A1" s="13" t="s">
        <v>162</v>
      </c>
      <c r="B1" s="13"/>
      <c r="C1" s="13"/>
    </row>
    <row r="2" spans="1:10" ht="13.5" thickBot="1">
      <c r="A2" s="68" t="s">
        <v>150</v>
      </c>
      <c r="B2" s="77" t="s">
        <v>157</v>
      </c>
      <c r="C2" s="78"/>
      <c r="E2" s="71" t="s">
        <v>151</v>
      </c>
      <c r="F2" s="77" t="s">
        <v>157</v>
      </c>
      <c r="G2" s="78"/>
      <c r="I2" s="68" t="s">
        <v>149</v>
      </c>
      <c r="J2" s="75" t="s">
        <v>157</v>
      </c>
    </row>
    <row r="3" spans="1:10" ht="13.5" thickBot="1">
      <c r="A3" s="69"/>
      <c r="B3" s="14" t="s">
        <v>62</v>
      </c>
      <c r="C3" s="17" t="s">
        <v>62</v>
      </c>
      <c r="E3" s="72"/>
      <c r="F3" s="14" t="s">
        <v>62</v>
      </c>
      <c r="G3" s="17" t="s">
        <v>62</v>
      </c>
      <c r="I3" s="69"/>
      <c r="J3" s="76"/>
    </row>
    <row r="4" spans="1:10" ht="12.75">
      <c r="A4" s="69"/>
      <c r="B4" s="14" t="s">
        <v>63</v>
      </c>
      <c r="C4" s="30" t="s">
        <v>63</v>
      </c>
      <c r="E4" s="72"/>
      <c r="F4" s="14" t="s">
        <v>63</v>
      </c>
      <c r="G4" s="30" t="s">
        <v>63</v>
      </c>
      <c r="I4" s="69"/>
      <c r="J4" s="41" t="s">
        <v>158</v>
      </c>
    </row>
    <row r="5" spans="1:10" ht="12.75">
      <c r="A5" s="69"/>
      <c r="B5" s="15" t="s">
        <v>57</v>
      </c>
      <c r="C5" s="31" t="s">
        <v>57</v>
      </c>
      <c r="E5" s="72"/>
      <c r="F5" s="15" t="s">
        <v>57</v>
      </c>
      <c r="G5" s="31" t="s">
        <v>57</v>
      </c>
      <c r="I5" s="69"/>
      <c r="J5" s="42" t="s">
        <v>57</v>
      </c>
    </row>
    <row r="6" spans="1:10" ht="13.5" thickBot="1">
      <c r="A6" s="70"/>
      <c r="B6" s="60" t="s">
        <v>141</v>
      </c>
      <c r="C6" s="55" t="s">
        <v>142</v>
      </c>
      <c r="E6" s="73"/>
      <c r="F6" s="60" t="s">
        <v>141</v>
      </c>
      <c r="G6" s="55" t="s">
        <v>142</v>
      </c>
      <c r="I6" s="70"/>
      <c r="J6" s="59" t="s">
        <v>143</v>
      </c>
    </row>
    <row r="7" spans="1:10" ht="12.75">
      <c r="A7" s="22" t="s">
        <v>31</v>
      </c>
      <c r="B7" s="57">
        <f>'m vs o orig data'!F4</f>
        <v>8.3282302511</v>
      </c>
      <c r="C7" s="39">
        <f>'m vs o orig data'!R4</f>
        <v>5.6900064603</v>
      </c>
      <c r="E7" s="23" t="s">
        <v>45</v>
      </c>
      <c r="F7" s="43">
        <f>'m vs o orig data'!F19</f>
        <v>2.2288261516</v>
      </c>
      <c r="G7" s="39">
        <f>'m vs o orig data'!R19</f>
        <v>2.909456632</v>
      </c>
      <c r="I7" s="24" t="s">
        <v>144</v>
      </c>
      <c r="J7" s="61">
        <f>'m region orig data'!F4</f>
        <v>7.0343275183</v>
      </c>
    </row>
    <row r="8" spans="1:10" ht="12.75">
      <c r="A8" s="24" t="s">
        <v>32</v>
      </c>
      <c r="B8" s="57">
        <f>'m vs o orig data'!F5</f>
        <v>5.0497549384</v>
      </c>
      <c r="C8" s="39">
        <f>'m vs o orig data'!R5</f>
        <v>4.3663428855</v>
      </c>
      <c r="E8" s="25" t="s">
        <v>46</v>
      </c>
      <c r="F8" s="43" t="str">
        <f>'m vs o orig data'!F20</f>
        <v> </v>
      </c>
      <c r="G8" s="39">
        <f>'m vs o orig data'!R20</f>
        <v>3.1129692012</v>
      </c>
      <c r="I8" s="24" t="s">
        <v>35</v>
      </c>
      <c r="J8" s="62">
        <f>'m region orig data'!F5</f>
        <v>4.1171444108</v>
      </c>
    </row>
    <row r="9" spans="1:10" ht="12.75">
      <c r="A9" s="24" t="s">
        <v>33</v>
      </c>
      <c r="B9" s="57">
        <f>'m vs o orig data'!F6</f>
        <v>5.750798722</v>
      </c>
      <c r="C9" s="39">
        <f>'m vs o orig data'!R6</f>
        <v>4.806827237</v>
      </c>
      <c r="E9" s="25" t="s">
        <v>50</v>
      </c>
      <c r="F9" s="43">
        <f>'m vs o orig data'!F21</f>
        <v>3.8199634612</v>
      </c>
      <c r="G9" s="39">
        <f>'m vs o orig data'!R21</f>
        <v>3.5297636853</v>
      </c>
      <c r="I9" s="24" t="s">
        <v>145</v>
      </c>
      <c r="J9" s="62">
        <f>'m region orig data'!F6</f>
        <v>6.0975609756</v>
      </c>
    </row>
    <row r="10" spans="1:10" ht="12.75">
      <c r="A10" s="24" t="s">
        <v>28</v>
      </c>
      <c r="B10" s="57">
        <f>'m vs o orig data'!F7</f>
        <v>6.0548119822</v>
      </c>
      <c r="C10" s="39">
        <f>'m vs o orig data'!R7</f>
        <v>4.5625038431</v>
      </c>
      <c r="E10" s="25" t="s">
        <v>48</v>
      </c>
      <c r="F10" s="43">
        <f>'m vs o orig data'!F22</f>
        <v>4.5209528778</v>
      </c>
      <c r="G10" s="39">
        <f>'m vs o orig data'!R22</f>
        <v>3.5544801456</v>
      </c>
      <c r="I10" s="24" t="s">
        <v>41</v>
      </c>
      <c r="J10" s="62">
        <f>'m region orig data'!F7</f>
        <v>3.9166925707</v>
      </c>
    </row>
    <row r="11" spans="1:10" ht="12.75">
      <c r="A11" s="24" t="s">
        <v>41</v>
      </c>
      <c r="B11" s="57">
        <f>'m vs o orig data'!F8</f>
        <v>3.9166925707</v>
      </c>
      <c r="C11" s="39">
        <f>'m vs o orig data'!R8</f>
        <v>3.4460590508</v>
      </c>
      <c r="E11" s="25" t="s">
        <v>51</v>
      </c>
      <c r="F11" s="43">
        <f>'m vs o orig data'!F23</f>
        <v>4.4972695149</v>
      </c>
      <c r="G11" s="39">
        <f>'m vs o orig data'!R23</f>
        <v>4.8106505566</v>
      </c>
      <c r="I11" s="24" t="s">
        <v>146</v>
      </c>
      <c r="J11" s="62">
        <f>'m region orig data'!F8</f>
        <v>5.120529384</v>
      </c>
    </row>
    <row r="12" spans="1:10" ht="12.75">
      <c r="A12" s="24" t="s">
        <v>35</v>
      </c>
      <c r="B12" s="57">
        <f>'m vs o orig data'!F9</f>
        <v>4.0942393334</v>
      </c>
      <c r="C12" s="39">
        <f>'m vs o orig data'!R9</f>
        <v>4.311024657</v>
      </c>
      <c r="E12" s="25" t="s">
        <v>47</v>
      </c>
      <c r="F12" s="43">
        <f>'m vs o orig data'!F24</f>
        <v>4.2016806723</v>
      </c>
      <c r="G12" s="39">
        <f>'m vs o orig data'!R24</f>
        <v>2.5741313444</v>
      </c>
      <c r="I12" s="24" t="s">
        <v>147</v>
      </c>
      <c r="J12" s="62">
        <f>'m region orig data'!F9</f>
        <v>6.084006084</v>
      </c>
    </row>
    <row r="13" spans="1:10" ht="12.75">
      <c r="A13" s="24" t="s">
        <v>36</v>
      </c>
      <c r="B13" s="57">
        <f>'m vs o orig data'!F10</f>
        <v>5.6417489422</v>
      </c>
      <c r="C13" s="39">
        <f>'m vs o orig data'!R10</f>
        <v>4.6756678921</v>
      </c>
      <c r="E13" s="25" t="s">
        <v>49</v>
      </c>
      <c r="F13" s="43">
        <f>'m vs o orig data'!F25</f>
        <v>2.8753026634</v>
      </c>
      <c r="G13" s="39">
        <f>'m vs o orig data'!R25</f>
        <v>3.998765813</v>
      </c>
      <c r="I13" s="24" t="s">
        <v>148</v>
      </c>
      <c r="J13" s="62">
        <f>'m region orig data'!F10</f>
        <v>4.7821466525</v>
      </c>
    </row>
    <row r="14" spans="1:10" ht="12.75">
      <c r="A14" s="24" t="s">
        <v>34</v>
      </c>
      <c r="B14" s="57">
        <f>'m vs o orig data'!F11</f>
        <v>5.1600797467</v>
      </c>
      <c r="C14" s="39">
        <f>'m vs o orig data'!R11</f>
        <v>4.2448928633</v>
      </c>
      <c r="E14" s="25" t="s">
        <v>52</v>
      </c>
      <c r="F14" s="43">
        <f>'m vs o orig data'!F26</f>
        <v>3.6712792996</v>
      </c>
      <c r="G14" s="39">
        <f>'m vs o orig data'!R26</f>
        <v>3.5385569174</v>
      </c>
      <c r="I14" s="26"/>
      <c r="J14" s="63"/>
    </row>
    <row r="15" spans="1:10" ht="13.5" thickBot="1">
      <c r="A15" s="24" t="s">
        <v>37</v>
      </c>
      <c r="B15" s="57" t="str">
        <f>'m vs o orig data'!F12</f>
        <v> </v>
      </c>
      <c r="C15" s="39" t="str">
        <f>'m vs o orig data'!R12</f>
        <v> </v>
      </c>
      <c r="E15" s="25" t="s">
        <v>53</v>
      </c>
      <c r="F15" s="43">
        <f>'m vs o orig data'!F27</f>
        <v>5.2255225523</v>
      </c>
      <c r="G15" s="39">
        <f>'m vs o orig data'!R27</f>
        <v>3.7656026332</v>
      </c>
      <c r="I15" s="28" t="s">
        <v>42</v>
      </c>
      <c r="J15" s="64">
        <f>'m region orig data'!F11</f>
        <v>4.8311405733</v>
      </c>
    </row>
    <row r="16" spans="1:10" ht="12.75">
      <c r="A16" s="24" t="s">
        <v>38</v>
      </c>
      <c r="B16" s="57">
        <f>'m vs o orig data'!F13</f>
        <v>6.6777963272</v>
      </c>
      <c r="C16" s="39">
        <f>'m vs o orig data'!R13</f>
        <v>4.257458934</v>
      </c>
      <c r="E16" s="25" t="s">
        <v>54</v>
      </c>
      <c r="F16" s="43">
        <f>'m vs o orig data'!F28</f>
        <v>4.9504950495</v>
      </c>
      <c r="G16" s="39">
        <f>'m vs o orig data'!R28</f>
        <v>4.2057654916</v>
      </c>
      <c r="I16" s="16" t="s">
        <v>43</v>
      </c>
      <c r="J16" s="29"/>
    </row>
    <row r="17" spans="1:10" ht="12.75">
      <c r="A17" s="24" t="s">
        <v>39</v>
      </c>
      <c r="B17" s="57">
        <f>'m vs o orig data'!F14</f>
        <v>4.7036688617</v>
      </c>
      <c r="C17" s="39">
        <f>'m vs o orig data'!R14</f>
        <v>4.5133235785</v>
      </c>
      <c r="E17" s="25" t="s">
        <v>55</v>
      </c>
      <c r="F17" s="43">
        <f>'m vs o orig data'!F29</f>
        <v>3.2161727544</v>
      </c>
      <c r="G17" s="39">
        <f>'m vs o orig data'!R29</f>
        <v>2.4716804807</v>
      </c>
      <c r="I17" s="67" t="s">
        <v>161</v>
      </c>
      <c r="J17" s="20"/>
    </row>
    <row r="18" spans="1:7" ht="12.75">
      <c r="A18" s="26"/>
      <c r="B18" s="58"/>
      <c r="C18" s="44"/>
      <c r="E18" s="25" t="s">
        <v>56</v>
      </c>
      <c r="F18" s="43">
        <f>'m vs o orig data'!F30</f>
        <v>4.3249341858</v>
      </c>
      <c r="G18" s="39">
        <f>'m vs o orig data'!R30</f>
        <v>3.8952714363</v>
      </c>
    </row>
    <row r="19" spans="1:7" ht="12.75">
      <c r="A19" s="24" t="s">
        <v>139</v>
      </c>
      <c r="B19" s="57">
        <f>'m vs o orig data'!F15</f>
        <v>6.6563124029</v>
      </c>
      <c r="C19" s="39">
        <f>'m vs o orig data'!R15</f>
        <v>4.8227655338</v>
      </c>
      <c r="E19" s="27"/>
      <c r="F19" s="38"/>
      <c r="G19" s="44"/>
    </row>
    <row r="20" spans="1:7" ht="13.5" thickBot="1">
      <c r="A20" s="24" t="s">
        <v>44</v>
      </c>
      <c r="B20" s="57">
        <f>'m vs o orig data'!F16</f>
        <v>4.7059681891</v>
      </c>
      <c r="C20" s="39">
        <f>'m vs o orig data'!R16</f>
        <v>4.383894247</v>
      </c>
      <c r="E20" s="28" t="s">
        <v>41</v>
      </c>
      <c r="F20" s="56">
        <f>'m vs o orig data'!F8</f>
        <v>3.9166925707</v>
      </c>
      <c r="G20" s="45">
        <f>'m vs o orig data'!R8</f>
        <v>3.4460590508</v>
      </c>
    </row>
    <row r="21" spans="1:6" ht="12.75">
      <c r="A21" s="24" t="s">
        <v>40</v>
      </c>
      <c r="B21" s="57">
        <f>'m vs o orig data'!F17</f>
        <v>5.7609630267</v>
      </c>
      <c r="C21" s="39">
        <f>'m vs o orig data'!R17</f>
        <v>4.3750471449</v>
      </c>
      <c r="E21" s="16" t="s">
        <v>43</v>
      </c>
      <c r="F21" s="29"/>
    </row>
    <row r="22" spans="1:7" ht="12.75">
      <c r="A22" s="26"/>
      <c r="B22" s="58"/>
      <c r="C22" s="44"/>
      <c r="E22" s="74" t="s">
        <v>161</v>
      </c>
      <c r="F22" s="74"/>
      <c r="G22" s="74"/>
    </row>
    <row r="23" spans="1:3" ht="13.5" thickBot="1">
      <c r="A23" s="28" t="s">
        <v>42</v>
      </c>
      <c r="B23" s="57">
        <f>'m vs o orig data'!F18</f>
        <v>4.8311405733</v>
      </c>
      <c r="C23" s="39">
        <f>'m vs o orig data'!R18</f>
        <v>3.9066395806</v>
      </c>
    </row>
    <row r="24" spans="1:3" ht="13.5" thickBot="1">
      <c r="A24" s="49"/>
      <c r="B24" s="66" t="s">
        <v>159</v>
      </c>
      <c r="C24" s="65" t="s">
        <v>160</v>
      </c>
    </row>
    <row r="25" spans="1:6" ht="12.75">
      <c r="A25" s="16" t="s">
        <v>43</v>
      </c>
      <c r="B25" s="29"/>
      <c r="E25" s="51"/>
      <c r="F25" s="46"/>
    </row>
    <row r="26" spans="1:6" ht="12.75">
      <c r="A26" s="67" t="s">
        <v>161</v>
      </c>
      <c r="B26" s="20"/>
      <c r="C26" s="20"/>
      <c r="E26" s="51"/>
      <c r="F26" s="47"/>
    </row>
    <row r="27" spans="5:6" ht="12.75">
      <c r="E27" s="51"/>
      <c r="F27" s="47"/>
    </row>
    <row r="28" spans="5:6" ht="12.75">
      <c r="E28" s="51"/>
      <c r="F28" s="48"/>
    </row>
    <row r="29" spans="5:6" ht="12.75">
      <c r="E29" s="51"/>
      <c r="F29" s="46"/>
    </row>
    <row r="30" spans="5:6" ht="12.75">
      <c r="E30" s="49"/>
      <c r="F30" s="50"/>
    </row>
    <row r="31" spans="5:6" ht="12.75">
      <c r="E31" s="49"/>
      <c r="F31" s="50"/>
    </row>
    <row r="32" spans="5:6" ht="12.75">
      <c r="E32" s="49"/>
      <c r="F32" s="50"/>
    </row>
    <row r="33" spans="5:6" ht="12.75">
      <c r="E33" s="49"/>
      <c r="F33" s="50"/>
    </row>
    <row r="34" spans="5:6" ht="12.75">
      <c r="E34" s="49"/>
      <c r="F34" s="50"/>
    </row>
    <row r="35" spans="5:6" ht="12.75">
      <c r="E35" s="49"/>
      <c r="F35" s="50"/>
    </row>
    <row r="36" spans="5:6" ht="12.75">
      <c r="E36" s="49"/>
      <c r="F36" s="50"/>
    </row>
    <row r="37" spans="5:6" ht="12.75">
      <c r="E37" s="52"/>
      <c r="F37" s="50"/>
    </row>
    <row r="38" spans="5:6" ht="12.75">
      <c r="E38" s="49"/>
      <c r="F38" s="50"/>
    </row>
  </sheetData>
  <sheetProtection/>
  <mergeCells count="7">
    <mergeCell ref="A2:A6"/>
    <mergeCell ref="E2:E6"/>
    <mergeCell ref="E22:G22"/>
    <mergeCell ref="I2:I6"/>
    <mergeCell ref="J2:J3"/>
    <mergeCell ref="B2:C2"/>
    <mergeCell ref="F2:G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N1" sqref="N1:O65536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0" customWidth="1"/>
    <col min="11" max="12" width="9.140625" style="2" customWidth="1"/>
    <col min="13" max="13" width="2.8515625" style="9" customWidth="1"/>
    <col min="14" max="14" width="9.140625" style="2" customWidth="1"/>
    <col min="15" max="15" width="2.8515625" style="9" customWidth="1"/>
    <col min="16" max="16" width="9.28125" style="2" bestFit="1" customWidth="1"/>
    <col min="17" max="16384" width="9.140625" style="2" customWidth="1"/>
  </cols>
  <sheetData>
    <row r="1" spans="1:15" ht="12.75">
      <c r="A1" s="34" t="s">
        <v>152</v>
      </c>
      <c r="B1" s="4" t="s">
        <v>58</v>
      </c>
      <c r="C1" s="79" t="s">
        <v>29</v>
      </c>
      <c r="D1" s="79"/>
      <c r="E1" s="79"/>
      <c r="F1" s="80" t="s">
        <v>132</v>
      </c>
      <c r="G1" s="80"/>
      <c r="H1" s="81" t="s">
        <v>156</v>
      </c>
      <c r="I1" s="81"/>
      <c r="J1" s="81"/>
      <c r="K1" s="81"/>
      <c r="L1" s="81"/>
      <c r="M1" s="6"/>
      <c r="O1" s="6"/>
    </row>
    <row r="2" spans="1:15" ht="12.75">
      <c r="A2" s="34" t="s">
        <v>153</v>
      </c>
      <c r="B2" s="53"/>
      <c r="C2" s="12"/>
      <c r="D2" s="12"/>
      <c r="E2" s="12"/>
      <c r="F2" s="36"/>
      <c r="G2" s="36"/>
      <c r="H2" s="4"/>
      <c r="I2" s="4" t="s">
        <v>140</v>
      </c>
      <c r="J2" s="4" t="s">
        <v>140</v>
      </c>
      <c r="K2" s="4"/>
      <c r="L2" s="4"/>
      <c r="M2" s="6"/>
      <c r="O2" s="6"/>
    </row>
    <row r="3" spans="1:23" ht="12.75">
      <c r="A3" s="4" t="s">
        <v>0</v>
      </c>
      <c r="B3" s="4"/>
      <c r="C3" s="12" t="s">
        <v>121</v>
      </c>
      <c r="D3" s="12" t="s">
        <v>98</v>
      </c>
      <c r="E3" s="12" t="s">
        <v>97</v>
      </c>
      <c r="F3" s="36" t="s">
        <v>130</v>
      </c>
      <c r="G3" s="36" t="s">
        <v>131</v>
      </c>
      <c r="H3" s="5" t="s">
        <v>133</v>
      </c>
      <c r="I3" s="3" t="s">
        <v>141</v>
      </c>
      <c r="J3" s="40" t="s">
        <v>142</v>
      </c>
      <c r="K3" s="5" t="s">
        <v>134</v>
      </c>
      <c r="L3" s="5" t="s">
        <v>135</v>
      </c>
      <c r="N3" s="5" t="s">
        <v>136</v>
      </c>
      <c r="P3" s="5" t="s">
        <v>137</v>
      </c>
      <c r="Q3" s="5"/>
      <c r="R3" s="5"/>
      <c r="S3" s="5"/>
      <c r="T3" s="5"/>
      <c r="U3" s="5"/>
      <c r="V3" s="5"/>
      <c r="W3" s="5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(m,o,d)</v>
      </c>
      <c r="B4" t="s">
        <v>31</v>
      </c>
      <c r="C4" t="str">
        <f>'m vs o orig data'!AD4</f>
        <v>m</v>
      </c>
      <c r="D4" t="str">
        <f>'m vs o orig data'!AE4</f>
        <v>o</v>
      </c>
      <c r="E4" t="str">
        <f ca="1">IF(CELL("contents",F4)="s","s",IF(CELL("contents",G4)="s","s",IF(CELL("contents",'m vs o orig data'!AF4)="d","d","")))</f>
        <v>d</v>
      </c>
      <c r="F4" t="str">
        <f>'m vs o orig data'!AG4</f>
        <v> </v>
      </c>
      <c r="G4" t="str">
        <f>'m vs o orig data'!AH4</f>
        <v> </v>
      </c>
      <c r="H4" s="18">
        <f aca="true" t="shared" si="0" ref="H4:H14">I$19</f>
        <v>4.7642595785</v>
      </c>
      <c r="I4" s="3">
        <f>'m vs o orig data'!B4</f>
        <v>8.311144567</v>
      </c>
      <c r="J4" s="3">
        <f>'m vs o orig data'!N4</f>
        <v>5.6120856766</v>
      </c>
      <c r="K4" s="18">
        <f aca="true" t="shared" si="1" ref="K4:K14">J$19</f>
        <v>3.9066395806</v>
      </c>
      <c r="L4" s="11">
        <f>'m vs o orig data'!E4</f>
        <v>0.0036570041</v>
      </c>
      <c r="M4" s="7"/>
      <c r="N4" s="11">
        <f>'m vs o orig data'!Q4</f>
        <v>4.1402248E-07</v>
      </c>
      <c r="O4" s="7"/>
      <c r="P4" s="11">
        <f>'m vs o orig data'!Z4</f>
        <v>0.0419395825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</v>
      </c>
      <c r="B5" t="s">
        <v>32</v>
      </c>
      <c r="C5" t="str">
        <f>'m vs o orig data'!AD5</f>
        <v> </v>
      </c>
      <c r="D5" t="str">
        <f>'m vs o orig data'!AE5</f>
        <v> </v>
      </c>
      <c r="E5">
        <f ca="1">IF(CELL("contents",F5)="s","s",IF(CELL("contents",G5)="s","s",IF(CELL("contents",'m vs o orig data'!AF5)="d","d","")))</f>
      </c>
      <c r="F5" t="str">
        <f>'m vs o orig data'!AG5</f>
        <v> </v>
      </c>
      <c r="G5" t="str">
        <f>'m vs o orig data'!AH5</f>
        <v> </v>
      </c>
      <c r="H5" s="18">
        <f t="shared" si="0"/>
        <v>4.7642595785</v>
      </c>
      <c r="I5" s="3">
        <f>'m vs o orig data'!B5</f>
        <v>5.009541756</v>
      </c>
      <c r="J5" s="3">
        <f>'m vs o orig data'!N5</f>
        <v>4.3613469818</v>
      </c>
      <c r="K5" s="18">
        <f t="shared" si="1"/>
        <v>3.9066395806</v>
      </c>
      <c r="L5" s="11">
        <f>'m vs o orig data'!E5</f>
        <v>0.8485464034</v>
      </c>
      <c r="M5" s="8"/>
      <c r="N5" s="11">
        <f>'m vs o orig data'!Q5</f>
        <v>0.070115712</v>
      </c>
      <c r="O5" s="8"/>
      <c r="P5" s="11">
        <f>'m vs o orig data'!Z5</f>
        <v>0.5959559856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 (o)</v>
      </c>
      <c r="B6" t="s">
        <v>33</v>
      </c>
      <c r="C6" t="str">
        <f>'m vs o orig data'!AD6</f>
        <v> </v>
      </c>
      <c r="D6" t="str">
        <f>'m vs o orig data'!AE6</f>
        <v>o</v>
      </c>
      <c r="E6">
        <f ca="1">IF(CELL("contents",F6)="s","s",IF(CELL("contents",G6)="s","s",IF(CELL("contents",'m vs o orig data'!AF6)="d","d","")))</f>
      </c>
      <c r="F6" t="str">
        <f>'m vs o orig data'!AG6</f>
        <v> </v>
      </c>
      <c r="G6" t="str">
        <f>'m vs o orig data'!AH6</f>
        <v> </v>
      </c>
      <c r="H6" s="18">
        <f t="shared" si="0"/>
        <v>4.7642595785</v>
      </c>
      <c r="I6" s="3">
        <f>'m vs o orig data'!B6</f>
        <v>5.7317397217</v>
      </c>
      <c r="J6" s="3">
        <f>'m vs o orig data'!N6</f>
        <v>4.9184596638</v>
      </c>
      <c r="K6" s="18">
        <f t="shared" si="1"/>
        <v>3.9066395806</v>
      </c>
      <c r="L6" s="11">
        <f>'m vs o orig data'!E6</f>
        <v>0.603612174</v>
      </c>
      <c r="M6" s="8"/>
      <c r="N6" s="11">
        <f>'m vs o orig data'!Q6</f>
        <v>0.0004039132</v>
      </c>
      <c r="O6" s="8"/>
      <c r="P6" s="11">
        <f>'m vs o orig data'!Z6</f>
        <v>0.6670486884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</v>
      </c>
      <c r="B7" t="s">
        <v>28</v>
      </c>
      <c r="C7" t="str">
        <f>'m vs o orig data'!AD7</f>
        <v> </v>
      </c>
      <c r="D7" t="str">
        <f>'m vs o orig data'!AE7</f>
        <v> </v>
      </c>
      <c r="E7">
        <f ca="1">IF(CELL("contents",F7)="s","s",IF(CELL("contents",G7)="s","s",IF(CELL("contents",'m vs o orig data'!AF7)="d","d","")))</f>
      </c>
      <c r="F7" t="str">
        <f>'m vs o orig data'!AG7</f>
        <v> </v>
      </c>
      <c r="G7" t="str">
        <f>'m vs o orig data'!AH7</f>
        <v> </v>
      </c>
      <c r="H7" s="18">
        <f t="shared" si="0"/>
        <v>4.7642595785</v>
      </c>
      <c r="I7" s="3">
        <f>'m vs o orig data'!B7</f>
        <v>5.8343029925</v>
      </c>
      <c r="J7" s="3">
        <f>'m vs o orig data'!N7</f>
        <v>4.5598639537</v>
      </c>
      <c r="K7" s="18">
        <f t="shared" si="1"/>
        <v>3.9066395806</v>
      </c>
      <c r="L7" s="11">
        <f>'m vs o orig data'!E7</f>
        <v>0.5591748302</v>
      </c>
      <c r="M7" s="8"/>
      <c r="N7" s="11">
        <f>'m vs o orig data'!Q7</f>
        <v>0.0504631346</v>
      </c>
      <c r="O7" s="8"/>
      <c r="P7" s="11">
        <f>'m vs o orig data'!Z7</f>
        <v>0.4805838215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 (o)</v>
      </c>
      <c r="B8" t="s">
        <v>41</v>
      </c>
      <c r="C8" t="str">
        <f>'m vs o orig data'!AD8</f>
        <v> </v>
      </c>
      <c r="D8" t="str">
        <f>'m vs o orig data'!AE8</f>
        <v>o</v>
      </c>
      <c r="E8">
        <f ca="1">IF(CELL("contents",F8)="s","s",IF(CELL("contents",G8)="s","s",IF(CELL("contents",'m vs o orig data'!AF8)="d","d","")))</f>
      </c>
      <c r="F8" t="str">
        <f>'m vs o orig data'!AG8</f>
        <v> </v>
      </c>
      <c r="G8" t="str">
        <f>'m vs o orig data'!AH8</f>
        <v> </v>
      </c>
      <c r="H8" s="18">
        <f t="shared" si="0"/>
        <v>4.7642595785</v>
      </c>
      <c r="I8" s="3">
        <f>'m vs o orig data'!B8</f>
        <v>3.8554969324</v>
      </c>
      <c r="J8" s="3">
        <f>'m vs o orig data'!N8</f>
        <v>3.443454552</v>
      </c>
      <c r="K8" s="18">
        <f t="shared" si="1"/>
        <v>3.9066395806</v>
      </c>
      <c r="L8" s="11">
        <f>'m vs o orig data'!E8</f>
        <v>0.1090130182</v>
      </c>
      <c r="M8" s="8"/>
      <c r="N8" s="11">
        <f>'m vs o orig data'!Q8</f>
        <v>4.32067E-05</v>
      </c>
      <c r="O8" s="8"/>
      <c r="P8" s="11">
        <f>'m vs o orig data'!Z8</f>
        <v>0.3296001621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</v>
      </c>
      <c r="B9" t="s">
        <v>35</v>
      </c>
      <c r="C9" t="str">
        <f>'m vs o orig data'!AD9</f>
        <v> </v>
      </c>
      <c r="D9" t="str">
        <f>'m vs o orig data'!AE9</f>
        <v> </v>
      </c>
      <c r="E9">
        <f ca="1">IF(CELL("contents",F9)="s","s",IF(CELL("contents",G9)="s","s",IF(CELL("contents",'m vs o orig data'!AF9)="d","d","")))</f>
      </c>
      <c r="F9" t="str">
        <f>'m vs o orig data'!AG9</f>
        <v> </v>
      </c>
      <c r="G9" t="str">
        <f>'m vs o orig data'!AH9</f>
        <v> </v>
      </c>
      <c r="H9" s="18">
        <f t="shared" si="0"/>
        <v>4.7642595785</v>
      </c>
      <c r="I9" s="3">
        <f>'m vs o orig data'!B9</f>
        <v>4.0859234827</v>
      </c>
      <c r="J9" s="3">
        <f>'m vs o orig data'!N9</f>
        <v>4.3423861001</v>
      </c>
      <c r="K9" s="18">
        <f t="shared" si="1"/>
        <v>3.9066395806</v>
      </c>
      <c r="L9" s="11">
        <f>'m vs o orig data'!E9</f>
        <v>0.4584575378</v>
      </c>
      <c r="M9" s="8"/>
      <c r="N9" s="11">
        <f>'m vs o orig data'!Q9</f>
        <v>0.1263821203</v>
      </c>
      <c r="O9" s="8"/>
      <c r="P9" s="11">
        <f>'m vs o orig data'!Z9</f>
        <v>0.7695672766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</v>
      </c>
      <c r="B10" t="s">
        <v>36</v>
      </c>
      <c r="C10" t="str">
        <f>'m vs o orig data'!AD10</f>
        <v> </v>
      </c>
      <c r="D10" t="str">
        <f>'m vs o orig data'!AE10</f>
        <v> </v>
      </c>
      <c r="E10">
        <f ca="1">IF(CELL("contents",F10)="s","s",IF(CELL("contents",G10)="s","s",IF(CELL("contents",'m vs o orig data'!AF10)="d","d","")))</f>
      </c>
      <c r="F10" t="str">
        <f>'m vs o orig data'!AG10</f>
        <v> </v>
      </c>
      <c r="G10" t="str">
        <f>'m vs o orig data'!AH10</f>
        <v> </v>
      </c>
      <c r="H10" s="18">
        <f t="shared" si="0"/>
        <v>4.7642595785</v>
      </c>
      <c r="I10" s="3">
        <f>'m vs o orig data'!B10</f>
        <v>5.6203830812</v>
      </c>
      <c r="J10" s="3">
        <f>'m vs o orig data'!N10</f>
        <v>4.6944519939</v>
      </c>
      <c r="K10" s="18">
        <f t="shared" si="1"/>
        <v>3.9066395806</v>
      </c>
      <c r="L10" s="11">
        <f>'m vs o orig data'!E10</f>
        <v>0.5662496569</v>
      </c>
      <c r="N10" s="11">
        <f>'m vs o orig data'!Q10</f>
        <v>0.0436985441</v>
      </c>
      <c r="P10" s="11">
        <f>'m vs o orig data'!Z10</f>
        <v>0.5411811216</v>
      </c>
    </row>
    <row r="11" spans="1:23" ht="12.75">
      <c r="A11" s="2" t="str">
        <f ca="1" t="shared" si="2"/>
        <v>Parkland</v>
      </c>
      <c r="B11" t="s">
        <v>34</v>
      </c>
      <c r="C11" t="str">
        <f>'m vs o orig data'!AD11</f>
        <v> </v>
      </c>
      <c r="D11" t="str">
        <f>'m vs o orig data'!AE11</f>
        <v> </v>
      </c>
      <c r="E11">
        <f ca="1">IF(CELL("contents",F11)="s","s",IF(CELL("contents",G11)="s","s",IF(CELL("contents",'m vs o orig data'!AF11)="d","d","")))</f>
      </c>
      <c r="F11" t="str">
        <f>'m vs o orig data'!AG11</f>
        <v> </v>
      </c>
      <c r="G11" t="str">
        <f>'m vs o orig data'!AH11</f>
        <v> </v>
      </c>
      <c r="H11" s="18">
        <f t="shared" si="0"/>
        <v>4.7642595785</v>
      </c>
      <c r="I11" s="3">
        <f>'m vs o orig data'!B11</f>
        <v>5.1071481406</v>
      </c>
      <c r="J11" s="3">
        <f>'m vs o orig data'!N11</f>
        <v>4.3467789601</v>
      </c>
      <c r="K11" s="18">
        <f t="shared" si="1"/>
        <v>3.9066395806</v>
      </c>
      <c r="L11" s="11">
        <f>'m vs o orig data'!E11</f>
        <v>0.7656287798</v>
      </c>
      <c r="M11" s="8"/>
      <c r="N11" s="11">
        <f>'m vs o orig data'!Q11</f>
        <v>0.2445963177</v>
      </c>
      <c r="O11" s="8"/>
      <c r="P11" s="11">
        <f>'m vs o orig data'!Z11</f>
        <v>0.5042515687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(s)</v>
      </c>
      <c r="B12" t="s">
        <v>37</v>
      </c>
      <c r="C12" t="str">
        <f>'m vs o orig data'!AD12</f>
        <v> </v>
      </c>
      <c r="D12" t="str">
        <f>'m vs o orig data'!AE12</f>
        <v> </v>
      </c>
      <c r="E12" t="str">
        <f ca="1">IF(CELL("contents",F12)="s","s",IF(CELL("contents",G12)="s","s",IF(CELL("contents",'m vs o orig data'!AF12)="d","d","")))</f>
        <v>s</v>
      </c>
      <c r="F12" t="str">
        <f>'m vs o orig data'!AG12</f>
        <v>s</v>
      </c>
      <c r="G12" t="str">
        <f>'m vs o orig data'!AH12</f>
        <v>s</v>
      </c>
      <c r="H12" s="18">
        <f t="shared" si="0"/>
        <v>4.7642595785</v>
      </c>
      <c r="I12" s="3" t="str">
        <f>'m vs o orig data'!B12</f>
        <v> </v>
      </c>
      <c r="J12" s="3" t="str">
        <f>'m vs o orig data'!N12</f>
        <v> </v>
      </c>
      <c r="K12" s="18">
        <f t="shared" si="1"/>
        <v>3.9066395806</v>
      </c>
      <c r="L12" s="11" t="str">
        <f>'m vs o orig data'!E12</f>
        <v> </v>
      </c>
      <c r="M12" s="8"/>
      <c r="N12" s="11" t="str">
        <f>'m vs o orig data'!Q12</f>
        <v> </v>
      </c>
      <c r="O12" s="8"/>
      <c r="P12" s="11" t="str">
        <f>'m vs o orig data'!Z12</f>
        <v> 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</v>
      </c>
      <c r="B13" t="s">
        <v>38</v>
      </c>
      <c r="C13" t="str">
        <f>'m vs o orig data'!AD13</f>
        <v> </v>
      </c>
      <c r="D13" t="str">
        <f>'m vs o orig data'!AE13</f>
        <v> </v>
      </c>
      <c r="E13">
        <f ca="1">IF(CELL("contents",F13)="s","s",IF(CELL("contents",G13)="s","s",IF(CELL("contents",'m vs o orig data'!AF13)="d","d","")))</f>
      </c>
      <c r="F13" t="str">
        <f>'m vs o orig data'!AG13</f>
        <v> </v>
      </c>
      <c r="G13" t="str">
        <f>'m vs o orig data'!AH13</f>
        <v> </v>
      </c>
      <c r="H13" s="18">
        <f t="shared" si="0"/>
        <v>4.7642595785</v>
      </c>
      <c r="I13" s="3">
        <f>'m vs o orig data'!B13</f>
        <v>6.4974497689</v>
      </c>
      <c r="J13" s="3">
        <f>'m vs o orig data'!N13</f>
        <v>4.1765897991</v>
      </c>
      <c r="K13" s="18">
        <f t="shared" si="1"/>
        <v>3.9066395806</v>
      </c>
      <c r="L13" s="11">
        <f>'m vs o orig data'!E13</f>
        <v>0.2028925083</v>
      </c>
      <c r="M13" s="8"/>
      <c r="N13" s="11">
        <f>'m vs o orig data'!Q13</f>
        <v>0.6152784993</v>
      </c>
      <c r="O13" s="8"/>
      <c r="P13" s="11">
        <f>'m vs o orig data'!Z13</f>
        <v>0.100830007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</v>
      </c>
      <c r="B14" t="s">
        <v>39</v>
      </c>
      <c r="C14" t="str">
        <f>'m vs o orig data'!AD14</f>
        <v> </v>
      </c>
      <c r="D14" t="str">
        <f>'m vs o orig data'!AE14</f>
        <v> </v>
      </c>
      <c r="E14">
        <f ca="1">IF(CELL("contents",F14)="s","s",IF(CELL("contents",G14)="s","s",IF(CELL("contents",'m vs o orig data'!AF14)="d","d","")))</f>
      </c>
      <c r="F14" t="str">
        <f>'m vs o orig data'!AG14</f>
        <v> </v>
      </c>
      <c r="G14" t="str">
        <f>'m vs o orig data'!AH14</f>
        <v> </v>
      </c>
      <c r="H14" s="18">
        <f t="shared" si="0"/>
        <v>4.7642595785</v>
      </c>
      <c r="I14" s="3">
        <f>'m vs o orig data'!B14</f>
        <v>4.498087137</v>
      </c>
      <c r="J14" s="3">
        <f>'m vs o orig data'!N14</f>
        <v>4.3011855876</v>
      </c>
      <c r="K14" s="18">
        <f t="shared" si="1"/>
        <v>3.9066395806</v>
      </c>
      <c r="L14" s="11">
        <f>'m vs o orig data'!E14</f>
        <v>0.850050945</v>
      </c>
      <c r="M14" s="8"/>
      <c r="N14" s="11">
        <f>'m vs o orig data'!Q14</f>
        <v>0.3453536454</v>
      </c>
      <c r="O14" s="8"/>
      <c r="P14" s="11">
        <f>'m vs o orig data'!Z14</f>
        <v>0.8865049804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8"/>
      <c r="I15" s="3"/>
      <c r="J15" s="3"/>
      <c r="K15" s="18"/>
      <c r="L15" s="11"/>
      <c r="M15" s="8"/>
      <c r="N15" s="11"/>
      <c r="O15" s="8"/>
      <c r="P15" s="11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 (o,d)</v>
      </c>
      <c r="B16" t="s">
        <v>139</v>
      </c>
      <c r="C16" t="str">
        <f>'m vs o orig data'!AD15</f>
        <v> </v>
      </c>
      <c r="D16" t="str">
        <f>'m vs o orig data'!AE15</f>
        <v>o</v>
      </c>
      <c r="E16" t="str">
        <f ca="1">IF(CELL("contents",F16)="s","s",IF(CELL("contents",G16)="s","s",IF(CELL("contents",'m vs o orig data'!AF15)="d","d","")))</f>
        <v>d</v>
      </c>
      <c r="F16" t="str">
        <f>'m vs o orig data'!AG15</f>
        <v> </v>
      </c>
      <c r="G16" t="str">
        <f>'m vs o orig data'!AH15</f>
        <v> </v>
      </c>
      <c r="H16" s="18">
        <f>I$19</f>
        <v>4.7642595785</v>
      </c>
      <c r="I16" s="3">
        <f>'m vs o orig data'!B15</f>
        <v>6.6264260546</v>
      </c>
      <c r="J16" s="3">
        <f>'m vs o orig data'!N15</f>
        <v>4.8417964351</v>
      </c>
      <c r="K16" s="18">
        <f>J$19</f>
        <v>3.9066395806</v>
      </c>
      <c r="L16" s="11">
        <f>'m vs o orig data'!E15</f>
        <v>0.0362058998</v>
      </c>
      <c r="M16" s="8"/>
      <c r="N16" s="11">
        <f>'m vs o orig data'!Q15</f>
        <v>3.7044896E-07</v>
      </c>
      <c r="O16" s="8"/>
      <c r="P16" s="11">
        <f>'m vs o orig data'!Z15</f>
        <v>0.0329149166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</v>
      </c>
      <c r="B17" t="s">
        <v>44</v>
      </c>
      <c r="C17" t="str">
        <f>'m vs o orig data'!AD16</f>
        <v> </v>
      </c>
      <c r="D17" t="str">
        <f>'m vs o orig data'!AE16</f>
        <v> </v>
      </c>
      <c r="E17">
        <f ca="1">IF(CELL("contents",F17)="s","s",IF(CELL("contents",G17)="s","s",IF(CELL("contents",'m vs o orig data'!AF16)="d","d","")))</f>
      </c>
      <c r="F17" t="str">
        <f>'m vs o orig data'!AG16</f>
        <v> </v>
      </c>
      <c r="G17" t="str">
        <f>'m vs o orig data'!AH16</f>
        <v> </v>
      </c>
      <c r="H17" s="18">
        <f>I$19</f>
        <v>4.7642595785</v>
      </c>
      <c r="I17" s="3">
        <f>'m vs o orig data'!B16</f>
        <v>4.6827904272</v>
      </c>
      <c r="J17" s="3">
        <f>'m vs o orig data'!N16</f>
        <v>4.4317423355</v>
      </c>
      <c r="K17" s="18">
        <f>J$19</f>
        <v>3.9066395806</v>
      </c>
      <c r="L17" s="11">
        <f>'m vs o orig data'!E16</f>
        <v>0.9102284556</v>
      </c>
      <c r="N17" s="11">
        <f>'m vs o orig data'!Q16</f>
        <v>0.014493324</v>
      </c>
      <c r="P17" s="11">
        <f>'m vs o orig data'!Z16</f>
        <v>0.7045026904</v>
      </c>
    </row>
    <row r="18" spans="1:16" ht="12.75">
      <c r="A18" s="2" t="str">
        <f ca="1" t="shared" si="2"/>
        <v>North</v>
      </c>
      <c r="B18" t="s">
        <v>40</v>
      </c>
      <c r="C18" t="str">
        <f>'m vs o orig data'!AD17</f>
        <v> </v>
      </c>
      <c r="D18" t="str">
        <f>'m vs o orig data'!AE17</f>
        <v> </v>
      </c>
      <c r="E18">
        <f ca="1">IF(CELL("contents",F18)="s","s",IF(CELL("contents",G18)="s","s",IF(CELL("contents",'m vs o orig data'!AF17)="d","d","")))</f>
      </c>
      <c r="F18" t="str">
        <f>'m vs o orig data'!AG17</f>
        <v> </v>
      </c>
      <c r="G18" t="str">
        <f>'m vs o orig data'!AH17</f>
        <v> </v>
      </c>
      <c r="H18" s="18">
        <f>I$19</f>
        <v>4.7642595785</v>
      </c>
      <c r="I18" s="3">
        <f>'m vs o orig data'!B17</f>
        <v>5.5596434255</v>
      </c>
      <c r="J18" s="3">
        <f>'m vs o orig data'!N17</f>
        <v>4.2150573384</v>
      </c>
      <c r="K18" s="18">
        <f>J$19</f>
        <v>3.9066395806</v>
      </c>
      <c r="L18" s="11">
        <f>'m vs o orig data'!E17</f>
        <v>0.4445520738</v>
      </c>
      <c r="N18" s="11">
        <f>'m vs o orig data'!Q17</f>
        <v>0.3739674825</v>
      </c>
      <c r="P18" s="11">
        <f>'m vs o orig data'!Z17</f>
        <v>0.182397369</v>
      </c>
    </row>
    <row r="19" spans="1:16" ht="12.75">
      <c r="A19" s="2" t="str">
        <f ca="1" t="shared" si="2"/>
        <v>Manitoba (d)</v>
      </c>
      <c r="B19" t="s">
        <v>42</v>
      </c>
      <c r="C19" t="str">
        <f>'m vs o orig data'!AD18</f>
        <v> </v>
      </c>
      <c r="D19" t="str">
        <f>'m vs o orig data'!AE18</f>
        <v> </v>
      </c>
      <c r="E19" t="str">
        <f ca="1">IF(CELL("contents",F19)="s","s",IF(CELL("contents",G19)="s","s",IF(CELL("contents",'m vs o orig data'!AF18)="d","d","")))</f>
        <v>d</v>
      </c>
      <c r="F19" t="str">
        <f>'m vs o orig data'!AG18</f>
        <v> </v>
      </c>
      <c r="G19" t="str">
        <f>'m vs o orig data'!AH18</f>
        <v> </v>
      </c>
      <c r="H19" s="18">
        <f>I$19</f>
        <v>4.7642595785</v>
      </c>
      <c r="I19" s="3">
        <f>'m vs o orig data'!B18</f>
        <v>4.7642595785</v>
      </c>
      <c r="J19" s="3">
        <f>'m vs o orig data'!N18</f>
        <v>3.9066395806</v>
      </c>
      <c r="K19" s="18">
        <f>J$19</f>
        <v>3.9066395806</v>
      </c>
      <c r="L19" s="11" t="str">
        <f>'m vs o orig data'!E18</f>
        <v> </v>
      </c>
      <c r="N19" s="11" t="str">
        <f>'m vs o orig data'!Q18</f>
        <v> </v>
      </c>
      <c r="P19" s="11">
        <f>'m vs o orig data'!Z18</f>
        <v>0.0048123716</v>
      </c>
    </row>
    <row r="20" spans="1:16" ht="12.75">
      <c r="A20" s="2" t="str">
        <f ca="1" t="shared" si="2"/>
        <v>Fort Garry (o)</v>
      </c>
      <c r="B20" t="s">
        <v>45</v>
      </c>
      <c r="C20" t="str">
        <f>'m vs o orig data'!AD19</f>
        <v> </v>
      </c>
      <c r="D20" t="str">
        <f>'m vs o orig data'!AE19</f>
        <v>o</v>
      </c>
      <c r="E20">
        <f ca="1">IF(CELL("contents",F20)="s","s",IF(CELL("contents",G20)="s","s",IF(CELL("contents",'m vs o orig data'!AF19)="d","d","")))</f>
      </c>
      <c r="F20" t="str">
        <f>'m vs o orig data'!AG19</f>
        <v> </v>
      </c>
      <c r="G20" t="str">
        <f>'m vs o orig data'!AH19</f>
        <v> </v>
      </c>
      <c r="H20" s="18">
        <f aca="true" t="shared" si="3" ref="H20:H31">I$19</f>
        <v>4.7642595785</v>
      </c>
      <c r="I20" s="3">
        <f>'m vs o orig data'!B19</f>
        <v>2.2020405379</v>
      </c>
      <c r="J20" s="3">
        <f>'m vs o orig data'!N19</f>
        <v>2.889793707</v>
      </c>
      <c r="K20" s="18">
        <f aca="true" t="shared" si="4" ref="K20:K31">J$19</f>
        <v>3.9066395806</v>
      </c>
      <c r="L20" s="11">
        <f>'m vs o orig data'!E19</f>
        <v>0.2057084397</v>
      </c>
      <c r="N20" s="11">
        <f>'m vs o orig data'!Q19</f>
        <v>0.0003499625</v>
      </c>
      <c r="P20" s="11">
        <f>'m vs o orig data'!Z19</f>
        <v>0.6569465923</v>
      </c>
    </row>
    <row r="21" spans="1:16" ht="12.75">
      <c r="A21" s="2" t="str">
        <f ca="1" t="shared" si="2"/>
        <v>Assiniboine South (s)</v>
      </c>
      <c r="B21" t="s">
        <v>46</v>
      </c>
      <c r="C21" t="str">
        <f>'m vs o orig data'!AD20</f>
        <v> </v>
      </c>
      <c r="D21" t="str">
        <f>'m vs o orig data'!AE20</f>
        <v> </v>
      </c>
      <c r="E21" t="str">
        <f ca="1">IF(CELL("contents",F21)="s","s",IF(CELL("contents",G21)="s","s",IF(CELL("contents",'m vs o orig data'!AF20)="d","d","")))</f>
        <v>s</v>
      </c>
      <c r="F21" t="str">
        <f>'m vs o orig data'!AG20</f>
        <v>s</v>
      </c>
      <c r="G21" t="str">
        <f>'m vs o orig data'!AH20</f>
        <v> </v>
      </c>
      <c r="H21" s="18">
        <f t="shared" si="3"/>
        <v>4.7642595785</v>
      </c>
      <c r="I21" s="3" t="str">
        <f>'m vs o orig data'!B20</f>
        <v> </v>
      </c>
      <c r="J21" s="3">
        <f>'m vs o orig data'!N20</f>
        <v>3.1482030076</v>
      </c>
      <c r="K21" s="18">
        <f t="shared" si="4"/>
        <v>3.9066395806</v>
      </c>
      <c r="L21" s="11" t="str">
        <f>'m vs o orig data'!E20</f>
        <v> </v>
      </c>
      <c r="N21" s="11">
        <f>'m vs o orig data'!Q20</f>
        <v>0.0392402438</v>
      </c>
      <c r="P21" s="11" t="str">
        <f>'m vs o orig data'!Z20</f>
        <v> </v>
      </c>
    </row>
    <row r="22" spans="1:16" ht="12.75">
      <c r="A22" s="2" t="str">
        <f ca="1" t="shared" si="2"/>
        <v>St. Boniface</v>
      </c>
      <c r="B22" t="s">
        <v>50</v>
      </c>
      <c r="C22" t="str">
        <f>'m vs o orig data'!AD21</f>
        <v> </v>
      </c>
      <c r="D22" t="str">
        <f>'m vs o orig data'!AE21</f>
        <v> </v>
      </c>
      <c r="E22">
        <f ca="1">IF(CELL("contents",F22)="s","s",IF(CELL("contents",G22)="s","s",IF(CELL("contents",'m vs o orig data'!AF21)="d","d","")))</f>
      </c>
      <c r="F22" t="str">
        <f>'m vs o orig data'!AG21</f>
        <v> </v>
      </c>
      <c r="G22" t="str">
        <f>'m vs o orig data'!AH21</f>
        <v> </v>
      </c>
      <c r="H22" s="18">
        <f t="shared" si="3"/>
        <v>4.7642595785</v>
      </c>
      <c r="I22" s="3">
        <f>'m vs o orig data'!B21</f>
        <v>3.8350294167</v>
      </c>
      <c r="J22" s="3">
        <f>'m vs o orig data'!N21</f>
        <v>3.5164521774</v>
      </c>
      <c r="K22" s="18">
        <f t="shared" si="4"/>
        <v>3.9066395806</v>
      </c>
      <c r="L22" s="11">
        <f>'m vs o orig data'!E21</f>
        <v>0.4929545009</v>
      </c>
      <c r="N22" s="11">
        <f>'m vs o orig data'!Q21</f>
        <v>0.232896852</v>
      </c>
      <c r="P22" s="11">
        <f>'m vs o orig data'!Z21</f>
        <v>0.787412451</v>
      </c>
    </row>
    <row r="23" spans="1:16" ht="12.75">
      <c r="A23" s="2" t="str">
        <f ca="1" t="shared" si="2"/>
        <v>St. Vital</v>
      </c>
      <c r="B23" t="s">
        <v>48</v>
      </c>
      <c r="C23" t="str">
        <f>'m vs o orig data'!AD22</f>
        <v> </v>
      </c>
      <c r="D23" t="str">
        <f>'m vs o orig data'!AE22</f>
        <v> </v>
      </c>
      <c r="E23">
        <f ca="1">IF(CELL("contents",F23)="s","s",IF(CELL("contents",G23)="s","s",IF(CELL("contents",'m vs o orig data'!AF22)="d","d","")))</f>
      </c>
      <c r="F23" t="str">
        <f>'m vs o orig data'!AG22</f>
        <v> </v>
      </c>
      <c r="G23" t="str">
        <f>'m vs o orig data'!AH22</f>
        <v> </v>
      </c>
      <c r="H23" s="18">
        <f t="shared" si="3"/>
        <v>4.7642595785</v>
      </c>
      <c r="I23" s="3">
        <f>'m vs o orig data'!B22</f>
        <v>4.5198533775</v>
      </c>
      <c r="J23" s="3">
        <f>'m vs o orig data'!N22</f>
        <v>3.5493800646</v>
      </c>
      <c r="K23" s="18">
        <f t="shared" si="4"/>
        <v>3.9066395806</v>
      </c>
      <c r="L23" s="11">
        <f>'m vs o orig data'!E22</f>
        <v>0.8599373396</v>
      </c>
      <c r="N23" s="11">
        <f>'m vs o orig data'!Q22</f>
        <v>0.2203305488</v>
      </c>
      <c r="P23" s="11">
        <f>'m vs o orig data'!Z22</f>
        <v>0.4221843839</v>
      </c>
    </row>
    <row r="24" spans="1:16" ht="12.75">
      <c r="A24" s="2" t="str">
        <f ca="1" t="shared" si="2"/>
        <v>Transcona</v>
      </c>
      <c r="B24" t="s">
        <v>51</v>
      </c>
      <c r="C24" t="str">
        <f>'m vs o orig data'!AD23</f>
        <v> </v>
      </c>
      <c r="D24" t="str">
        <f>'m vs o orig data'!AE23</f>
        <v> </v>
      </c>
      <c r="E24">
        <f ca="1">IF(CELL("contents",F24)="s","s",IF(CELL("contents",G24)="s","s",IF(CELL("contents",'m vs o orig data'!AF23)="d","d","")))</f>
      </c>
      <c r="F24" t="str">
        <f>'m vs o orig data'!AG23</f>
        <v> </v>
      </c>
      <c r="G24" t="str">
        <f>'m vs o orig data'!AH23</f>
        <v> </v>
      </c>
      <c r="H24" s="18">
        <f t="shared" si="3"/>
        <v>4.7642595785</v>
      </c>
      <c r="I24" s="3">
        <f>'m vs o orig data'!B23</f>
        <v>4.3627280786</v>
      </c>
      <c r="J24" s="3">
        <f>'m vs o orig data'!N23</f>
        <v>4.7445319155</v>
      </c>
      <c r="K24" s="18">
        <f t="shared" si="4"/>
        <v>3.9066395806</v>
      </c>
      <c r="L24" s="11">
        <f>'m vs o orig data'!E23</f>
        <v>0.8267458179</v>
      </c>
      <c r="N24" s="11">
        <f>'m vs o orig data'!Q23</f>
        <v>0.0389227764</v>
      </c>
      <c r="P24" s="11">
        <f>'m vs o orig data'!Z23</f>
        <v>0.8369213623</v>
      </c>
    </row>
    <row r="25" spans="1:19" ht="12.75">
      <c r="A25" s="2" t="str">
        <f ca="1" t="shared" si="2"/>
        <v>River Heights (o)</v>
      </c>
      <c r="B25" t="s">
        <v>47</v>
      </c>
      <c r="C25" t="str">
        <f>'m vs o orig data'!AD24</f>
        <v> </v>
      </c>
      <c r="D25" t="str">
        <f>'m vs o orig data'!AE24</f>
        <v>o</v>
      </c>
      <c r="E25">
        <f ca="1">IF(CELL("contents",F25)="s","s",IF(CELL("contents",G25)="s","s",IF(CELL("contents",'m vs o orig data'!AF24)="d","d","")))</f>
      </c>
      <c r="F25" t="str">
        <f>'m vs o orig data'!AG24</f>
        <v> </v>
      </c>
      <c r="G25" t="str">
        <f>'m vs o orig data'!AH24</f>
        <v> </v>
      </c>
      <c r="H25" s="18">
        <f t="shared" si="3"/>
        <v>4.7642595785</v>
      </c>
      <c r="I25" s="3">
        <f>'m vs o orig data'!B24</f>
        <v>4.1256868901</v>
      </c>
      <c r="J25" s="3">
        <f>'m vs o orig data'!N24</f>
        <v>2.5807168022</v>
      </c>
      <c r="K25" s="18">
        <f t="shared" si="4"/>
        <v>3.9066395806</v>
      </c>
      <c r="L25" s="11">
        <f>'m vs o orig data'!E24</f>
        <v>0.7400118</v>
      </c>
      <c r="N25" s="11">
        <f>'m vs o orig data'!Q24</f>
        <v>4.0759571E-06</v>
      </c>
      <c r="P25" s="11">
        <f>'m vs o orig data'!Z24</f>
        <v>0.2838789624</v>
      </c>
      <c r="Q25" s="1"/>
      <c r="R25" s="1"/>
      <c r="S25" s="1"/>
    </row>
    <row r="26" spans="1:19" ht="12.75">
      <c r="A26" s="2" t="str">
        <f ca="1" t="shared" si="2"/>
        <v>River East</v>
      </c>
      <c r="B26" t="s">
        <v>49</v>
      </c>
      <c r="C26" t="str">
        <f>'m vs o orig data'!AD25</f>
        <v> </v>
      </c>
      <c r="D26" t="str">
        <f>'m vs o orig data'!AE25</f>
        <v> </v>
      </c>
      <c r="E26">
        <f ca="1">IF(CELL("contents",F26)="s","s",IF(CELL("contents",G26)="s","s",IF(CELL("contents",'m vs o orig data'!AF25)="d","d","")))</f>
      </c>
      <c r="F26" t="str">
        <f>'m vs o orig data'!AG25</f>
        <v> </v>
      </c>
      <c r="G26" t="str">
        <f>'m vs o orig data'!AH25</f>
        <v> </v>
      </c>
      <c r="H26" s="18">
        <f t="shared" si="3"/>
        <v>4.7642595785</v>
      </c>
      <c r="I26" s="3">
        <f>'m vs o orig data'!B25</f>
        <v>2.8153875922</v>
      </c>
      <c r="J26" s="3">
        <f>'m vs o orig data'!N25</f>
        <v>4.0144232675</v>
      </c>
      <c r="K26" s="18">
        <f t="shared" si="4"/>
        <v>3.9066395806</v>
      </c>
      <c r="L26" s="11">
        <f>'m vs o orig data'!E25</f>
        <v>0.1294087059</v>
      </c>
      <c r="N26" s="11">
        <f>'m vs o orig data'!Q25</f>
        <v>0.6548353185</v>
      </c>
      <c r="P26" s="11">
        <f>'m vs o orig data'!Z25</f>
        <v>0.3047923112</v>
      </c>
      <c r="Q26" s="1"/>
      <c r="R26" s="1"/>
      <c r="S26" s="1"/>
    </row>
    <row r="27" spans="1:19" ht="12.75">
      <c r="A27" s="2" t="str">
        <f ca="1" t="shared" si="2"/>
        <v>Seven Oaks</v>
      </c>
      <c r="B27" t="s">
        <v>52</v>
      </c>
      <c r="C27" t="str">
        <f>'m vs o orig data'!AD26</f>
        <v> </v>
      </c>
      <c r="D27" t="str">
        <f>'m vs o orig data'!AE26</f>
        <v> </v>
      </c>
      <c r="E27">
        <f ca="1">IF(CELL("contents",F27)="s","s",IF(CELL("contents",G27)="s","s",IF(CELL("contents",'m vs o orig data'!AF26)="d","d","")))</f>
      </c>
      <c r="F27" t="str">
        <f>'m vs o orig data'!AG26</f>
        <v> </v>
      </c>
      <c r="G27" t="str">
        <f>'m vs o orig data'!AH26</f>
        <v> </v>
      </c>
      <c r="H27" s="18">
        <f t="shared" si="3"/>
        <v>4.7642595785</v>
      </c>
      <c r="I27" s="3">
        <f>'m vs o orig data'!B26</f>
        <v>3.6035935518</v>
      </c>
      <c r="J27" s="3">
        <f>'m vs o orig data'!N26</f>
        <v>3.5584559944</v>
      </c>
      <c r="K27" s="18">
        <f t="shared" si="4"/>
        <v>3.9066395806</v>
      </c>
      <c r="L27" s="11">
        <f>'m vs o orig data'!E26</f>
        <v>0.5031829777</v>
      </c>
      <c r="N27" s="11">
        <f>'m vs o orig data'!Q26</f>
        <v>0.2376255577</v>
      </c>
      <c r="P27" s="11">
        <f>'m vs o orig data'!Z26</f>
        <v>0.9760191043</v>
      </c>
      <c r="Q27" s="1"/>
      <c r="R27" s="1"/>
      <c r="S27" s="1"/>
    </row>
    <row r="28" spans="1:19" ht="12.75">
      <c r="A28" s="2" t="str">
        <f ca="1" t="shared" si="2"/>
        <v>St. James - Assiniboia</v>
      </c>
      <c r="B28" t="s">
        <v>53</v>
      </c>
      <c r="C28" t="str">
        <f>'m vs o orig data'!AD27</f>
        <v> </v>
      </c>
      <c r="D28" t="str">
        <f>'m vs o orig data'!AE27</f>
        <v> </v>
      </c>
      <c r="E28">
        <f ca="1">IF(CELL("contents",F28)="s","s",IF(CELL("contents",G28)="s","s",IF(CELL("contents",'m vs o orig data'!AF27)="d","d","")))</f>
      </c>
      <c r="F28" t="str">
        <f>'m vs o orig data'!AG27</f>
        <v> </v>
      </c>
      <c r="G28" t="str">
        <f>'m vs o orig data'!AH27</f>
        <v> </v>
      </c>
      <c r="H28" s="18">
        <f t="shared" si="3"/>
        <v>4.7642595785</v>
      </c>
      <c r="I28" s="3">
        <f>'m vs o orig data'!B27</f>
        <v>5.1400045238</v>
      </c>
      <c r="J28" s="3">
        <f>'m vs o orig data'!N27</f>
        <v>3.8155512339</v>
      </c>
      <c r="K28" s="18">
        <f t="shared" si="4"/>
        <v>3.9066395806</v>
      </c>
      <c r="L28" s="11">
        <f>'m vs o orig data'!E27</f>
        <v>0.8267796336</v>
      </c>
      <c r="M28" s="8"/>
      <c r="N28" s="11">
        <f>'m vs o orig data'!Q27</f>
        <v>0.7535162858</v>
      </c>
      <c r="P28" s="11">
        <f>'m vs o orig data'!Z27</f>
        <v>0.3926006659</v>
      </c>
      <c r="Q28" s="1"/>
      <c r="R28" s="1"/>
      <c r="S28" s="1"/>
    </row>
    <row r="29" spans="1:19" ht="12.75">
      <c r="A29" s="2" t="str">
        <f ca="1" t="shared" si="2"/>
        <v>Inkster</v>
      </c>
      <c r="B29" t="s">
        <v>54</v>
      </c>
      <c r="C29" t="str">
        <f>'m vs o orig data'!AD28</f>
        <v> </v>
      </c>
      <c r="D29" t="str">
        <f>'m vs o orig data'!AE28</f>
        <v> </v>
      </c>
      <c r="E29">
        <f ca="1">IF(CELL("contents",F29)="s","s",IF(CELL("contents",G29)="s","s",IF(CELL("contents",'m vs o orig data'!AF28)="d","d","")))</f>
      </c>
      <c r="F29" t="str">
        <f>'m vs o orig data'!AG28</f>
        <v> </v>
      </c>
      <c r="G29" t="str">
        <f>'m vs o orig data'!AH28</f>
        <v> </v>
      </c>
      <c r="H29" s="18">
        <f t="shared" si="3"/>
        <v>4.7642595785</v>
      </c>
      <c r="I29" s="3">
        <f>'m vs o orig data'!B28</f>
        <v>4.8594270303</v>
      </c>
      <c r="J29" s="3">
        <f>'m vs o orig data'!N28</f>
        <v>4.1384311468</v>
      </c>
      <c r="K29" s="18">
        <f t="shared" si="4"/>
        <v>3.9066395806</v>
      </c>
      <c r="L29" s="11">
        <f>'m vs o orig data'!E28</f>
        <v>0.9594470029</v>
      </c>
      <c r="M29" s="8"/>
      <c r="N29" s="11">
        <f>'m vs o orig data'!Q28</f>
        <v>0.5891554494</v>
      </c>
      <c r="P29" s="11">
        <f>'m vs o orig data'!Z28</f>
        <v>0.6863586856</v>
      </c>
      <c r="Q29" s="1"/>
      <c r="R29" s="1"/>
      <c r="S29" s="1"/>
    </row>
    <row r="30" spans="1:19" ht="12.75">
      <c r="A30" s="2" t="str">
        <f ca="1" t="shared" si="2"/>
        <v>Downtown (o)</v>
      </c>
      <c r="B30" t="s">
        <v>55</v>
      </c>
      <c r="C30" t="str">
        <f>'m vs o orig data'!AD29</f>
        <v> </v>
      </c>
      <c r="D30" t="str">
        <f>'m vs o orig data'!AE29</f>
        <v>o</v>
      </c>
      <c r="E30">
        <f ca="1">IF(CELL("contents",F30)="s","s",IF(CELL("contents",G30)="s","s",IF(CELL("contents",'m vs o orig data'!AF29)="d","d","")))</f>
      </c>
      <c r="F30" t="str">
        <f>'m vs o orig data'!AG29</f>
        <v> </v>
      </c>
      <c r="G30" t="str">
        <f>'m vs o orig data'!AH29</f>
        <v> </v>
      </c>
      <c r="H30" s="18">
        <f t="shared" si="3"/>
        <v>4.7642595785</v>
      </c>
      <c r="I30" s="3">
        <f>'m vs o orig data'!B29</f>
        <v>3.1332443259</v>
      </c>
      <c r="J30" s="3">
        <f>'m vs o orig data'!N29</f>
        <v>2.4406599796</v>
      </c>
      <c r="K30" s="18">
        <f t="shared" si="4"/>
        <v>3.9066395806</v>
      </c>
      <c r="L30" s="11">
        <f>'m vs o orig data'!E29</f>
        <v>0.2974993621</v>
      </c>
      <c r="M30" s="8"/>
      <c r="N30" s="11">
        <f>'m vs o orig data'!Q29</f>
        <v>1.7217876E-07</v>
      </c>
      <c r="P30" s="11">
        <f>'m vs o orig data'!Z29</f>
        <v>0.5390711278</v>
      </c>
      <c r="Q30" s="1"/>
      <c r="R30" s="1"/>
      <c r="S30" s="1"/>
    </row>
    <row r="31" spans="1:19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</v>
      </c>
      <c r="B31" t="s">
        <v>56</v>
      </c>
      <c r="C31" t="str">
        <f>'m vs o orig data'!AD30</f>
        <v> </v>
      </c>
      <c r="D31" t="str">
        <f>'m vs o orig data'!AE30</f>
        <v> </v>
      </c>
      <c r="E31">
        <f ca="1">IF(CELL("contents",F31)="s","s",IF(CELL("contents",G31)="s","s",IF(CELL("contents",'m vs o orig data'!AF30)="d","d","")))</f>
      </c>
      <c r="F31" t="str">
        <f>'m vs o orig data'!AG30</f>
        <v> </v>
      </c>
      <c r="G31" t="str">
        <f>'m vs o orig data'!AH30</f>
        <v> </v>
      </c>
      <c r="H31" s="18">
        <f t="shared" si="3"/>
        <v>4.7642595785</v>
      </c>
      <c r="I31" s="3">
        <f>'m vs o orig data'!B30</f>
        <v>4.2109245866</v>
      </c>
      <c r="J31" s="3">
        <f>'m vs o orig data'!N30</f>
        <v>3.8739582583</v>
      </c>
      <c r="K31" s="18">
        <f t="shared" si="4"/>
        <v>3.9066395806</v>
      </c>
      <c r="L31" s="11">
        <f>'m vs o orig data'!E30</f>
        <v>0.6964326699</v>
      </c>
      <c r="M31" s="8"/>
      <c r="N31" s="11">
        <f>'m vs o orig data'!Q30</f>
        <v>0.9317120849</v>
      </c>
      <c r="P31" s="11">
        <f>'m vs o orig data'!Z30</f>
        <v>0.7971159577</v>
      </c>
      <c r="Q31" s="1"/>
      <c r="R31" s="1"/>
      <c r="S31" s="1"/>
    </row>
    <row r="32" spans="1:19" ht="12.75">
      <c r="B32"/>
      <c r="C32"/>
      <c r="D32"/>
      <c r="E32"/>
      <c r="F32"/>
      <c r="G32"/>
      <c r="H32" s="18"/>
      <c r="I32" s="3"/>
      <c r="J32" s="3"/>
      <c r="K32" s="18"/>
      <c r="L32" s="11"/>
      <c r="M32" s="8"/>
      <c r="N32" s="11"/>
      <c r="P32" s="11"/>
      <c r="Q32" s="1"/>
      <c r="R32" s="1"/>
      <c r="S32" s="1"/>
    </row>
    <row r="33" spans="2:8" ht="12.75">
      <c r="B33"/>
      <c r="C33"/>
      <c r="D33"/>
      <c r="E33"/>
      <c r="F33"/>
      <c r="G33"/>
      <c r="H33" s="19"/>
    </row>
    <row r="34" spans="2:8" ht="12.75">
      <c r="B34"/>
      <c r="C34"/>
      <c r="D34"/>
      <c r="E34"/>
      <c r="F34"/>
      <c r="G34"/>
      <c r="H34" s="19"/>
    </row>
    <row r="35" spans="2:8" ht="12.75">
      <c r="B35"/>
      <c r="C35"/>
      <c r="D35"/>
      <c r="E35"/>
      <c r="F35"/>
      <c r="G35"/>
      <c r="H35" s="19"/>
    </row>
    <row r="36" spans="2:8" ht="12.75">
      <c r="B36"/>
      <c r="C36"/>
      <c r="D36"/>
      <c r="E36"/>
      <c r="F36"/>
      <c r="G36"/>
      <c r="H36" s="19"/>
    </row>
    <row r="37" spans="2:8" ht="12.75">
      <c r="B37"/>
      <c r="C37"/>
      <c r="D37"/>
      <c r="E37"/>
      <c r="F37"/>
      <c r="G37"/>
      <c r="H37" s="19"/>
    </row>
    <row r="38" spans="2:8" ht="12.75">
      <c r="B38"/>
      <c r="C38"/>
      <c r="D38"/>
      <c r="E38"/>
      <c r="F38"/>
      <c r="G38"/>
      <c r="H38" s="19"/>
    </row>
    <row r="39" spans="2:8" ht="12.75">
      <c r="B39"/>
      <c r="C39"/>
      <c r="D39"/>
      <c r="E39"/>
      <c r="F39"/>
      <c r="G39"/>
      <c r="H39" s="19"/>
    </row>
    <row r="40" ht="12.75">
      <c r="H40" s="19"/>
    </row>
    <row r="41" ht="12.75">
      <c r="H41" s="19"/>
    </row>
    <row r="42" ht="12.75">
      <c r="H42" s="19"/>
    </row>
    <row r="43" ht="12.75">
      <c r="H43" s="19"/>
    </row>
    <row r="44" ht="12.75">
      <c r="H44" s="19"/>
    </row>
    <row r="45" ht="12.75">
      <c r="H45" s="19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2" sqref="E1:H65536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7" ht="12.75">
      <c r="A1" s="34" t="s">
        <v>138</v>
      </c>
      <c r="B1" s="4" t="s">
        <v>59</v>
      </c>
      <c r="C1" s="12" t="s">
        <v>29</v>
      </c>
      <c r="D1" s="12" t="s">
        <v>30</v>
      </c>
      <c r="E1" s="82" t="s">
        <v>156</v>
      </c>
      <c r="F1" s="82"/>
      <c r="G1" s="82"/>
    </row>
    <row r="2" spans="1:7" ht="12.75">
      <c r="A2" s="34"/>
      <c r="B2" s="4"/>
      <c r="C2" s="12"/>
      <c r="D2" s="12"/>
      <c r="E2" s="3"/>
      <c r="F2" s="3" t="s">
        <v>140</v>
      </c>
      <c r="G2" s="3"/>
    </row>
    <row r="3" spans="1:7" ht="12.75">
      <c r="A3" s="33" t="s">
        <v>0</v>
      </c>
      <c r="B3" s="4"/>
      <c r="C3" s="12" t="s">
        <v>121</v>
      </c>
      <c r="D3" s="12" t="s">
        <v>61</v>
      </c>
      <c r="E3" s="5" t="s">
        <v>129</v>
      </c>
      <c r="F3" s="3" t="s">
        <v>141</v>
      </c>
      <c r="G3" s="5" t="s">
        <v>103</v>
      </c>
    </row>
    <row r="4" spans="1:7" ht="12.75">
      <c r="A4" s="32" t="str">
        <f ca="1">CONCATENATE(B4)&amp;(IF((CELL("contents",D4)="s")," (s)",(IF((CELL("contents",C4)="m")," (m)",""))))</f>
        <v>Southeast Region</v>
      </c>
      <c r="B4" t="s">
        <v>122</v>
      </c>
      <c r="C4" t="str">
        <f>'m region orig data'!N4</f>
        <v> </v>
      </c>
      <c r="D4" t="str">
        <f>'m region orig data'!O4</f>
        <v> </v>
      </c>
      <c r="E4" s="18">
        <f>F$12</f>
        <v>4.7643882728</v>
      </c>
      <c r="F4" s="35">
        <f>'m region orig data'!B4</f>
        <v>7.0263581931</v>
      </c>
      <c r="G4" s="11">
        <f>'m region orig data'!E4</f>
        <v>0.0308086274</v>
      </c>
    </row>
    <row r="5" spans="1:7" ht="12.75">
      <c r="A5" s="32" t="str">
        <f ca="1">CONCATENATE(B5)&amp;(IF((CELL("contents",D5)="s")," (s)",(IF((CELL("contents",C5)="m")," (m)",""))))</f>
        <v>Interlake Region</v>
      </c>
      <c r="B5" t="s">
        <v>123</v>
      </c>
      <c r="C5" t="str">
        <f>'m region orig data'!N5</f>
        <v> </v>
      </c>
      <c r="D5" t="str">
        <f>'m region orig data'!O5</f>
        <v> </v>
      </c>
      <c r="E5" s="18">
        <f aca="true" t="shared" si="0" ref="E5:E12">F$12</f>
        <v>4.7643882728</v>
      </c>
      <c r="F5" s="35">
        <f>'m region orig data'!B5</f>
        <v>4.1016733384</v>
      </c>
      <c r="G5" s="11">
        <f>'m region orig data'!E5</f>
        <v>0.528489265</v>
      </c>
    </row>
    <row r="6" spans="1:7" ht="12.75">
      <c r="A6" s="32" t="str">
        <f aca="true" ca="1" t="shared" si="1" ref="A6:A12">CONCATENATE(B6)&amp;(IF((CELL("contents",D6)="s")," (s)",(IF((CELL("contents",C6)="m")," (m)",""))))</f>
        <v>Northwest Region</v>
      </c>
      <c r="B6" t="s">
        <v>124</v>
      </c>
      <c r="C6" t="str">
        <f>'m region orig data'!N6</f>
        <v> </v>
      </c>
      <c r="D6" t="str">
        <f>'m region orig data'!O6</f>
        <v> </v>
      </c>
      <c r="E6" s="18">
        <f t="shared" si="0"/>
        <v>4.7643882728</v>
      </c>
      <c r="F6" s="35">
        <f>'m region orig data'!B6</f>
        <v>6.0529401912</v>
      </c>
      <c r="G6" s="11">
        <f>'m region orig data'!E6</f>
        <v>0.3874111884</v>
      </c>
    </row>
    <row r="7" spans="1:7" ht="12.75">
      <c r="A7" s="32" t="str">
        <f ca="1" t="shared" si="1"/>
        <v>Winnipeg Region</v>
      </c>
      <c r="B7" t="s">
        <v>125</v>
      </c>
      <c r="C7" t="str">
        <f>'m region orig data'!N7</f>
        <v> </v>
      </c>
      <c r="D7" t="str">
        <f>'m region orig data'!O7</f>
        <v> </v>
      </c>
      <c r="E7" s="18">
        <f t="shared" si="0"/>
        <v>4.7643882728</v>
      </c>
      <c r="F7" s="35">
        <f>'m region orig data'!B7</f>
        <v>3.8556144745</v>
      </c>
      <c r="G7" s="11">
        <f>'m region orig data'!E7</f>
        <v>0.1302651762</v>
      </c>
    </row>
    <row r="8" spans="1:7" ht="12.75">
      <c r="A8" s="32" t="str">
        <f ca="1" t="shared" si="1"/>
        <v>Southwest Region</v>
      </c>
      <c r="B8" t="s">
        <v>126</v>
      </c>
      <c r="C8" t="str">
        <f>'m region orig data'!N8</f>
        <v> </v>
      </c>
      <c r="D8" t="str">
        <f>'m region orig data'!O8</f>
        <v> </v>
      </c>
      <c r="E8" s="18">
        <f t="shared" si="0"/>
        <v>4.7643882728</v>
      </c>
      <c r="F8" s="35">
        <f>'m region orig data'!B8</f>
        <v>5.0468009315</v>
      </c>
      <c r="G8" s="11">
        <f>'m region orig data'!E8</f>
        <v>0.7905200642</v>
      </c>
    </row>
    <row r="9" spans="1:7" ht="12.75">
      <c r="A9" s="32" t="str">
        <f ca="1" t="shared" si="1"/>
        <v>The Pas Region</v>
      </c>
      <c r="B9" t="s">
        <v>127</v>
      </c>
      <c r="C9" t="str">
        <f>'m region orig data'!N9</f>
        <v> </v>
      </c>
      <c r="D9" t="str">
        <f>'m region orig data'!O9</f>
        <v> </v>
      </c>
      <c r="E9" s="18">
        <f t="shared" si="0"/>
        <v>4.7643882728</v>
      </c>
      <c r="F9" s="35">
        <f>'m region orig data'!B9</f>
        <v>5.9413230314</v>
      </c>
      <c r="G9" s="11">
        <f>'m region orig data'!E9</f>
        <v>0.3570204983</v>
      </c>
    </row>
    <row r="10" spans="1:7" ht="12.75">
      <c r="A10" s="32" t="str">
        <f ca="1" t="shared" si="1"/>
        <v>Thompson Region</v>
      </c>
      <c r="B10" t="s">
        <v>128</v>
      </c>
      <c r="C10" t="str">
        <f>'m region orig data'!N10</f>
        <v> </v>
      </c>
      <c r="D10" t="str">
        <f>'m region orig data'!O10</f>
        <v> </v>
      </c>
      <c r="E10" s="18">
        <f t="shared" si="0"/>
        <v>4.7643882728</v>
      </c>
      <c r="F10" s="35">
        <f>'m region orig data'!B10</f>
        <v>4.576360615</v>
      </c>
      <c r="G10" s="11">
        <f>'m region orig data'!E10</f>
        <v>0.9015031797</v>
      </c>
    </row>
    <row r="11" spans="1:7" ht="12.75">
      <c r="A11" s="32"/>
      <c r="E11" s="18"/>
      <c r="F11" s="35"/>
      <c r="G11" s="11"/>
    </row>
    <row r="12" spans="1:7" ht="12.75">
      <c r="A12" s="32" t="str">
        <f ca="1" t="shared" si="1"/>
        <v>Manitoba</v>
      </c>
      <c r="B12" t="s">
        <v>42</v>
      </c>
      <c r="C12" t="str">
        <f>'m region orig data'!N11</f>
        <v> </v>
      </c>
      <c r="D12" t="str">
        <f>'m region orig data'!O11</f>
        <v> </v>
      </c>
      <c r="E12" s="18">
        <f t="shared" si="0"/>
        <v>4.7643882728</v>
      </c>
      <c r="F12" s="35">
        <f>'m region orig data'!B11</f>
        <v>4.7643882728</v>
      </c>
      <c r="G12" s="11" t="str">
        <f>'m region orig data'!E11</f>
        <v> </v>
      </c>
    </row>
    <row r="13" spans="5:7" ht="12.75">
      <c r="E13" s="18"/>
      <c r="F13" s="10"/>
      <c r="G13" s="11"/>
    </row>
    <row r="16" ht="12.75">
      <c r="B16" s="37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155</v>
      </c>
    </row>
    <row r="3" spans="1:34" ht="12.75">
      <c r="A3" t="s">
        <v>0</v>
      </c>
      <c r="B3" t="s">
        <v>64</v>
      </c>
      <c r="C3" t="s">
        <v>65</v>
      </c>
      <c r="D3" t="s">
        <v>66</v>
      </c>
      <c r="E3" t="s">
        <v>67</v>
      </c>
      <c r="F3" t="s">
        <v>68</v>
      </c>
      <c r="G3" t="s">
        <v>69</v>
      </c>
      <c r="H3" t="s">
        <v>70</v>
      </c>
      <c r="I3" t="s">
        <v>71</v>
      </c>
      <c r="J3" t="s">
        <v>72</v>
      </c>
      <c r="K3" t="s">
        <v>73</v>
      </c>
      <c r="L3" t="s">
        <v>74</v>
      </c>
      <c r="M3" t="s">
        <v>75</v>
      </c>
      <c r="N3" t="s">
        <v>76</v>
      </c>
      <c r="O3" t="s">
        <v>77</v>
      </c>
      <c r="P3" t="s">
        <v>78</v>
      </c>
      <c r="Q3" t="s">
        <v>79</v>
      </c>
      <c r="R3" t="s">
        <v>80</v>
      </c>
      <c r="S3" t="s">
        <v>81</v>
      </c>
      <c r="T3" t="s">
        <v>82</v>
      </c>
      <c r="U3" t="s">
        <v>83</v>
      </c>
      <c r="V3" t="s">
        <v>84</v>
      </c>
      <c r="W3" t="s">
        <v>85</v>
      </c>
      <c r="X3" t="s">
        <v>86</v>
      </c>
      <c r="Y3" t="s">
        <v>87</v>
      </c>
      <c r="Z3" t="s">
        <v>88</v>
      </c>
      <c r="AA3" t="s">
        <v>89</v>
      </c>
      <c r="AB3" t="s">
        <v>90</v>
      </c>
      <c r="AC3" t="s">
        <v>91</v>
      </c>
      <c r="AD3" t="s">
        <v>92</v>
      </c>
      <c r="AE3" t="s">
        <v>93</v>
      </c>
      <c r="AF3" t="s">
        <v>94</v>
      </c>
      <c r="AG3" t="s">
        <v>95</v>
      </c>
      <c r="AH3" t="s">
        <v>96</v>
      </c>
    </row>
    <row r="4" spans="1:34" ht="12.75">
      <c r="A4" t="s">
        <v>3</v>
      </c>
      <c r="B4">
        <v>8.311144567</v>
      </c>
      <c r="C4">
        <v>5.7106671221</v>
      </c>
      <c r="D4">
        <v>12.095806416</v>
      </c>
      <c r="E4">
        <v>0.0036570041</v>
      </c>
      <c r="F4">
        <v>8.3282302511</v>
      </c>
      <c r="G4">
        <v>1.0099462647</v>
      </c>
      <c r="H4">
        <v>0.5565</v>
      </c>
      <c r="I4">
        <v>0.1812</v>
      </c>
      <c r="J4">
        <v>0.9317</v>
      </c>
      <c r="K4">
        <v>1.7444776948</v>
      </c>
      <c r="L4">
        <v>1.1986473508</v>
      </c>
      <c r="M4">
        <v>2.53886385</v>
      </c>
      <c r="N4">
        <v>5.6120856766</v>
      </c>
      <c r="O4">
        <v>4.8777067969</v>
      </c>
      <c r="P4">
        <v>6.4570313372</v>
      </c>
      <c r="Q4" s="54">
        <v>4.1402248E-07</v>
      </c>
      <c r="R4">
        <v>5.6900064603</v>
      </c>
      <c r="S4">
        <v>0.2658765413</v>
      </c>
      <c r="T4">
        <v>0.3622</v>
      </c>
      <c r="U4">
        <v>0.222</v>
      </c>
      <c r="V4">
        <v>0.5025</v>
      </c>
      <c r="W4">
        <v>1.4365506622</v>
      </c>
      <c r="X4">
        <v>1.248568417</v>
      </c>
      <c r="Y4">
        <v>1.6528351807</v>
      </c>
      <c r="Z4">
        <v>0.0419395825</v>
      </c>
      <c r="AA4">
        <v>-0.3927</v>
      </c>
      <c r="AB4">
        <v>-0.771</v>
      </c>
      <c r="AC4">
        <v>-0.0143</v>
      </c>
      <c r="AD4" t="s">
        <v>121</v>
      </c>
      <c r="AE4" t="s">
        <v>98</v>
      </c>
      <c r="AF4" t="s">
        <v>97</v>
      </c>
      <c r="AG4" t="s">
        <v>60</v>
      </c>
      <c r="AH4" t="s">
        <v>60</v>
      </c>
    </row>
    <row r="5" spans="1:34" ht="12.75">
      <c r="A5" t="s">
        <v>1</v>
      </c>
      <c r="B5">
        <v>5.009541756</v>
      </c>
      <c r="C5">
        <v>2.9925241226</v>
      </c>
      <c r="D5">
        <v>8.3860672719</v>
      </c>
      <c r="E5">
        <v>0.8485464034</v>
      </c>
      <c r="F5">
        <v>5.0497549384</v>
      </c>
      <c r="G5">
        <v>0.8660258272</v>
      </c>
      <c r="H5">
        <v>0.0502</v>
      </c>
      <c r="I5">
        <v>-0.465</v>
      </c>
      <c r="J5">
        <v>0.5654</v>
      </c>
      <c r="K5">
        <v>1.051483798</v>
      </c>
      <c r="L5">
        <v>0.6281194535</v>
      </c>
      <c r="M5">
        <v>1.7602036862</v>
      </c>
      <c r="N5">
        <v>4.3613469818</v>
      </c>
      <c r="O5">
        <v>3.8714599487</v>
      </c>
      <c r="P5">
        <v>4.9132233698</v>
      </c>
      <c r="Q5">
        <v>0.070115712</v>
      </c>
      <c r="R5">
        <v>4.3663428855</v>
      </c>
      <c r="S5">
        <v>0.1712620583</v>
      </c>
      <c r="T5">
        <v>0.1101</v>
      </c>
      <c r="U5">
        <v>-0.009</v>
      </c>
      <c r="V5">
        <v>0.2293</v>
      </c>
      <c r="W5">
        <v>1.1163934865</v>
      </c>
      <c r="X5">
        <v>0.9909949123</v>
      </c>
      <c r="Y5">
        <v>1.2576597529</v>
      </c>
      <c r="Z5">
        <v>0.5959559856</v>
      </c>
      <c r="AA5">
        <v>-0.1386</v>
      </c>
      <c r="AB5">
        <v>-0.6507</v>
      </c>
      <c r="AC5">
        <v>0.3736</v>
      </c>
      <c r="AD5" t="s">
        <v>60</v>
      </c>
      <c r="AE5" t="s">
        <v>60</v>
      </c>
      <c r="AF5" t="s">
        <v>60</v>
      </c>
      <c r="AG5" t="s">
        <v>60</v>
      </c>
      <c r="AH5" t="s">
        <v>60</v>
      </c>
    </row>
    <row r="6" spans="1:34" ht="12.75">
      <c r="A6" t="s">
        <v>10</v>
      </c>
      <c r="B6">
        <v>5.7317397217</v>
      </c>
      <c r="C6">
        <v>2.8523174916</v>
      </c>
      <c r="D6">
        <v>11.517946489</v>
      </c>
      <c r="E6">
        <v>0.603612174</v>
      </c>
      <c r="F6">
        <v>5.750798722</v>
      </c>
      <c r="G6">
        <v>1.3554762579</v>
      </c>
      <c r="H6">
        <v>0.1849</v>
      </c>
      <c r="I6">
        <v>-0.513</v>
      </c>
      <c r="J6">
        <v>0.8828</v>
      </c>
      <c r="K6">
        <v>1.2030704094</v>
      </c>
      <c r="L6">
        <v>0.5986906139</v>
      </c>
      <c r="M6">
        <v>2.4175732449</v>
      </c>
      <c r="N6">
        <v>4.9184596638</v>
      </c>
      <c r="O6">
        <v>4.3292205301</v>
      </c>
      <c r="P6">
        <v>5.5878986289</v>
      </c>
      <c r="Q6">
        <v>0.0004039132</v>
      </c>
      <c r="R6">
        <v>4.806827237</v>
      </c>
      <c r="S6">
        <v>0.202944405</v>
      </c>
      <c r="T6">
        <v>0.2303</v>
      </c>
      <c r="U6">
        <v>0.1027</v>
      </c>
      <c r="V6">
        <v>0.3579</v>
      </c>
      <c r="W6">
        <v>1.2590001105</v>
      </c>
      <c r="X6">
        <v>1.108169935</v>
      </c>
      <c r="Y6">
        <v>1.4303593955</v>
      </c>
      <c r="Z6">
        <v>0.6670486884</v>
      </c>
      <c r="AA6">
        <v>-0.153</v>
      </c>
      <c r="AB6">
        <v>-0.8502</v>
      </c>
      <c r="AC6">
        <v>0.5441</v>
      </c>
      <c r="AD6" t="s">
        <v>60</v>
      </c>
      <c r="AE6" t="s">
        <v>98</v>
      </c>
      <c r="AF6" t="s">
        <v>60</v>
      </c>
      <c r="AG6" t="s">
        <v>60</v>
      </c>
      <c r="AH6" t="s">
        <v>60</v>
      </c>
    </row>
    <row r="7" spans="1:34" ht="12.75">
      <c r="A7" t="s">
        <v>9</v>
      </c>
      <c r="B7">
        <v>5.8343029925</v>
      </c>
      <c r="C7">
        <v>2.9560224139</v>
      </c>
      <c r="D7">
        <v>11.515166884</v>
      </c>
      <c r="E7">
        <v>0.5591748302</v>
      </c>
      <c r="F7">
        <v>6.0548119822</v>
      </c>
      <c r="G7">
        <v>1.3890691343</v>
      </c>
      <c r="H7">
        <v>0.2026</v>
      </c>
      <c r="I7">
        <v>-0.4773</v>
      </c>
      <c r="J7">
        <v>0.8825</v>
      </c>
      <c r="K7">
        <v>1.2245980506</v>
      </c>
      <c r="L7">
        <v>0.6204578834</v>
      </c>
      <c r="M7">
        <v>2.4169898164</v>
      </c>
      <c r="N7">
        <v>4.5598639537</v>
      </c>
      <c r="O7">
        <v>3.9054209705</v>
      </c>
      <c r="P7">
        <v>5.3239738901</v>
      </c>
      <c r="Q7">
        <v>0.0504631346</v>
      </c>
      <c r="R7">
        <v>4.5625038431</v>
      </c>
      <c r="S7">
        <v>0.2368733971</v>
      </c>
      <c r="T7">
        <v>0.1546</v>
      </c>
      <c r="U7">
        <v>-0.0003</v>
      </c>
      <c r="V7">
        <v>0.3095</v>
      </c>
      <c r="W7">
        <v>1.1672087633</v>
      </c>
      <c r="X7">
        <v>0.9996880669</v>
      </c>
      <c r="Y7">
        <v>1.3628014001</v>
      </c>
      <c r="Z7">
        <v>0.4805838215</v>
      </c>
      <c r="AA7">
        <v>-0.2465</v>
      </c>
      <c r="AB7">
        <v>-0.9313</v>
      </c>
      <c r="AC7">
        <v>0.4384</v>
      </c>
      <c r="AD7" t="s">
        <v>60</v>
      </c>
      <c r="AE7" t="s">
        <v>60</v>
      </c>
      <c r="AF7" t="s">
        <v>60</v>
      </c>
      <c r="AG7" t="s">
        <v>60</v>
      </c>
      <c r="AH7" t="s">
        <v>60</v>
      </c>
    </row>
    <row r="8" spans="1:34" ht="12.75">
      <c r="A8" t="s">
        <v>11</v>
      </c>
      <c r="B8">
        <v>3.8554969324</v>
      </c>
      <c r="C8">
        <v>2.9762699906</v>
      </c>
      <c r="D8">
        <v>4.9944583801</v>
      </c>
      <c r="E8">
        <v>0.1090130182</v>
      </c>
      <c r="F8">
        <v>3.9166925707</v>
      </c>
      <c r="G8">
        <v>0.2848974632</v>
      </c>
      <c r="H8">
        <v>-0.2116</v>
      </c>
      <c r="I8">
        <v>-0.4705</v>
      </c>
      <c r="J8">
        <v>0.0472</v>
      </c>
      <c r="K8">
        <v>0.8092541703</v>
      </c>
      <c r="L8">
        <v>0.6247077729</v>
      </c>
      <c r="M8">
        <v>1.0483178546</v>
      </c>
      <c r="N8">
        <v>3.443454552</v>
      </c>
      <c r="O8">
        <v>3.2413580865</v>
      </c>
      <c r="P8">
        <v>3.6581515944</v>
      </c>
      <c r="Q8">
        <v>4.32067E-05</v>
      </c>
      <c r="R8">
        <v>3.4460590508</v>
      </c>
      <c r="S8">
        <v>0.0552023431</v>
      </c>
      <c r="T8">
        <v>-0.1262</v>
      </c>
      <c r="U8">
        <v>-0.1867</v>
      </c>
      <c r="V8">
        <v>-0.0657</v>
      </c>
      <c r="W8">
        <v>0.8814364573</v>
      </c>
      <c r="X8">
        <v>0.8297049215</v>
      </c>
      <c r="Y8">
        <v>0.9363934192</v>
      </c>
      <c r="Z8">
        <v>0.3296001621</v>
      </c>
      <c r="AA8">
        <v>-0.113</v>
      </c>
      <c r="AB8">
        <v>-0.3402</v>
      </c>
      <c r="AC8">
        <v>0.1142</v>
      </c>
      <c r="AD8" t="s">
        <v>60</v>
      </c>
      <c r="AE8" t="s">
        <v>98</v>
      </c>
      <c r="AF8" t="s">
        <v>60</v>
      </c>
      <c r="AG8" t="s">
        <v>60</v>
      </c>
      <c r="AH8" t="s">
        <v>60</v>
      </c>
    </row>
    <row r="9" spans="1:34" ht="12.75">
      <c r="A9" t="s">
        <v>4</v>
      </c>
      <c r="B9">
        <v>4.0859234827</v>
      </c>
      <c r="C9">
        <v>2.7223622009</v>
      </c>
      <c r="D9">
        <v>6.132457577</v>
      </c>
      <c r="E9">
        <v>0.4584575378</v>
      </c>
      <c r="F9">
        <v>4.0942393334</v>
      </c>
      <c r="G9">
        <v>0.5422952475</v>
      </c>
      <c r="H9">
        <v>-0.1536</v>
      </c>
      <c r="I9">
        <v>-0.5596</v>
      </c>
      <c r="J9">
        <v>0.2525</v>
      </c>
      <c r="K9">
        <v>0.8576198285</v>
      </c>
      <c r="L9">
        <v>0.5714134917</v>
      </c>
      <c r="M9">
        <v>1.2871795661</v>
      </c>
      <c r="N9">
        <v>4.3423861001</v>
      </c>
      <c r="O9">
        <v>3.7917581014</v>
      </c>
      <c r="P9">
        <v>4.9729746831</v>
      </c>
      <c r="Q9">
        <v>0.1263821203</v>
      </c>
      <c r="R9">
        <v>4.311024657</v>
      </c>
      <c r="S9">
        <v>0.1943560014</v>
      </c>
      <c r="T9">
        <v>0.1057</v>
      </c>
      <c r="U9">
        <v>-0.0298</v>
      </c>
      <c r="V9">
        <v>0.2413</v>
      </c>
      <c r="W9">
        <v>1.1115399848</v>
      </c>
      <c r="X9">
        <v>0.9705932741</v>
      </c>
      <c r="Y9">
        <v>1.2729545638</v>
      </c>
      <c r="Z9">
        <v>0.7695672766</v>
      </c>
      <c r="AA9">
        <v>0.0609</v>
      </c>
      <c r="AB9">
        <v>-0.3465</v>
      </c>
      <c r="AC9">
        <v>0.4682</v>
      </c>
      <c r="AD9" t="s">
        <v>60</v>
      </c>
      <c r="AE9" t="s">
        <v>60</v>
      </c>
      <c r="AF9" t="s">
        <v>60</v>
      </c>
      <c r="AG9" t="s">
        <v>60</v>
      </c>
      <c r="AH9" t="s">
        <v>60</v>
      </c>
    </row>
    <row r="10" spans="1:34" ht="12.75">
      <c r="A10" t="s">
        <v>2</v>
      </c>
      <c r="B10">
        <v>5.6203830812</v>
      </c>
      <c r="C10">
        <v>3.1953797435</v>
      </c>
      <c r="D10">
        <v>9.8857439537</v>
      </c>
      <c r="E10">
        <v>0.5662496569</v>
      </c>
      <c r="F10">
        <v>5.6417489422</v>
      </c>
      <c r="G10">
        <v>1.0661903329</v>
      </c>
      <c r="H10">
        <v>0.1653</v>
      </c>
      <c r="I10">
        <v>-0.3994</v>
      </c>
      <c r="J10">
        <v>0.73</v>
      </c>
      <c r="K10">
        <v>1.1796970733</v>
      </c>
      <c r="L10">
        <v>0.6706980782</v>
      </c>
      <c r="M10">
        <v>2.0749801288</v>
      </c>
      <c r="N10">
        <v>4.6944519939</v>
      </c>
      <c r="O10">
        <v>3.9269761563</v>
      </c>
      <c r="P10">
        <v>5.6119208892</v>
      </c>
      <c r="Q10">
        <v>0.0436985441</v>
      </c>
      <c r="R10">
        <v>4.6756678921</v>
      </c>
      <c r="S10">
        <v>0.281442134</v>
      </c>
      <c r="T10">
        <v>0.1837</v>
      </c>
      <c r="U10">
        <v>0.0052</v>
      </c>
      <c r="V10">
        <v>0.3622</v>
      </c>
      <c r="W10">
        <v>1.2016598657</v>
      </c>
      <c r="X10">
        <v>1.0052056442</v>
      </c>
      <c r="Y10">
        <v>1.4365084808</v>
      </c>
      <c r="Z10">
        <v>0.5411811216</v>
      </c>
      <c r="AA10">
        <v>-0.18</v>
      </c>
      <c r="AB10">
        <v>-0.7574</v>
      </c>
      <c r="AC10">
        <v>0.3974</v>
      </c>
      <c r="AD10" t="s">
        <v>60</v>
      </c>
      <c r="AE10" t="s">
        <v>60</v>
      </c>
      <c r="AF10" t="s">
        <v>60</v>
      </c>
      <c r="AG10" t="s">
        <v>60</v>
      </c>
      <c r="AH10" t="s">
        <v>60</v>
      </c>
    </row>
    <row r="11" spans="1:34" ht="12.75">
      <c r="A11" t="s">
        <v>6</v>
      </c>
      <c r="B11">
        <v>5.1071481406</v>
      </c>
      <c r="C11">
        <v>3.2339081826</v>
      </c>
      <c r="D11">
        <v>8.0654615584</v>
      </c>
      <c r="E11">
        <v>0.7656287798</v>
      </c>
      <c r="F11">
        <v>5.1600797467</v>
      </c>
      <c r="G11">
        <v>0.7779112913</v>
      </c>
      <c r="H11">
        <v>0.0695</v>
      </c>
      <c r="I11">
        <v>-0.3875</v>
      </c>
      <c r="J11">
        <v>0.5264</v>
      </c>
      <c r="K11">
        <v>1.0719710076</v>
      </c>
      <c r="L11">
        <v>0.6787850513</v>
      </c>
      <c r="M11">
        <v>1.6929097639</v>
      </c>
      <c r="N11">
        <v>4.3467789601</v>
      </c>
      <c r="O11">
        <v>3.63136707</v>
      </c>
      <c r="P11">
        <v>5.2031334105</v>
      </c>
      <c r="Q11">
        <v>0.2445963177</v>
      </c>
      <c r="R11">
        <v>4.2448928633</v>
      </c>
      <c r="S11">
        <v>0.257384436</v>
      </c>
      <c r="T11">
        <v>0.1068</v>
      </c>
      <c r="U11">
        <v>-0.0731</v>
      </c>
      <c r="V11">
        <v>0.2866</v>
      </c>
      <c r="W11">
        <v>1.1126644448</v>
      </c>
      <c r="X11">
        <v>0.9295372647</v>
      </c>
      <c r="Y11">
        <v>1.3318693222</v>
      </c>
      <c r="Z11">
        <v>0.5042515687</v>
      </c>
      <c r="AA11">
        <v>-0.1612</v>
      </c>
      <c r="AB11">
        <v>-0.6343</v>
      </c>
      <c r="AC11">
        <v>0.3119</v>
      </c>
      <c r="AD11" t="s">
        <v>60</v>
      </c>
      <c r="AE11" t="s">
        <v>60</v>
      </c>
      <c r="AF11" t="s">
        <v>60</v>
      </c>
      <c r="AG11" t="s">
        <v>60</v>
      </c>
      <c r="AH11" t="s">
        <v>60</v>
      </c>
    </row>
    <row r="12" spans="1:34" ht="12.75">
      <c r="A12" t="s">
        <v>8</v>
      </c>
      <c r="B12" t="s">
        <v>60</v>
      </c>
      <c r="C12" t="s">
        <v>60</v>
      </c>
      <c r="D12" t="s">
        <v>60</v>
      </c>
      <c r="E12" t="s">
        <v>60</v>
      </c>
      <c r="F12" t="s">
        <v>60</v>
      </c>
      <c r="G12" t="s">
        <v>60</v>
      </c>
      <c r="H12" t="s">
        <v>60</v>
      </c>
      <c r="I12" t="s">
        <v>60</v>
      </c>
      <c r="J12" t="s">
        <v>60</v>
      </c>
      <c r="K12" t="s">
        <v>60</v>
      </c>
      <c r="L12" t="s">
        <v>60</v>
      </c>
      <c r="M12" t="s">
        <v>60</v>
      </c>
      <c r="N12" t="s">
        <v>60</v>
      </c>
      <c r="O12" t="s">
        <v>60</v>
      </c>
      <c r="P12" t="s">
        <v>60</v>
      </c>
      <c r="Q12" t="s">
        <v>60</v>
      </c>
      <c r="R12" t="s">
        <v>60</v>
      </c>
      <c r="S12" t="s">
        <v>60</v>
      </c>
      <c r="T12" t="s">
        <v>60</v>
      </c>
      <c r="U12" t="s">
        <v>60</v>
      </c>
      <c r="V12" t="s">
        <v>60</v>
      </c>
      <c r="W12" t="s">
        <v>60</v>
      </c>
      <c r="X12" t="s">
        <v>60</v>
      </c>
      <c r="Y12" t="s">
        <v>60</v>
      </c>
      <c r="Z12" t="s">
        <v>60</v>
      </c>
      <c r="AA12" t="s">
        <v>60</v>
      </c>
      <c r="AB12" t="s">
        <v>60</v>
      </c>
      <c r="AC12" t="s">
        <v>60</v>
      </c>
      <c r="AD12" t="s">
        <v>60</v>
      </c>
      <c r="AE12" t="s">
        <v>60</v>
      </c>
      <c r="AF12" t="s">
        <v>60</v>
      </c>
      <c r="AG12" t="s">
        <v>61</v>
      </c>
      <c r="AH12" t="s">
        <v>61</v>
      </c>
    </row>
    <row r="13" spans="1:34" ht="12.75">
      <c r="A13" t="s">
        <v>5</v>
      </c>
      <c r="B13">
        <v>6.4974497689</v>
      </c>
      <c r="C13">
        <v>4.030302812</v>
      </c>
      <c r="D13">
        <v>10.474858955</v>
      </c>
      <c r="E13">
        <v>0.2028925083</v>
      </c>
      <c r="F13">
        <v>6.6777963272</v>
      </c>
      <c r="G13">
        <v>1.0558523072</v>
      </c>
      <c r="H13">
        <v>0.3103</v>
      </c>
      <c r="I13">
        <v>-0.1673</v>
      </c>
      <c r="J13">
        <v>0.7878</v>
      </c>
      <c r="K13">
        <v>1.3637900416</v>
      </c>
      <c r="L13">
        <v>0.8459452609</v>
      </c>
      <c r="M13">
        <v>2.1986331311</v>
      </c>
      <c r="N13">
        <v>4.1765897991</v>
      </c>
      <c r="O13">
        <v>3.2184692667</v>
      </c>
      <c r="P13">
        <v>5.4199375243</v>
      </c>
      <c r="Q13">
        <v>0.6152784993</v>
      </c>
      <c r="R13">
        <v>4.257458934</v>
      </c>
      <c r="S13">
        <v>0.3777883899</v>
      </c>
      <c r="T13">
        <v>0.0668</v>
      </c>
      <c r="U13">
        <v>-0.1938</v>
      </c>
      <c r="V13">
        <v>0.3274</v>
      </c>
      <c r="W13">
        <v>1.0691003644</v>
      </c>
      <c r="X13">
        <v>0.8238459679</v>
      </c>
      <c r="Y13">
        <v>1.3873656406</v>
      </c>
      <c r="Z13">
        <v>0.100830007</v>
      </c>
      <c r="AA13">
        <v>-0.4419</v>
      </c>
      <c r="AB13">
        <v>-0.9698</v>
      </c>
      <c r="AC13">
        <v>0.0859</v>
      </c>
      <c r="AD13" t="s">
        <v>60</v>
      </c>
      <c r="AE13" t="s">
        <v>60</v>
      </c>
      <c r="AF13" t="s">
        <v>60</v>
      </c>
      <c r="AG13" t="s">
        <v>60</v>
      </c>
      <c r="AH13" t="s">
        <v>60</v>
      </c>
    </row>
    <row r="14" spans="1:34" ht="12.75">
      <c r="A14" t="s">
        <v>7</v>
      </c>
      <c r="B14">
        <v>4.498087137</v>
      </c>
      <c r="C14">
        <v>2.4784663895</v>
      </c>
      <c r="D14">
        <v>8.1634304091</v>
      </c>
      <c r="E14">
        <v>0.850050945</v>
      </c>
      <c r="F14">
        <v>4.7036688617</v>
      </c>
      <c r="G14">
        <v>0.9407337723</v>
      </c>
      <c r="H14">
        <v>-0.0575</v>
      </c>
      <c r="I14">
        <v>-0.6535</v>
      </c>
      <c r="J14">
        <v>0.5385</v>
      </c>
      <c r="K14">
        <v>0.9441314149</v>
      </c>
      <c r="L14">
        <v>0.5202206867</v>
      </c>
      <c r="M14">
        <v>1.7134730538</v>
      </c>
      <c r="N14">
        <v>4.3011855876</v>
      </c>
      <c r="O14">
        <v>3.5220865802</v>
      </c>
      <c r="P14">
        <v>5.2526242719</v>
      </c>
      <c r="Q14">
        <v>0.3453536454</v>
      </c>
      <c r="R14">
        <v>4.5133235785</v>
      </c>
      <c r="S14">
        <v>0.3049821443</v>
      </c>
      <c r="T14">
        <v>0.0962</v>
      </c>
      <c r="U14">
        <v>-0.1036</v>
      </c>
      <c r="V14">
        <v>0.2961</v>
      </c>
      <c r="W14">
        <v>1.1009937054</v>
      </c>
      <c r="X14">
        <v>0.9015642491</v>
      </c>
      <c r="Y14">
        <v>1.3445377193</v>
      </c>
      <c r="Z14">
        <v>0.8865049804</v>
      </c>
      <c r="AA14">
        <v>-0.0448</v>
      </c>
      <c r="AB14">
        <v>-0.6594</v>
      </c>
      <c r="AC14">
        <v>0.5698</v>
      </c>
      <c r="AD14" t="s">
        <v>60</v>
      </c>
      <c r="AE14" t="s">
        <v>60</v>
      </c>
      <c r="AF14" t="s">
        <v>60</v>
      </c>
      <c r="AG14" t="s">
        <v>60</v>
      </c>
      <c r="AH14" t="s">
        <v>60</v>
      </c>
    </row>
    <row r="15" spans="1:34" ht="12.75">
      <c r="A15" t="s">
        <v>14</v>
      </c>
      <c r="B15">
        <v>6.6264260546</v>
      </c>
      <c r="C15">
        <v>4.8663781438000004</v>
      </c>
      <c r="D15">
        <v>9.0230395092</v>
      </c>
      <c r="E15">
        <v>0.0362058998</v>
      </c>
      <c r="F15">
        <v>6.6563124029</v>
      </c>
      <c r="G15">
        <v>0.6076354088</v>
      </c>
      <c r="H15">
        <v>0.3299</v>
      </c>
      <c r="I15">
        <v>0.0212</v>
      </c>
      <c r="J15">
        <v>0.6386</v>
      </c>
      <c r="K15">
        <v>1.3908616744</v>
      </c>
      <c r="L15">
        <v>1.0214342992</v>
      </c>
      <c r="M15">
        <v>1.8939017408</v>
      </c>
      <c r="N15">
        <v>4.8417964351</v>
      </c>
      <c r="O15">
        <v>4.4573014046</v>
      </c>
      <c r="P15">
        <v>5.2594587151</v>
      </c>
      <c r="Q15" s="54">
        <v>3.7044896E-07</v>
      </c>
      <c r="R15">
        <v>4.8227655338</v>
      </c>
      <c r="S15">
        <v>0.1180505406</v>
      </c>
      <c r="T15">
        <v>0.2146</v>
      </c>
      <c r="U15">
        <v>0.1319</v>
      </c>
      <c r="V15">
        <v>0.2974</v>
      </c>
      <c r="W15">
        <v>1.2393762811</v>
      </c>
      <c r="X15">
        <v>1.1409553691</v>
      </c>
      <c r="Y15">
        <v>1.3462871623</v>
      </c>
      <c r="Z15">
        <v>0.0329149166</v>
      </c>
      <c r="AA15">
        <v>-0.3138</v>
      </c>
      <c r="AB15">
        <v>-0.6021</v>
      </c>
      <c r="AC15">
        <v>-0.0255</v>
      </c>
      <c r="AD15" t="s">
        <v>60</v>
      </c>
      <c r="AE15" t="s">
        <v>98</v>
      </c>
      <c r="AF15" t="s">
        <v>97</v>
      </c>
      <c r="AG15" t="s">
        <v>60</v>
      </c>
      <c r="AH15" t="s">
        <v>60</v>
      </c>
    </row>
    <row r="16" spans="1:34" ht="12.75">
      <c r="A16" t="s">
        <v>12</v>
      </c>
      <c r="B16">
        <v>4.6827904272</v>
      </c>
      <c r="C16">
        <v>3.4697037112</v>
      </c>
      <c r="D16">
        <v>6.3199996341</v>
      </c>
      <c r="E16">
        <v>0.9102284556</v>
      </c>
      <c r="F16">
        <v>4.7059681891</v>
      </c>
      <c r="G16">
        <v>0.4143373957</v>
      </c>
      <c r="H16">
        <v>-0.0172</v>
      </c>
      <c r="I16">
        <v>-0.3171</v>
      </c>
      <c r="J16">
        <v>0.2826</v>
      </c>
      <c r="K16">
        <v>0.9828999344</v>
      </c>
      <c r="L16">
        <v>0.7282776377</v>
      </c>
      <c r="M16">
        <v>1.326543932</v>
      </c>
      <c r="N16">
        <v>4.4317423355</v>
      </c>
      <c r="O16">
        <v>4.005577634</v>
      </c>
      <c r="P16">
        <v>4.9032479016</v>
      </c>
      <c r="Q16">
        <v>0.014493324</v>
      </c>
      <c r="R16">
        <v>4.383894247</v>
      </c>
      <c r="S16">
        <v>0.1359387898</v>
      </c>
      <c r="T16">
        <v>0.1261</v>
      </c>
      <c r="U16">
        <v>0.025</v>
      </c>
      <c r="V16">
        <v>0.2272</v>
      </c>
      <c r="W16">
        <v>1.1344128999</v>
      </c>
      <c r="X16">
        <v>1.0253256159</v>
      </c>
      <c r="Y16">
        <v>1.2551062877</v>
      </c>
      <c r="Z16">
        <v>0.7045026904</v>
      </c>
      <c r="AA16">
        <v>-0.0551</v>
      </c>
      <c r="AB16">
        <v>-0.3399</v>
      </c>
      <c r="AC16">
        <v>0.2297</v>
      </c>
      <c r="AD16" t="s">
        <v>60</v>
      </c>
      <c r="AE16" t="s">
        <v>60</v>
      </c>
      <c r="AF16" t="s">
        <v>60</v>
      </c>
      <c r="AG16" t="s">
        <v>60</v>
      </c>
      <c r="AH16" t="s">
        <v>60</v>
      </c>
    </row>
    <row r="17" spans="1:34" ht="12.75">
      <c r="A17" t="s">
        <v>13</v>
      </c>
      <c r="B17">
        <v>5.5596434255</v>
      </c>
      <c r="C17">
        <v>3.7424165133</v>
      </c>
      <c r="D17">
        <v>8.259271759</v>
      </c>
      <c r="E17">
        <v>0.4445520738</v>
      </c>
      <c r="F17">
        <v>5.7609630267</v>
      </c>
      <c r="G17">
        <v>0.7038136519</v>
      </c>
      <c r="H17">
        <v>0.1544</v>
      </c>
      <c r="I17">
        <v>-0.2414</v>
      </c>
      <c r="J17">
        <v>0.5502</v>
      </c>
      <c r="K17">
        <v>1.1669480501</v>
      </c>
      <c r="L17">
        <v>0.7855190196</v>
      </c>
      <c r="M17">
        <v>1.7335897893</v>
      </c>
      <c r="N17">
        <v>4.2150573384</v>
      </c>
      <c r="O17">
        <v>3.5649548006</v>
      </c>
      <c r="P17">
        <v>4.9837120973</v>
      </c>
      <c r="Q17">
        <v>0.3739674825</v>
      </c>
      <c r="R17">
        <v>4.3750471449</v>
      </c>
      <c r="S17">
        <v>0.2345271442</v>
      </c>
      <c r="T17">
        <v>0.076</v>
      </c>
      <c r="U17">
        <v>-0.0915</v>
      </c>
      <c r="V17">
        <v>0.2435</v>
      </c>
      <c r="W17">
        <v>1.0789470724</v>
      </c>
      <c r="X17">
        <v>0.9125374192</v>
      </c>
      <c r="Y17">
        <v>1.2757030677</v>
      </c>
      <c r="Z17">
        <v>0.182397369</v>
      </c>
      <c r="AA17">
        <v>-0.2769</v>
      </c>
      <c r="AB17">
        <v>-0.6838</v>
      </c>
      <c r="AC17">
        <v>0.1301</v>
      </c>
      <c r="AD17" t="s">
        <v>60</v>
      </c>
      <c r="AE17" t="s">
        <v>60</v>
      </c>
      <c r="AF17" t="s">
        <v>60</v>
      </c>
      <c r="AG17" t="s">
        <v>60</v>
      </c>
      <c r="AH17" t="s">
        <v>60</v>
      </c>
    </row>
    <row r="18" spans="1:34" ht="12.75">
      <c r="A18" t="s">
        <v>15</v>
      </c>
      <c r="B18">
        <v>4.7642595785</v>
      </c>
      <c r="C18" t="s">
        <v>60</v>
      </c>
      <c r="D18" t="s">
        <v>60</v>
      </c>
      <c r="E18" t="s">
        <v>60</v>
      </c>
      <c r="F18">
        <v>4.8311405733</v>
      </c>
      <c r="G18">
        <v>0.2110493559</v>
      </c>
      <c r="H18" t="s">
        <v>60</v>
      </c>
      <c r="I18" t="s">
        <v>60</v>
      </c>
      <c r="J18" t="s">
        <v>60</v>
      </c>
      <c r="K18" t="s">
        <v>60</v>
      </c>
      <c r="L18" t="s">
        <v>60</v>
      </c>
      <c r="M18" t="s">
        <v>60</v>
      </c>
      <c r="N18">
        <v>3.9066395806</v>
      </c>
      <c r="O18" t="s">
        <v>60</v>
      </c>
      <c r="P18" t="s">
        <v>60</v>
      </c>
      <c r="Q18" t="s">
        <v>60</v>
      </c>
      <c r="R18">
        <v>3.9066395806</v>
      </c>
      <c r="S18">
        <v>0.0456456642</v>
      </c>
      <c r="T18" t="s">
        <v>60</v>
      </c>
      <c r="U18" t="s">
        <v>60</v>
      </c>
      <c r="V18" t="s">
        <v>60</v>
      </c>
      <c r="W18" t="s">
        <v>60</v>
      </c>
      <c r="X18" t="s">
        <v>60</v>
      </c>
      <c r="Y18" t="s">
        <v>60</v>
      </c>
      <c r="Z18">
        <v>0.0048123716</v>
      </c>
      <c r="AA18">
        <v>-0.1985</v>
      </c>
      <c r="AB18">
        <v>-0.3364</v>
      </c>
      <c r="AC18">
        <v>-0.0605</v>
      </c>
      <c r="AD18" t="s">
        <v>60</v>
      </c>
      <c r="AE18" t="s">
        <v>60</v>
      </c>
      <c r="AF18" t="s">
        <v>97</v>
      </c>
      <c r="AG18" t="s">
        <v>60</v>
      </c>
      <c r="AH18" t="s">
        <v>60</v>
      </c>
    </row>
    <row r="19" spans="1:34" ht="12.75">
      <c r="A19" t="s">
        <v>18</v>
      </c>
      <c r="B19">
        <v>2.2020405379</v>
      </c>
      <c r="C19">
        <v>0.6663561795</v>
      </c>
      <c r="D19">
        <v>7.2768628547</v>
      </c>
      <c r="E19">
        <v>0.2057084397</v>
      </c>
      <c r="F19">
        <v>2.2288261516</v>
      </c>
      <c r="G19">
        <v>0.9099144661</v>
      </c>
      <c r="H19">
        <v>-0.7718</v>
      </c>
      <c r="I19">
        <v>-1.9671</v>
      </c>
      <c r="J19">
        <v>0.4236</v>
      </c>
      <c r="K19">
        <v>0.4621999498</v>
      </c>
      <c r="L19">
        <v>0.1398656325</v>
      </c>
      <c r="M19">
        <v>1.5273858896</v>
      </c>
      <c r="N19">
        <v>2.889793707</v>
      </c>
      <c r="O19">
        <v>2.4495481188</v>
      </c>
      <c r="P19">
        <v>3.4091625329</v>
      </c>
      <c r="Q19">
        <v>0.0003499625</v>
      </c>
      <c r="R19">
        <v>2.909456632</v>
      </c>
      <c r="S19">
        <v>0.1616364796</v>
      </c>
      <c r="T19">
        <v>-0.3015</v>
      </c>
      <c r="U19">
        <v>-0.4668</v>
      </c>
      <c r="V19">
        <v>-0.1362</v>
      </c>
      <c r="W19">
        <v>0.7397134154</v>
      </c>
      <c r="X19">
        <v>0.6270217839</v>
      </c>
      <c r="Y19">
        <v>0.8726585759</v>
      </c>
      <c r="Z19">
        <v>0.6569465923</v>
      </c>
      <c r="AA19">
        <v>0.2718</v>
      </c>
      <c r="AB19">
        <v>-0.9277</v>
      </c>
      <c r="AC19">
        <v>1.4713</v>
      </c>
      <c r="AD19" t="s">
        <v>60</v>
      </c>
      <c r="AE19" t="s">
        <v>98</v>
      </c>
      <c r="AF19" t="s">
        <v>60</v>
      </c>
      <c r="AG19" t="s">
        <v>60</v>
      </c>
      <c r="AH19" t="s">
        <v>60</v>
      </c>
    </row>
    <row r="20" spans="1:34" ht="12.75">
      <c r="A20" t="s">
        <v>17</v>
      </c>
      <c r="B20" t="s">
        <v>60</v>
      </c>
      <c r="C20" t="s">
        <v>60</v>
      </c>
      <c r="D20" t="s">
        <v>60</v>
      </c>
      <c r="E20" t="s">
        <v>60</v>
      </c>
      <c r="F20" t="s">
        <v>60</v>
      </c>
      <c r="G20" t="s">
        <v>60</v>
      </c>
      <c r="H20" t="s">
        <v>60</v>
      </c>
      <c r="I20" t="s">
        <v>60</v>
      </c>
      <c r="J20" t="s">
        <v>60</v>
      </c>
      <c r="K20" t="s">
        <v>60</v>
      </c>
      <c r="L20" t="s">
        <v>60</v>
      </c>
      <c r="M20" t="s">
        <v>60</v>
      </c>
      <c r="N20">
        <v>3.1482030076</v>
      </c>
      <c r="O20">
        <v>2.5641653217</v>
      </c>
      <c r="P20">
        <v>3.8652664448</v>
      </c>
      <c r="Q20">
        <v>0.0392402438</v>
      </c>
      <c r="R20">
        <v>3.1129692012</v>
      </c>
      <c r="S20">
        <v>0.2163663163</v>
      </c>
      <c r="T20">
        <v>-0.2158</v>
      </c>
      <c r="U20">
        <v>-0.421</v>
      </c>
      <c r="V20">
        <v>-0.0106</v>
      </c>
      <c r="W20">
        <v>0.8058595994</v>
      </c>
      <c r="X20">
        <v>0.6563608618</v>
      </c>
      <c r="Y20">
        <v>0.9894095334</v>
      </c>
      <c r="Z20" t="s">
        <v>60</v>
      </c>
      <c r="AA20" t="s">
        <v>60</v>
      </c>
      <c r="AB20" t="s">
        <v>60</v>
      </c>
      <c r="AC20" t="s">
        <v>60</v>
      </c>
      <c r="AD20" t="s">
        <v>60</v>
      </c>
      <c r="AE20" t="s">
        <v>60</v>
      </c>
      <c r="AF20" t="s">
        <v>60</v>
      </c>
      <c r="AG20" t="s">
        <v>61</v>
      </c>
      <c r="AH20" t="s">
        <v>60</v>
      </c>
    </row>
    <row r="21" spans="1:34" ht="12.75">
      <c r="A21" t="s">
        <v>20</v>
      </c>
      <c r="B21">
        <v>3.8350294167</v>
      </c>
      <c r="C21">
        <v>2.0625484865</v>
      </c>
      <c r="D21">
        <v>7.1307175191</v>
      </c>
      <c r="E21">
        <v>0.4929545009</v>
      </c>
      <c r="F21">
        <v>3.8199634612</v>
      </c>
      <c r="G21">
        <v>0.7965174428</v>
      </c>
      <c r="H21">
        <v>-0.217</v>
      </c>
      <c r="I21">
        <v>-0.8372</v>
      </c>
      <c r="J21">
        <v>0.4033</v>
      </c>
      <c r="K21">
        <v>0.8049581165</v>
      </c>
      <c r="L21">
        <v>0.4329210977</v>
      </c>
      <c r="M21">
        <v>1.4967105385</v>
      </c>
      <c r="N21">
        <v>3.5164521774</v>
      </c>
      <c r="O21">
        <v>2.9581665514</v>
      </c>
      <c r="P21">
        <v>4.1801013233</v>
      </c>
      <c r="Q21">
        <v>0.232896852</v>
      </c>
      <c r="R21">
        <v>3.5297636853</v>
      </c>
      <c r="S21">
        <v>0.2055107872</v>
      </c>
      <c r="T21">
        <v>-0.1052</v>
      </c>
      <c r="U21">
        <v>-0.2781</v>
      </c>
      <c r="V21">
        <v>0.0677</v>
      </c>
      <c r="W21">
        <v>0.9001219859</v>
      </c>
      <c r="X21">
        <v>0.7572151181</v>
      </c>
      <c r="Y21">
        <v>1.0699992249</v>
      </c>
      <c r="Z21">
        <v>0.787412451</v>
      </c>
      <c r="AA21">
        <v>-0.0867</v>
      </c>
      <c r="AB21">
        <v>-0.717</v>
      </c>
      <c r="AC21">
        <v>0.5435</v>
      </c>
      <c r="AD21" t="s">
        <v>60</v>
      </c>
      <c r="AE21" t="s">
        <v>60</v>
      </c>
      <c r="AF21" t="s">
        <v>60</v>
      </c>
      <c r="AG21" t="s">
        <v>60</v>
      </c>
      <c r="AH21" t="s">
        <v>60</v>
      </c>
    </row>
    <row r="22" spans="1:34" ht="12.75">
      <c r="A22" t="s">
        <v>19</v>
      </c>
      <c r="B22">
        <v>4.5198533775</v>
      </c>
      <c r="C22">
        <v>2.5181621523</v>
      </c>
      <c r="D22">
        <v>8.1126922409</v>
      </c>
      <c r="E22">
        <v>0.8599373396</v>
      </c>
      <c r="F22">
        <v>4.5209528778</v>
      </c>
      <c r="G22">
        <v>0.8866318055</v>
      </c>
      <c r="H22">
        <v>-0.0527</v>
      </c>
      <c r="I22">
        <v>-0.6376</v>
      </c>
      <c r="J22">
        <v>0.5323</v>
      </c>
      <c r="K22">
        <v>0.9487000662</v>
      </c>
      <c r="L22">
        <v>0.5285526766</v>
      </c>
      <c r="M22">
        <v>1.7028233049</v>
      </c>
      <c r="N22">
        <v>3.5493800646</v>
      </c>
      <c r="O22">
        <v>3.0447224385</v>
      </c>
      <c r="P22">
        <v>4.137683844</v>
      </c>
      <c r="Q22">
        <v>0.2203305488</v>
      </c>
      <c r="R22">
        <v>3.5544801456</v>
      </c>
      <c r="S22">
        <v>0.182581381</v>
      </c>
      <c r="T22">
        <v>-0.0959</v>
      </c>
      <c r="U22">
        <v>-0.2493</v>
      </c>
      <c r="V22">
        <v>0.0575</v>
      </c>
      <c r="W22">
        <v>0.9085506844</v>
      </c>
      <c r="X22">
        <v>0.7793712155</v>
      </c>
      <c r="Y22">
        <v>1.0591414331</v>
      </c>
      <c r="Z22">
        <v>0.4221843839</v>
      </c>
      <c r="AA22">
        <v>-0.2417</v>
      </c>
      <c r="AB22">
        <v>-0.8319</v>
      </c>
      <c r="AC22">
        <v>0.3485</v>
      </c>
      <c r="AD22" t="s">
        <v>60</v>
      </c>
      <c r="AE22" t="s">
        <v>60</v>
      </c>
      <c r="AF22" t="s">
        <v>60</v>
      </c>
      <c r="AG22" t="s">
        <v>60</v>
      </c>
      <c r="AH22" t="s">
        <v>60</v>
      </c>
    </row>
    <row r="23" spans="1:34" ht="12.75">
      <c r="A23" t="s">
        <v>21</v>
      </c>
      <c r="B23">
        <v>4.3627280786</v>
      </c>
      <c r="C23">
        <v>1.9831582619</v>
      </c>
      <c r="D23">
        <v>9.5975175824</v>
      </c>
      <c r="E23">
        <v>0.8267458179</v>
      </c>
      <c r="F23">
        <v>4.4972695149</v>
      </c>
      <c r="G23">
        <v>1.2019458358</v>
      </c>
      <c r="H23">
        <v>-0.088</v>
      </c>
      <c r="I23">
        <v>-0.8765</v>
      </c>
      <c r="J23">
        <v>0.7004</v>
      </c>
      <c r="K23">
        <v>0.9157200624</v>
      </c>
      <c r="L23">
        <v>0.4162573909</v>
      </c>
      <c r="M23">
        <v>2.0144825076</v>
      </c>
      <c r="N23">
        <v>4.7445319155</v>
      </c>
      <c r="O23">
        <v>3.9454444018</v>
      </c>
      <c r="P23">
        <v>5.7054619973</v>
      </c>
      <c r="Q23">
        <v>0.0389227764</v>
      </c>
      <c r="R23">
        <v>4.8106505566</v>
      </c>
      <c r="S23">
        <v>0.2994980217</v>
      </c>
      <c r="T23">
        <v>0.1943</v>
      </c>
      <c r="U23">
        <v>0.0099</v>
      </c>
      <c r="V23">
        <v>0.3787</v>
      </c>
      <c r="W23">
        <v>1.2144790472</v>
      </c>
      <c r="X23">
        <v>1.0099330436</v>
      </c>
      <c r="Y23">
        <v>1.4604526165</v>
      </c>
      <c r="Z23">
        <v>0.8369213623</v>
      </c>
      <c r="AA23">
        <v>0.0839</v>
      </c>
      <c r="AB23">
        <v>-0.715</v>
      </c>
      <c r="AC23">
        <v>0.8828</v>
      </c>
      <c r="AD23" t="s">
        <v>60</v>
      </c>
      <c r="AE23" t="s">
        <v>60</v>
      </c>
      <c r="AF23" t="s">
        <v>60</v>
      </c>
      <c r="AG23" t="s">
        <v>60</v>
      </c>
      <c r="AH23" t="s">
        <v>60</v>
      </c>
    </row>
    <row r="24" spans="1:34" ht="12.75">
      <c r="A24" t="s">
        <v>27</v>
      </c>
      <c r="B24">
        <v>4.1256868901</v>
      </c>
      <c r="C24">
        <v>1.7634035848</v>
      </c>
      <c r="D24">
        <v>9.652522237</v>
      </c>
      <c r="E24">
        <v>0.7400118</v>
      </c>
      <c r="F24">
        <v>4.2016806723</v>
      </c>
      <c r="G24">
        <v>1.2129207336</v>
      </c>
      <c r="H24">
        <v>-0.1439</v>
      </c>
      <c r="I24">
        <v>-0.9939</v>
      </c>
      <c r="J24">
        <v>0.7061</v>
      </c>
      <c r="K24">
        <v>0.8659660168</v>
      </c>
      <c r="L24">
        <v>0.3701317184</v>
      </c>
      <c r="M24">
        <v>2.0260277758</v>
      </c>
      <c r="N24">
        <v>2.5807168022</v>
      </c>
      <c r="O24">
        <v>2.1634340996</v>
      </c>
      <c r="P24">
        <v>3.0784849026</v>
      </c>
      <c r="Q24" s="54">
        <v>4.0759571E-06</v>
      </c>
      <c r="R24">
        <v>2.5741313444</v>
      </c>
      <c r="S24">
        <v>0.1530162256</v>
      </c>
      <c r="T24">
        <v>-0.4146</v>
      </c>
      <c r="U24">
        <v>-0.591</v>
      </c>
      <c r="V24">
        <v>-0.2382</v>
      </c>
      <c r="W24">
        <v>0.6605976182</v>
      </c>
      <c r="X24">
        <v>0.5537838992</v>
      </c>
      <c r="Y24">
        <v>0.7880135444</v>
      </c>
      <c r="Z24">
        <v>0.2838789624</v>
      </c>
      <c r="AA24">
        <v>-0.4692</v>
      </c>
      <c r="AB24">
        <v>-1.3272</v>
      </c>
      <c r="AC24">
        <v>0.3889</v>
      </c>
      <c r="AD24" t="s">
        <v>60</v>
      </c>
      <c r="AE24" t="s">
        <v>98</v>
      </c>
      <c r="AF24" t="s">
        <v>60</v>
      </c>
      <c r="AG24" t="s">
        <v>60</v>
      </c>
      <c r="AH24" t="s">
        <v>60</v>
      </c>
    </row>
    <row r="25" spans="1:34" ht="12.75">
      <c r="A25" t="s">
        <v>22</v>
      </c>
      <c r="B25">
        <v>2.8153875922</v>
      </c>
      <c r="C25">
        <v>1.426467949</v>
      </c>
      <c r="D25">
        <v>5.556666941</v>
      </c>
      <c r="E25">
        <v>0.1294087059</v>
      </c>
      <c r="F25">
        <v>2.8753026634</v>
      </c>
      <c r="G25">
        <v>0.6596396706</v>
      </c>
      <c r="H25">
        <v>-0.526</v>
      </c>
      <c r="I25">
        <v>-1.2059</v>
      </c>
      <c r="J25">
        <v>0.1539</v>
      </c>
      <c r="K25">
        <v>0.5909391682</v>
      </c>
      <c r="L25">
        <v>0.2994102075</v>
      </c>
      <c r="M25">
        <v>1.1663232973</v>
      </c>
      <c r="N25">
        <v>4.0144232675</v>
      </c>
      <c r="O25">
        <v>3.5628957614</v>
      </c>
      <c r="P25">
        <v>4.5231730734</v>
      </c>
      <c r="Q25">
        <v>0.6548353185</v>
      </c>
      <c r="R25">
        <v>3.998765813</v>
      </c>
      <c r="S25">
        <v>0.1570863568</v>
      </c>
      <c r="T25">
        <v>0.0272</v>
      </c>
      <c r="U25">
        <v>-0.0921</v>
      </c>
      <c r="V25">
        <v>0.1465</v>
      </c>
      <c r="W25">
        <v>1.0275898722</v>
      </c>
      <c r="X25">
        <v>0.9120103577</v>
      </c>
      <c r="Y25">
        <v>1.1578168346</v>
      </c>
      <c r="Z25">
        <v>0.3047923112</v>
      </c>
      <c r="AA25">
        <v>0.3548</v>
      </c>
      <c r="AB25">
        <v>-0.3228</v>
      </c>
      <c r="AC25">
        <v>1.0324</v>
      </c>
      <c r="AD25" t="s">
        <v>60</v>
      </c>
      <c r="AE25" t="s">
        <v>60</v>
      </c>
      <c r="AF25" t="s">
        <v>60</v>
      </c>
      <c r="AG25" t="s">
        <v>60</v>
      </c>
      <c r="AH25" t="s">
        <v>60</v>
      </c>
    </row>
    <row r="26" spans="1:34" ht="12.75">
      <c r="A26" t="s">
        <v>23</v>
      </c>
      <c r="B26">
        <v>3.6035935518</v>
      </c>
      <c r="C26">
        <v>1.5912648328</v>
      </c>
      <c r="D26">
        <v>8.1607324055</v>
      </c>
      <c r="E26">
        <v>0.5031829777</v>
      </c>
      <c r="F26">
        <v>3.6712792996</v>
      </c>
      <c r="G26">
        <v>1.018229674</v>
      </c>
      <c r="H26">
        <v>-0.2792</v>
      </c>
      <c r="I26">
        <v>-1.0966</v>
      </c>
      <c r="J26">
        <v>0.5382</v>
      </c>
      <c r="K26">
        <v>0.756380607</v>
      </c>
      <c r="L26">
        <v>0.3340004478</v>
      </c>
      <c r="M26">
        <v>1.7129067531</v>
      </c>
      <c r="N26">
        <v>3.5584559944</v>
      </c>
      <c r="O26">
        <v>3.0477269345</v>
      </c>
      <c r="P26">
        <v>4.1547715186</v>
      </c>
      <c r="Q26">
        <v>0.2376255577</v>
      </c>
      <c r="R26">
        <v>3.5385569174</v>
      </c>
      <c r="S26">
        <v>0.1837127215</v>
      </c>
      <c r="T26">
        <v>-0.0934</v>
      </c>
      <c r="U26">
        <v>-0.2483</v>
      </c>
      <c r="V26">
        <v>0.0616</v>
      </c>
      <c r="W26">
        <v>0.9108738907</v>
      </c>
      <c r="X26">
        <v>0.7801402898</v>
      </c>
      <c r="Y26">
        <v>1.0635154415</v>
      </c>
      <c r="Z26">
        <v>0.9760191043</v>
      </c>
      <c r="AA26">
        <v>-0.0126</v>
      </c>
      <c r="AB26">
        <v>-0.8341</v>
      </c>
      <c r="AC26">
        <v>0.8089</v>
      </c>
      <c r="AD26" t="s">
        <v>60</v>
      </c>
      <c r="AE26" t="s">
        <v>60</v>
      </c>
      <c r="AF26" t="s">
        <v>60</v>
      </c>
      <c r="AG26" t="s">
        <v>60</v>
      </c>
      <c r="AH26" t="s">
        <v>60</v>
      </c>
    </row>
    <row r="27" spans="1:34" ht="12.75">
      <c r="A27" t="s">
        <v>16</v>
      </c>
      <c r="B27">
        <v>5.1400045238</v>
      </c>
      <c r="C27">
        <v>2.6042807241</v>
      </c>
      <c r="D27">
        <v>10.14469994</v>
      </c>
      <c r="E27">
        <v>0.8267796336</v>
      </c>
      <c r="F27">
        <v>5.2255225523</v>
      </c>
      <c r="G27">
        <v>1.1988170912</v>
      </c>
      <c r="H27">
        <v>0.0759</v>
      </c>
      <c r="I27">
        <v>-0.604</v>
      </c>
      <c r="J27">
        <v>0.7558</v>
      </c>
      <c r="K27">
        <v>1.0788674377</v>
      </c>
      <c r="L27">
        <v>0.5466286379</v>
      </c>
      <c r="M27">
        <v>2.1293340072</v>
      </c>
      <c r="N27">
        <v>3.8155512339</v>
      </c>
      <c r="O27">
        <v>3.293088966</v>
      </c>
      <c r="P27">
        <v>4.4209043146</v>
      </c>
      <c r="Q27">
        <v>0.7535162858</v>
      </c>
      <c r="R27">
        <v>3.7656026332</v>
      </c>
      <c r="S27">
        <v>0.1852931921</v>
      </c>
      <c r="T27">
        <v>-0.0236</v>
      </c>
      <c r="U27">
        <v>-0.1709</v>
      </c>
      <c r="V27">
        <v>0.1237</v>
      </c>
      <c r="W27">
        <v>0.9766837086</v>
      </c>
      <c r="X27">
        <v>0.842946706</v>
      </c>
      <c r="Y27">
        <v>1.1316386432</v>
      </c>
      <c r="Z27">
        <v>0.3926006659</v>
      </c>
      <c r="AA27">
        <v>-0.298</v>
      </c>
      <c r="AB27">
        <v>-0.9811</v>
      </c>
      <c r="AC27">
        <v>0.3851</v>
      </c>
      <c r="AD27" t="s">
        <v>60</v>
      </c>
      <c r="AE27" t="s">
        <v>60</v>
      </c>
      <c r="AF27" t="s">
        <v>60</v>
      </c>
      <c r="AG27" t="s">
        <v>60</v>
      </c>
      <c r="AH27" t="s">
        <v>60</v>
      </c>
    </row>
    <row r="28" spans="1:34" ht="12.75">
      <c r="A28" t="s">
        <v>24</v>
      </c>
      <c r="B28">
        <v>4.8594270303</v>
      </c>
      <c r="C28">
        <v>2.2671976486</v>
      </c>
      <c r="D28">
        <v>10.415514976</v>
      </c>
      <c r="E28">
        <v>0.9594470029</v>
      </c>
      <c r="F28">
        <v>4.9504950495</v>
      </c>
      <c r="G28">
        <v>1.2782123255</v>
      </c>
      <c r="H28">
        <v>0.0198</v>
      </c>
      <c r="I28">
        <v>-0.7426</v>
      </c>
      <c r="J28">
        <v>0.7822</v>
      </c>
      <c r="K28">
        <v>1.0199752869</v>
      </c>
      <c r="L28">
        <v>0.47587618</v>
      </c>
      <c r="M28">
        <v>2.1861770553</v>
      </c>
      <c r="N28">
        <v>4.1384311468</v>
      </c>
      <c r="O28">
        <v>3.3572930393</v>
      </c>
      <c r="P28">
        <v>5.1013158982</v>
      </c>
      <c r="Q28">
        <v>0.5891554494</v>
      </c>
      <c r="R28">
        <v>4.2057654916</v>
      </c>
      <c r="S28">
        <v>0.298138811</v>
      </c>
      <c r="T28">
        <v>0.0576</v>
      </c>
      <c r="U28">
        <v>-0.1515</v>
      </c>
      <c r="V28">
        <v>0.2668</v>
      </c>
      <c r="W28">
        <v>1.0593327235</v>
      </c>
      <c r="X28">
        <v>0.8593813097</v>
      </c>
      <c r="Y28">
        <v>1.3058066384</v>
      </c>
      <c r="Z28">
        <v>0.6863586856</v>
      </c>
      <c r="AA28">
        <v>-0.1606</v>
      </c>
      <c r="AB28">
        <v>-0.9401</v>
      </c>
      <c r="AC28">
        <v>0.6189</v>
      </c>
      <c r="AD28" t="s">
        <v>60</v>
      </c>
      <c r="AE28" t="s">
        <v>60</v>
      </c>
      <c r="AF28" t="s">
        <v>60</v>
      </c>
      <c r="AG28" t="s">
        <v>60</v>
      </c>
      <c r="AH28" t="s">
        <v>60</v>
      </c>
    </row>
    <row r="29" spans="1:34" ht="12.75">
      <c r="A29" t="s">
        <v>26</v>
      </c>
      <c r="B29">
        <v>3.1332443259</v>
      </c>
      <c r="C29">
        <v>1.4242774276</v>
      </c>
      <c r="D29">
        <v>6.8927723034</v>
      </c>
      <c r="E29">
        <v>0.2974993621</v>
      </c>
      <c r="F29">
        <v>3.2161727544</v>
      </c>
      <c r="G29">
        <v>0.8595583246</v>
      </c>
      <c r="H29">
        <v>-0.4191</v>
      </c>
      <c r="I29">
        <v>-1.2075</v>
      </c>
      <c r="J29">
        <v>0.3693</v>
      </c>
      <c r="K29">
        <v>0.6576560899</v>
      </c>
      <c r="L29">
        <v>0.2989504254</v>
      </c>
      <c r="M29">
        <v>1.4467667409</v>
      </c>
      <c r="N29">
        <v>2.4406599796</v>
      </c>
      <c r="O29">
        <v>2.0459931774</v>
      </c>
      <c r="P29">
        <v>2.911456989</v>
      </c>
      <c r="Q29" s="54">
        <v>1.7217876E-07</v>
      </c>
      <c r="R29">
        <v>2.4716804807</v>
      </c>
      <c r="S29">
        <v>0.1469261539</v>
      </c>
      <c r="T29">
        <v>-0.4704</v>
      </c>
      <c r="U29">
        <v>-0.6468</v>
      </c>
      <c r="V29">
        <v>-0.294</v>
      </c>
      <c r="W29">
        <v>0.6247466471</v>
      </c>
      <c r="X29">
        <v>0.5237220212</v>
      </c>
      <c r="Y29">
        <v>0.7452586626</v>
      </c>
      <c r="Z29">
        <v>0.5390711278</v>
      </c>
      <c r="AA29">
        <v>-0.2498</v>
      </c>
      <c r="AB29">
        <v>-1.0469</v>
      </c>
      <c r="AC29">
        <v>0.5473</v>
      </c>
      <c r="AD29" t="s">
        <v>60</v>
      </c>
      <c r="AE29" t="s">
        <v>98</v>
      </c>
      <c r="AF29" t="s">
        <v>60</v>
      </c>
      <c r="AG29" t="s">
        <v>60</v>
      </c>
      <c r="AH29" t="s">
        <v>60</v>
      </c>
    </row>
    <row r="30" spans="1:34" ht="12.75">
      <c r="A30" t="s">
        <v>25</v>
      </c>
      <c r="B30">
        <v>4.2109245866</v>
      </c>
      <c r="C30">
        <v>2.2647218098</v>
      </c>
      <c r="D30">
        <v>7.8296088277</v>
      </c>
      <c r="E30">
        <v>0.6964326699</v>
      </c>
      <c r="F30">
        <v>4.3249341858</v>
      </c>
      <c r="G30">
        <v>0.9018111176</v>
      </c>
      <c r="H30">
        <v>-0.1235</v>
      </c>
      <c r="I30">
        <v>-0.7437</v>
      </c>
      <c r="J30">
        <v>0.4968</v>
      </c>
      <c r="K30">
        <v>0.8838570857</v>
      </c>
      <c r="L30">
        <v>0.4753565108</v>
      </c>
      <c r="M30">
        <v>1.6434051711</v>
      </c>
      <c r="N30">
        <v>3.8739582583</v>
      </c>
      <c r="O30">
        <v>3.1967363102</v>
      </c>
      <c r="P30">
        <v>4.6946482697</v>
      </c>
      <c r="Q30">
        <v>0.9317120849</v>
      </c>
      <c r="R30">
        <v>3.8952714363</v>
      </c>
      <c r="S30">
        <v>0.2530250697</v>
      </c>
      <c r="T30">
        <v>-0.0084</v>
      </c>
      <c r="U30">
        <v>-0.2005</v>
      </c>
      <c r="V30">
        <v>0.1837</v>
      </c>
      <c r="W30">
        <v>0.9916344158</v>
      </c>
      <c r="X30">
        <v>0.8182828859</v>
      </c>
      <c r="Y30">
        <v>1.2017101073</v>
      </c>
      <c r="Z30">
        <v>0.7971159577</v>
      </c>
      <c r="AA30">
        <v>-0.0834</v>
      </c>
      <c r="AB30">
        <v>-0.7192</v>
      </c>
      <c r="AC30">
        <v>0.5524</v>
      </c>
      <c r="AD30" t="s">
        <v>60</v>
      </c>
      <c r="AE30" t="s">
        <v>60</v>
      </c>
      <c r="AF30" t="s">
        <v>60</v>
      </c>
      <c r="AG30" t="s">
        <v>60</v>
      </c>
      <c r="AH30" t="s">
        <v>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154</v>
      </c>
    </row>
    <row r="3" spans="1:15" ht="12.75">
      <c r="A3" t="s">
        <v>99</v>
      </c>
      <c r="B3" t="s">
        <v>100</v>
      </c>
      <c r="C3" t="s">
        <v>101</v>
      </c>
      <c r="D3" t="s">
        <v>102</v>
      </c>
      <c r="E3" t="s">
        <v>103</v>
      </c>
      <c r="F3" t="s">
        <v>104</v>
      </c>
      <c r="G3" t="s">
        <v>105</v>
      </c>
      <c r="H3" t="s">
        <v>106</v>
      </c>
      <c r="I3" t="s">
        <v>107</v>
      </c>
      <c r="J3" t="s">
        <v>108</v>
      </c>
      <c r="K3" t="s">
        <v>109</v>
      </c>
      <c r="L3" t="s">
        <v>110</v>
      </c>
      <c r="M3" t="s">
        <v>111</v>
      </c>
      <c r="N3" t="s">
        <v>112</v>
      </c>
      <c r="O3" t="s">
        <v>113</v>
      </c>
    </row>
    <row r="4" spans="1:15" ht="12.75">
      <c r="A4" t="s">
        <v>114</v>
      </c>
      <c r="B4">
        <v>7.0263581931</v>
      </c>
      <c r="C4">
        <v>4.9385511951</v>
      </c>
      <c r="D4">
        <v>9.9968001764</v>
      </c>
      <c r="E4">
        <v>0.0308086274</v>
      </c>
      <c r="F4">
        <v>7.0343275183</v>
      </c>
      <c r="G4">
        <v>0.7034327518</v>
      </c>
      <c r="H4">
        <v>0.3885</v>
      </c>
      <c r="I4">
        <v>0.0359</v>
      </c>
      <c r="J4">
        <v>0.7411</v>
      </c>
      <c r="K4">
        <v>1.4747660751</v>
      </c>
      <c r="L4">
        <v>1.0365551488</v>
      </c>
      <c r="M4">
        <v>2.0982337299</v>
      </c>
      <c r="N4" t="s">
        <v>60</v>
      </c>
      <c r="O4" t="s">
        <v>60</v>
      </c>
    </row>
    <row r="5" spans="1:15" ht="12.75">
      <c r="A5" t="s">
        <v>115</v>
      </c>
      <c r="B5">
        <v>4.1016733384</v>
      </c>
      <c r="C5">
        <v>2.5745419639</v>
      </c>
      <c r="D5">
        <v>6.534647487</v>
      </c>
      <c r="E5">
        <v>0.528489265</v>
      </c>
      <c r="F5">
        <v>4.1171444108</v>
      </c>
      <c r="G5">
        <v>0.5655332781</v>
      </c>
      <c r="H5">
        <v>-0.1498</v>
      </c>
      <c r="I5">
        <v>-0.6155</v>
      </c>
      <c r="J5">
        <v>0.3159</v>
      </c>
      <c r="K5">
        <v>0.8609024084</v>
      </c>
      <c r="L5">
        <v>0.5403719883</v>
      </c>
      <c r="M5">
        <v>1.3715606522</v>
      </c>
      <c r="N5" t="s">
        <v>60</v>
      </c>
      <c r="O5" t="s">
        <v>60</v>
      </c>
    </row>
    <row r="6" spans="1:15" ht="12.75">
      <c r="A6" t="s">
        <v>116</v>
      </c>
      <c r="B6">
        <v>6.0529401912</v>
      </c>
      <c r="C6">
        <v>3.517426591</v>
      </c>
      <c r="D6">
        <v>10.416161933</v>
      </c>
      <c r="E6">
        <v>0.3874111884</v>
      </c>
      <c r="F6">
        <v>6.0975609756</v>
      </c>
      <c r="G6">
        <v>0.9891550069</v>
      </c>
      <c r="H6">
        <v>0.2394</v>
      </c>
      <c r="I6">
        <v>-0.3034</v>
      </c>
      <c r="J6">
        <v>0.7822</v>
      </c>
      <c r="K6">
        <v>1.2704548506</v>
      </c>
      <c r="L6">
        <v>0.7382745464</v>
      </c>
      <c r="M6">
        <v>2.186253793</v>
      </c>
      <c r="N6" t="s">
        <v>60</v>
      </c>
      <c r="O6" t="s">
        <v>60</v>
      </c>
    </row>
    <row r="7" spans="1:15" ht="12.75">
      <c r="A7" t="s">
        <v>117</v>
      </c>
      <c r="B7">
        <v>3.8556144745</v>
      </c>
      <c r="C7">
        <v>2.9311081151</v>
      </c>
      <c r="D7">
        <v>5.0717211349</v>
      </c>
      <c r="E7">
        <v>0.1302651762</v>
      </c>
      <c r="F7">
        <v>3.9166925707</v>
      </c>
      <c r="G7">
        <v>0.2848974632</v>
      </c>
      <c r="H7">
        <v>-0.2116</v>
      </c>
      <c r="I7">
        <v>-0.4858</v>
      </c>
      <c r="J7">
        <v>0.0625</v>
      </c>
      <c r="K7">
        <v>0.809256982</v>
      </c>
      <c r="L7">
        <v>0.6152118483</v>
      </c>
      <c r="M7">
        <v>1.0645062586</v>
      </c>
      <c r="N7" t="s">
        <v>60</v>
      </c>
      <c r="O7" t="s">
        <v>60</v>
      </c>
    </row>
    <row r="8" spans="1:15" ht="12.75">
      <c r="A8" t="s">
        <v>118</v>
      </c>
      <c r="B8">
        <v>5.0468009315</v>
      </c>
      <c r="C8">
        <v>3.2998146695</v>
      </c>
      <c r="D8">
        <v>7.7186758026</v>
      </c>
      <c r="E8">
        <v>0.7905200642</v>
      </c>
      <c r="F8">
        <v>5.120529384</v>
      </c>
      <c r="G8">
        <v>0.6351235031</v>
      </c>
      <c r="H8">
        <v>0.0576</v>
      </c>
      <c r="I8">
        <v>-0.3673</v>
      </c>
      <c r="J8">
        <v>0.4825</v>
      </c>
      <c r="K8">
        <v>1.0592757438</v>
      </c>
      <c r="L8">
        <v>0.6925998639</v>
      </c>
      <c r="M8">
        <v>1.620076988</v>
      </c>
      <c r="N8" t="s">
        <v>60</v>
      </c>
      <c r="O8" t="s">
        <v>60</v>
      </c>
    </row>
    <row r="9" spans="1:15" ht="12.75">
      <c r="A9" t="s">
        <v>119</v>
      </c>
      <c r="B9">
        <v>5.9413230314</v>
      </c>
      <c r="C9">
        <v>3.7141871808</v>
      </c>
      <c r="D9">
        <v>9.5039150277</v>
      </c>
      <c r="E9">
        <v>0.3570204983</v>
      </c>
      <c r="F9">
        <v>6.084006084</v>
      </c>
      <c r="G9">
        <v>0.8436998422</v>
      </c>
      <c r="H9">
        <v>0.2208</v>
      </c>
      <c r="I9">
        <v>-0.249</v>
      </c>
      <c r="J9">
        <v>0.6905</v>
      </c>
      <c r="K9">
        <v>1.2470274653</v>
      </c>
      <c r="L9">
        <v>0.7795727317</v>
      </c>
      <c r="M9">
        <v>1.9947818027</v>
      </c>
      <c r="N9" t="s">
        <v>60</v>
      </c>
      <c r="O9" t="s">
        <v>60</v>
      </c>
    </row>
    <row r="10" spans="1:15" ht="12.75">
      <c r="A10" t="s">
        <v>120</v>
      </c>
      <c r="B10">
        <v>4.576360615</v>
      </c>
      <c r="C10">
        <v>2.41874093</v>
      </c>
      <c r="D10">
        <v>8.658668739</v>
      </c>
      <c r="E10">
        <v>0.9015031797</v>
      </c>
      <c r="F10">
        <v>4.7821466525</v>
      </c>
      <c r="G10">
        <v>0.9203245524</v>
      </c>
      <c r="H10">
        <v>-0.0403</v>
      </c>
      <c r="I10">
        <v>-0.6779</v>
      </c>
      <c r="J10">
        <v>0.5974</v>
      </c>
      <c r="K10">
        <v>0.9605347744</v>
      </c>
      <c r="L10">
        <v>0.507670826</v>
      </c>
      <c r="M10">
        <v>1.8173726076</v>
      </c>
      <c r="N10" t="s">
        <v>60</v>
      </c>
      <c r="O10" t="s">
        <v>60</v>
      </c>
    </row>
    <row r="11" spans="1:15" ht="12.75">
      <c r="A11" t="s">
        <v>15</v>
      </c>
      <c r="B11">
        <v>4.7643882728</v>
      </c>
      <c r="C11" t="s">
        <v>60</v>
      </c>
      <c r="D11" t="s">
        <v>60</v>
      </c>
      <c r="E11" t="s">
        <v>60</v>
      </c>
      <c r="F11">
        <v>4.8311405733</v>
      </c>
      <c r="G11">
        <v>0.2110493559</v>
      </c>
      <c r="H11" t="s">
        <v>60</v>
      </c>
      <c r="I11" t="s">
        <v>60</v>
      </c>
      <c r="J11" t="s">
        <v>60</v>
      </c>
      <c r="K11" t="s">
        <v>60</v>
      </c>
      <c r="L11" t="s">
        <v>60</v>
      </c>
      <c r="M11" t="s">
        <v>60</v>
      </c>
      <c r="N11" t="s">
        <v>60</v>
      </c>
      <c r="O11" t="s">
        <v>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2008-04-18T19:09:04Z</cp:lastPrinted>
  <dcterms:created xsi:type="dcterms:W3CDTF">2006-01-23T20:42:54Z</dcterms:created>
  <dcterms:modified xsi:type="dcterms:W3CDTF">2010-05-10T19:28:19Z</dcterms:modified>
  <cp:category/>
  <cp:version/>
  <cp:contentType/>
  <cp:contentStatus/>
</cp:coreProperties>
</file>