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<sst xmlns="http://schemas.openxmlformats.org/spreadsheetml/2006/main" count="428" uniqueCount="173">
  <si>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</si>
  <si>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</si>
  <si>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</si>
  <si>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</si>
  <si>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</si>
  <si>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</si>
  <si>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</si>
  <si>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</si>
  <si>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</si>
  <si>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</si>
  <si>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</si>
  <si>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</si>
  <si>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</si>
  <si>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</si>
  <si>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</si>
  <si>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</si>
  <si>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</si>
  <si>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</si>
  <si>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</si>
  <si>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</si>
  <si>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</si>
  <si>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</si>
  <si>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</si>
  <si>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</si>
  <si>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</si>
  <si>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</si>
  <si>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</si>
  <si>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</si>
  <si>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</si>
  <si>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</si>
  <si>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</si>
  <si>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</si>
  <si>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</si>
  <si>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</si>
  <si>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</si>
  <si>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</si>
  <si>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</si>
  <si>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</si>
  <si>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</si>
  <si>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</si>
  <si>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</si>
  <si>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</si>
  <si>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</si>
  <si>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</si>
  <si>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</si>
  <si>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</si>
  <si>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</si>
  <si>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</si>
  <si>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</si>
  <si>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</si>
  <si>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</si>
  <si>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</si>
  <si>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</si>
  <si>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</si>
  <si>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</si>
  <si>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</si>
  <si>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</si>
  <si>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</si>
  <si>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</si>
  <si>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</si>
  <si>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</si>
  <si>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</si>
  <si>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</si>
  <si>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</si>
  <si>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</si>
  <si>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</si>
  <si>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</si>
  <si>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</si>
  <si>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</si>
  <si>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</si>
  <si>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</si>
  <si>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</si>
  <si>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</si>
  <si>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</si>
  <si>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</si>
  <si>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</si>
  <si>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</si>
  <si>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</si>
  <si>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</si>
  <si>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</si>
  <si>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</si>
  <si>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</si>
  <si>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</si>
  <si>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</si>
  <si>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</si>
  <si>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</si>
  <si>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</si>
  <si>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</si>
  <si>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</si>
  <si>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</si>
  <si>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</si>
  <si>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</si>
  <si>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</si>
  <si>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</si>
  <si>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</si>
  <si>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</si>
  <si>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</si>
  <si>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</si>
  <si>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</si>
  <si>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</si>
  <si>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</si>
  <si>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</si>
  <si>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</si>
  <si>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</si>
  <si>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</si>
  <si>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</si>
  <si>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</si>
  <si>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</si>
  <si>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</si>
  <si>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</si>
  <si>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</si>
  <si>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</si>
  <si>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</si>
  <si>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</si>
  <si>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</si>
  <si>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</si>
  <si>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</si>
  <si>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</si>
  <si>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</si>
  <si>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</si>
  <si>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</si>
  <si>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</si>
  <si>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</si>
  <si>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</si>
  <si>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</si>
  <si>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</si>
  <si>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</si>
  <si>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</si>
  <si>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</si>
  <si>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</si>
  <si>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</si>
  <si>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</si>
  <si>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</si>
  <si>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</si>
  <si>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</si>
  <si>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</si>
  <si>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</si>
  <si>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</si>
  <si>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</si>
  <si>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</si>
  <si>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</si>
  <si>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</si>
  <si>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</si>
  <si>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</si>
  <si>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</si>
  <si>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</si>
  <si>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</si>
  <si>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</si>
  <si>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</si>
  <si>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</si>
  <si>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</si>
  <si>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</si>
  <si>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</si>
  <si>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</si>
  <si>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</si>
  <si>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</si>
  <si>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</si>
  <si>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</si>
  <si>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</si>
  <si>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</si>
  <si>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</si>
  <si>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</si>
  <si>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</si>
  <si>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Average Annual Prevalence of Home Care Cases by RHA, 2005/06-2006/07, per 1000</t>
  </si>
  <si>
    <t>Metis_rate_ratio</t>
  </si>
  <si>
    <t>Other_rate_ratio</t>
  </si>
  <si>
    <t>Crude and Adjusted Average Annual Prevalence of Home Care Cases by Metis Region, 2005/06-2006/07, per 1000 Metis</t>
  </si>
  <si>
    <t>Home Care</t>
  </si>
  <si>
    <t>Home Care, 2005/06-2006/07</t>
  </si>
  <si>
    <t>percent</t>
  </si>
  <si>
    <t>(%)</t>
  </si>
  <si>
    <t>Source: MCHP/MMF, 2010</t>
  </si>
  <si>
    <t>Appendix Table 2.49: Open Home Care Cases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</si>
</sst>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0" borderId="0" xfId="56" applyFont="1" applyFill="1" applyAlignment="1">
      <alignment horizontal="center"/>
      <protection/>
    </xf>
    <xf numFmtId="166" fontId="4" fillId="0" borderId="0" xfId="56" applyNumberFormat="1" applyFont="1" applyFill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625"/>
          <c:w val="0.968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0.042183346932</c:v>
                </c:pt>
                <c:pt idx="1">
                  <c:v>0.042183346932</c:v>
                </c:pt>
                <c:pt idx="2">
                  <c:v>0.042183346932</c:v>
                </c:pt>
                <c:pt idx="3">
                  <c:v>0.042183346932</c:v>
                </c:pt>
                <c:pt idx="4">
                  <c:v>0.042183346932</c:v>
                </c:pt>
                <c:pt idx="5">
                  <c:v>0.042183346932</c:v>
                </c:pt>
                <c:pt idx="6">
                  <c:v>0.042183346932</c:v>
                </c:pt>
                <c:pt idx="7">
                  <c:v>0.042183346932</c:v>
                </c:pt>
                <c:pt idx="8">
                  <c:v>0.042183346932</c:v>
                </c:pt>
                <c:pt idx="9">
                  <c:v>0.042183346932</c:v>
                </c:pt>
                <c:pt idx="10">
                  <c:v>0.042183346932</c:v>
                </c:pt>
                <c:pt idx="12">
                  <c:v>0.042183346932</c:v>
                </c:pt>
                <c:pt idx="13">
                  <c:v>0.042183346932</c:v>
                </c:pt>
                <c:pt idx="14">
                  <c:v>0.042183346932</c:v>
                </c:pt>
                <c:pt idx="15">
                  <c:v>0.042183346932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0.035639163827</c:v>
                </c:pt>
                <c:pt idx="1">
                  <c:v>0.040286217324</c:v>
                </c:pt>
                <c:pt idx="2">
                  <c:v>0.029586305859</c:v>
                </c:pt>
                <c:pt idx="3">
                  <c:v>0.050843641665</c:v>
                </c:pt>
                <c:pt idx="4">
                  <c:v>0.054544043177</c:v>
                </c:pt>
                <c:pt idx="5">
                  <c:v>0.035833946716</c:v>
                </c:pt>
                <c:pt idx="6">
                  <c:v>0.025238981521</c:v>
                </c:pt>
                <c:pt idx="7">
                  <c:v>0.044748639683000004</c:v>
                </c:pt>
                <c:pt idx="8">
                  <c:v>0.054817118369</c:v>
                </c:pt>
                <c:pt idx="9">
                  <c:v>0.044748038099</c:v>
                </c:pt>
                <c:pt idx="10">
                  <c:v>0.045297190919</c:v>
                </c:pt>
                <c:pt idx="12">
                  <c:v>0.039673940228</c:v>
                </c:pt>
                <c:pt idx="13">
                  <c:v>0.03980388034</c:v>
                </c:pt>
                <c:pt idx="14">
                  <c:v>0.049611798856</c:v>
                </c:pt>
                <c:pt idx="15">
                  <c:v>0.042183346932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0.030915521659</c:v>
                </c:pt>
                <c:pt idx="1">
                  <c:v>0.02679963175</c:v>
                </c:pt>
                <c:pt idx="2">
                  <c:v>0.0236804943</c:v>
                </c:pt>
                <c:pt idx="3">
                  <c:v>0.027717500701</c:v>
                </c:pt>
                <c:pt idx="4">
                  <c:v>0.037810651846</c:v>
                </c:pt>
                <c:pt idx="5">
                  <c:v>0.030381860623000002</c:v>
                </c:pt>
                <c:pt idx="6">
                  <c:v>0.030054706852</c:v>
                </c:pt>
                <c:pt idx="7">
                  <c:v>0.032738490394</c:v>
                </c:pt>
                <c:pt idx="8">
                  <c:v>0.032182182863</c:v>
                </c:pt>
                <c:pt idx="9">
                  <c:v>0.034440361222999996</c:v>
                </c:pt>
                <c:pt idx="10">
                  <c:v>0.031435056396</c:v>
                </c:pt>
                <c:pt idx="12">
                  <c:v>0.026502354709</c:v>
                </c:pt>
                <c:pt idx="13">
                  <c:v>0.031561013289</c:v>
                </c:pt>
                <c:pt idx="14">
                  <c:v>0.034809002387</c:v>
                </c:pt>
                <c:pt idx="15">
                  <c:v>0.033245608105999996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0.033245608105999996</c:v>
                </c:pt>
                <c:pt idx="1">
                  <c:v>0.033245608105999996</c:v>
                </c:pt>
                <c:pt idx="2">
                  <c:v>0.033245608105999996</c:v>
                </c:pt>
                <c:pt idx="3">
                  <c:v>0.033245608105999996</c:v>
                </c:pt>
                <c:pt idx="4">
                  <c:v>0.033245608105999996</c:v>
                </c:pt>
                <c:pt idx="5">
                  <c:v>0.033245608105999996</c:v>
                </c:pt>
                <c:pt idx="6">
                  <c:v>0.033245608105999996</c:v>
                </c:pt>
                <c:pt idx="7">
                  <c:v>0.033245608105999996</c:v>
                </c:pt>
                <c:pt idx="8">
                  <c:v>0.033245608105999996</c:v>
                </c:pt>
                <c:pt idx="9">
                  <c:v>0.033245608105999996</c:v>
                </c:pt>
                <c:pt idx="10">
                  <c:v>0.033245608105999996</c:v>
                </c:pt>
                <c:pt idx="12">
                  <c:v>0.033245608105999996</c:v>
                </c:pt>
                <c:pt idx="13">
                  <c:v>0.033245608105999996</c:v>
                </c:pt>
                <c:pt idx="14">
                  <c:v>0.033245608105999996</c:v>
                </c:pt>
                <c:pt idx="15">
                  <c:v>0.033245608105999996</c:v>
                </c:pt>
              </c:numCache>
            </c:numRef>
          </c:val>
        </c:ser>
        <c:gapWidth val="0"/>
        <c:axId val="54073252"/>
        <c:axId val="16897221"/>
      </c:barChart>
      <c:catAx>
        <c:axId val="540732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  <c:max val="0.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073252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4"/>
          <c:y val="0.107"/>
          <c:w val="0.305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095"/>
          <c:w val="0.920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0.042183346932</c:v>
                </c:pt>
                <c:pt idx="1">
                  <c:v>0.042183346932</c:v>
                </c:pt>
                <c:pt idx="2">
                  <c:v>0.042183346932</c:v>
                </c:pt>
                <c:pt idx="3">
                  <c:v>0.042183346932</c:v>
                </c:pt>
                <c:pt idx="4">
                  <c:v>0.042183346932</c:v>
                </c:pt>
                <c:pt idx="5">
                  <c:v>0.042183346932</c:v>
                </c:pt>
                <c:pt idx="6">
                  <c:v>0.042183346932</c:v>
                </c:pt>
                <c:pt idx="7">
                  <c:v>0.042183346932</c:v>
                </c:pt>
                <c:pt idx="8">
                  <c:v>0.042183346932</c:v>
                </c:pt>
                <c:pt idx="9">
                  <c:v>0.042183346932</c:v>
                </c:pt>
                <c:pt idx="10">
                  <c:v>0.042183346932</c:v>
                </c:pt>
                <c:pt idx="11">
                  <c:v>0.042183346932</c:v>
                </c:pt>
                <c:pt idx="13">
                  <c:v>0.042183346932</c:v>
                </c:pt>
                <c:pt idx="14">
                  <c:v>0.042183346932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0.0443376334</c:v>
                </c:pt>
                <c:pt idx="1">
                  <c:v>0.036601139447999996</c:v>
                </c:pt>
                <c:pt idx="2">
                  <c:v>0.04584838706</c:v>
                </c:pt>
                <c:pt idx="3">
                  <c:v>0.041200652693</c:v>
                </c:pt>
                <c:pt idx="4">
                  <c:v>0.040629718867</c:v>
                </c:pt>
                <c:pt idx="5">
                  <c:v>0.052933803283</c:v>
                </c:pt>
                <c:pt idx="6">
                  <c:v>0.04733010814</c:v>
                </c:pt>
                <c:pt idx="7">
                  <c:v>0.041632919100000006</c:v>
                </c:pt>
                <c:pt idx="8">
                  <c:v>0.047088032577</c:v>
                </c:pt>
                <c:pt idx="9">
                  <c:v>0.053317575167999995</c:v>
                </c:pt>
                <c:pt idx="10">
                  <c:v>0.087844548045</c:v>
                </c:pt>
                <c:pt idx="11">
                  <c:v>0.070431480536</c:v>
                </c:pt>
                <c:pt idx="13">
                  <c:v>0.054544043177</c:v>
                </c:pt>
                <c:pt idx="14">
                  <c:v>0.042183346932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0.030311068201</c:v>
                </c:pt>
                <c:pt idx="1">
                  <c:v>0.030143790772</c:v>
                </c:pt>
                <c:pt idx="2">
                  <c:v>0.038380491991</c:v>
                </c:pt>
                <c:pt idx="3">
                  <c:v>0.035546462935</c:v>
                </c:pt>
                <c:pt idx="4">
                  <c:v>0.039157950662</c:v>
                </c:pt>
                <c:pt idx="5">
                  <c:v>0.038389494245</c:v>
                </c:pt>
                <c:pt idx="6">
                  <c:v>0.036809482569</c:v>
                </c:pt>
                <c:pt idx="7">
                  <c:v>0.035813683703000004</c:v>
                </c:pt>
                <c:pt idx="8">
                  <c:v>0.035288309288999994</c:v>
                </c:pt>
                <c:pt idx="9">
                  <c:v>0.032605561725999994</c:v>
                </c:pt>
                <c:pt idx="10">
                  <c:v>0.052929289245</c:v>
                </c:pt>
                <c:pt idx="11">
                  <c:v>0.048681194148000005</c:v>
                </c:pt>
                <c:pt idx="13">
                  <c:v>0.037810651846</c:v>
                </c:pt>
                <c:pt idx="14">
                  <c:v>0.033245608105999996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0.033245608105999996</c:v>
                </c:pt>
                <c:pt idx="1">
                  <c:v>0.033245608105999996</c:v>
                </c:pt>
                <c:pt idx="2">
                  <c:v>0.033245608105999996</c:v>
                </c:pt>
                <c:pt idx="3">
                  <c:v>0.033245608105999996</c:v>
                </c:pt>
                <c:pt idx="4">
                  <c:v>0.033245608105999996</c:v>
                </c:pt>
                <c:pt idx="5">
                  <c:v>0.033245608105999996</c:v>
                </c:pt>
                <c:pt idx="6">
                  <c:v>0.033245608105999996</c:v>
                </c:pt>
                <c:pt idx="7">
                  <c:v>0.033245608105999996</c:v>
                </c:pt>
                <c:pt idx="8">
                  <c:v>0.033245608105999996</c:v>
                </c:pt>
                <c:pt idx="9">
                  <c:v>0.033245608105999996</c:v>
                </c:pt>
                <c:pt idx="10">
                  <c:v>0.033245608105999996</c:v>
                </c:pt>
                <c:pt idx="11">
                  <c:v>0.033245608105999996</c:v>
                </c:pt>
                <c:pt idx="13">
                  <c:v>0.033245608105999996</c:v>
                </c:pt>
                <c:pt idx="14">
                  <c:v>0.033245608105999996</c:v>
                </c:pt>
              </c:numCache>
            </c:numRef>
          </c:val>
        </c:ser>
        <c:gapWidth val="0"/>
        <c:axId val="17857262"/>
        <c:axId val="26497631"/>
      </c:barChart>
      <c:catAx>
        <c:axId val="178572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  <c:max val="0.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57262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325"/>
          <c:y val="0.135"/>
          <c:w val="0.331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2475"/>
          <c:w val="0.97825"/>
          <c:h val="0.74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0.042505460653</c:v>
                </c:pt>
                <c:pt idx="1">
                  <c:v>0.042505460653</c:v>
                </c:pt>
                <c:pt idx="2">
                  <c:v>0.042505460653</c:v>
                </c:pt>
                <c:pt idx="3">
                  <c:v>0.042505460653</c:v>
                </c:pt>
                <c:pt idx="4">
                  <c:v>0.042505460653</c:v>
                </c:pt>
                <c:pt idx="5">
                  <c:v>0.042505460653</c:v>
                </c:pt>
                <c:pt idx="6">
                  <c:v>0.042505460653</c:v>
                </c:pt>
                <c:pt idx="8">
                  <c:v>0.042505460653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0.032705396371</c:v>
                </c:pt>
                <c:pt idx="1">
                  <c:v>0.036388599075</c:v>
                </c:pt>
                <c:pt idx="2">
                  <c:v>0.040715600170000005</c:v>
                </c:pt>
                <c:pt idx="3">
                  <c:v>0.050774607486999995</c:v>
                </c:pt>
                <c:pt idx="4">
                  <c:v>0.038835753494</c:v>
                </c:pt>
                <c:pt idx="5">
                  <c:v>0.050473358174</c:v>
                </c:pt>
                <c:pt idx="6">
                  <c:v>0.046025282339999994</c:v>
                </c:pt>
                <c:pt idx="8">
                  <c:v>0.042505460653</c:v>
                </c:pt>
              </c:numCache>
            </c:numRef>
          </c:val>
        </c:ser>
        <c:axId val="37152088"/>
        <c:axId val="65933337"/>
      </c:barChart>
      <c:catAx>
        <c:axId val="371520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  <c:max val="0.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152088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5"/>
          <c:y val="0.15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775"/>
          <c:w val="0.9545"/>
          <c:h val="0.8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0.042183346932</c:v>
                </c:pt>
                <c:pt idx="1">
                  <c:v>0.042183346932</c:v>
                </c:pt>
                <c:pt idx="2">
                  <c:v>0.042183346932</c:v>
                </c:pt>
                <c:pt idx="3">
                  <c:v>0.042183346932</c:v>
                </c:pt>
                <c:pt idx="4">
                  <c:v>0.042183346932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0.039673940228</c:v>
                </c:pt>
                <c:pt idx="1">
                  <c:v>0.03980388034</c:v>
                </c:pt>
                <c:pt idx="2">
                  <c:v>0.049611798856</c:v>
                </c:pt>
                <c:pt idx="3">
                  <c:v>0.054544043177</c:v>
                </c:pt>
                <c:pt idx="4">
                  <c:v>0.042183346932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0.026502354709</c:v>
                </c:pt>
                <c:pt idx="1">
                  <c:v>0.031561013289</c:v>
                </c:pt>
                <c:pt idx="2">
                  <c:v>0.034809002387</c:v>
                </c:pt>
                <c:pt idx="3">
                  <c:v>0.037810651846</c:v>
                </c:pt>
                <c:pt idx="4">
                  <c:v>0.033245608105999996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0.033245608105999996</c:v>
                </c:pt>
                <c:pt idx="1">
                  <c:v>0.033245608105999996</c:v>
                </c:pt>
                <c:pt idx="2">
                  <c:v>0.033245608105999996</c:v>
                </c:pt>
                <c:pt idx="3">
                  <c:v>0.033245608105999996</c:v>
                </c:pt>
                <c:pt idx="4">
                  <c:v>0.033245608105999996</c:v>
                </c:pt>
              </c:numCache>
            </c:numRef>
          </c:val>
        </c:ser>
        <c:axId val="56529122"/>
        <c:axId val="39000051"/>
      </c:barChart>
      <c:catAx>
        <c:axId val="565291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  <c:max val="0.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6529122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75"/>
          <c:y val="0.12425"/>
          <c:w val="0.361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0.87425</cdr:y>
    </cdr:from>
    <cdr:to>
      <cdr:x>0.997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33375" y="3971925"/>
          <a:ext cx="53530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0.7645</cdr:x>
      <cdr:y>0.968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52925" y="4391025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0.0835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67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12.1.1: Open Home Care Cases by RHA,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of residents with an open home care case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0.10975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12.1.3: Open Home Care Cases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of residents with an open home care case</a:t>
          </a:r>
        </a:p>
      </cdr:txBody>
    </cdr:sp>
  </cdr:relSizeAnchor>
  <cdr:relSizeAnchor xmlns:cdr="http://schemas.openxmlformats.org/drawingml/2006/chartDrawing">
    <cdr:from>
      <cdr:x>0.08675</cdr:x>
      <cdr:y>0.89425</cdr:y>
    </cdr:from>
    <cdr:to>
      <cdr:x>0.99875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485775" y="4876800"/>
          <a:ext cx="520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0.7135</cdr:x>
      <cdr:y>0.97325</cdr:y>
    </cdr:from>
    <cdr:to>
      <cdr:x>0.9455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067175" y="5305425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0.88525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19550"/>
          <a:ext cx="5210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67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12.1.2: Open Home Care Cases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of Metis residents with an open home care case</a:t>
          </a:r>
        </a:p>
      </cdr:txBody>
    </cdr:sp>
  </cdr:relSizeAnchor>
  <cdr:relSizeAnchor xmlns:cdr="http://schemas.openxmlformats.org/drawingml/2006/chartDrawing">
    <cdr:from>
      <cdr:x>0.7225</cdr:x>
      <cdr:y>0.9685</cdr:y>
    </cdr:from>
    <cdr:to>
      <cdr:x>0.95375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114800" y="4391025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75450" y="832284975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Open Home Care Cases by Aggregate RHA Area,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of residents with an open home care case</a:t>
          </a:r>
        </a:p>
      </cdr:txBody>
    </cdr:sp>
  </cdr:relSizeAnchor>
  <cdr:relSizeAnchor xmlns:cdr="http://schemas.openxmlformats.org/drawingml/2006/chartDrawing">
    <cdr:from>
      <cdr:x>0.73025</cdr:x>
      <cdr:y>0.96175</cdr:y>
    </cdr:from>
    <cdr:to>
      <cdr:x>0.96225</cdr:x>
      <cdr:y>0.99325</cdr:y>
    </cdr:to>
    <cdr:sp>
      <cdr:nvSpPr>
        <cdr:cNvPr id="2" name="mchp"/>
        <cdr:cNvSpPr txBox="1">
          <a:spLocks noChangeArrowheads="1"/>
        </cdr:cNvSpPr>
      </cdr:nvSpPr>
      <cdr:spPr>
        <a:xfrm>
          <a:off x="4162425" y="4362450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4.57421875" style="26" customWidth="1"/>
    <col min="14" max="15" width="11.5742187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thickBot="1">
      <c r="A2" s="77" t="s">
        <v>159</v>
      </c>
      <c r="B2" s="87" t="s">
        <v>168</v>
      </c>
      <c r="C2" s="87"/>
      <c r="D2" s="87"/>
      <c r="E2" s="81"/>
      <c r="G2" s="84" t="s">
        <v>160</v>
      </c>
      <c r="H2" s="87" t="s">
        <v>168</v>
      </c>
      <c r="I2" s="87"/>
      <c r="J2" s="87"/>
      <c r="K2" s="81"/>
      <c r="M2" s="77" t="s">
        <v>158</v>
      </c>
      <c r="N2" s="80" t="s">
        <v>168</v>
      </c>
      <c r="O2" s="81"/>
    </row>
    <row r="3" spans="1:15" ht="12.75">
      <c r="A3" s="78"/>
      <c r="B3" s="15" t="s">
        <v>31</v>
      </c>
      <c r="C3" s="16" t="s">
        <v>64</v>
      </c>
      <c r="D3" s="17" t="s">
        <v>31</v>
      </c>
      <c r="E3" s="22" t="s">
        <v>64</v>
      </c>
      <c r="G3" s="85"/>
      <c r="H3" s="15" t="s">
        <v>31</v>
      </c>
      <c r="I3" s="16" t="s">
        <v>64</v>
      </c>
      <c r="J3" s="17" t="s">
        <v>31</v>
      </c>
      <c r="K3" s="22" t="s">
        <v>64</v>
      </c>
      <c r="M3" s="78"/>
      <c r="N3" s="15" t="s">
        <v>31</v>
      </c>
      <c r="O3" s="55" t="s">
        <v>64</v>
      </c>
    </row>
    <row r="4" spans="1:15" ht="12.75">
      <c r="A4" s="78"/>
      <c r="B4" s="15" t="s">
        <v>32</v>
      </c>
      <c r="C4" s="16" t="s">
        <v>169</v>
      </c>
      <c r="D4" s="17" t="s">
        <v>32</v>
      </c>
      <c r="E4" s="35" t="s">
        <v>169</v>
      </c>
      <c r="G4" s="85"/>
      <c r="H4" s="15" t="s">
        <v>32</v>
      </c>
      <c r="I4" s="16" t="s">
        <v>169</v>
      </c>
      <c r="J4" s="17" t="s">
        <v>32</v>
      </c>
      <c r="K4" s="35" t="s">
        <v>169</v>
      </c>
      <c r="M4" s="78"/>
      <c r="N4" s="15" t="s">
        <v>32</v>
      </c>
      <c r="O4" s="55" t="s">
        <v>169</v>
      </c>
    </row>
    <row r="5" spans="1:15" ht="12.75">
      <c r="A5" s="78"/>
      <c r="B5" s="18" t="s">
        <v>33</v>
      </c>
      <c r="C5" s="19" t="s">
        <v>170</v>
      </c>
      <c r="D5" s="20" t="s">
        <v>33</v>
      </c>
      <c r="E5" s="36" t="s">
        <v>170</v>
      </c>
      <c r="G5" s="85"/>
      <c r="H5" s="18" t="s">
        <v>33</v>
      </c>
      <c r="I5" s="19" t="s">
        <v>170</v>
      </c>
      <c r="J5" s="20" t="s">
        <v>33</v>
      </c>
      <c r="K5" s="36" t="s">
        <v>170</v>
      </c>
      <c r="M5" s="78"/>
      <c r="N5" s="18" t="s">
        <v>33</v>
      </c>
      <c r="O5" s="56" t="s">
        <v>170</v>
      </c>
    </row>
    <row r="6" spans="1:15" ht="13.5" thickBot="1">
      <c r="A6" s="79"/>
      <c r="B6" s="88" t="s">
        <v>150</v>
      </c>
      <c r="C6" s="89"/>
      <c r="D6" s="90" t="s">
        <v>151</v>
      </c>
      <c r="E6" s="83"/>
      <c r="G6" s="86"/>
      <c r="H6" s="88" t="s">
        <v>150</v>
      </c>
      <c r="I6" s="89"/>
      <c r="J6" s="90" t="s">
        <v>151</v>
      </c>
      <c r="K6" s="83"/>
      <c r="M6" s="79"/>
      <c r="N6" s="82" t="s">
        <v>152</v>
      </c>
      <c r="O6" s="83"/>
    </row>
    <row r="7" spans="1:15" ht="12.75">
      <c r="A7" s="27" t="s">
        <v>34</v>
      </c>
      <c r="B7" s="40">
        <f>'m vs o orig data'!B4/2</f>
        <v>128</v>
      </c>
      <c r="C7" s="60">
        <f>'m vs o orig data'!H4/10</f>
        <v>2.2588899674</v>
      </c>
      <c r="D7" s="44">
        <f>'m vs o orig data'!P4/2</f>
        <v>1318</v>
      </c>
      <c r="E7" s="53">
        <f>'m vs o orig data'!V4/10</f>
        <v>2.3723596699000002</v>
      </c>
      <c r="G7" s="28" t="s">
        <v>48</v>
      </c>
      <c r="H7" s="41">
        <f>'m vs o orig data'!B19/2</f>
        <v>45.5</v>
      </c>
      <c r="I7" s="60">
        <f>'m vs o orig data'!H19/10</f>
        <v>2.5404801787</v>
      </c>
      <c r="J7" s="44">
        <f>'m vs o orig data'!P19/2</f>
        <v>1763</v>
      </c>
      <c r="K7" s="53">
        <f>'m vs o orig data'!V19/10</f>
        <v>2.7424749164</v>
      </c>
      <c r="M7" s="29" t="s">
        <v>153</v>
      </c>
      <c r="N7" s="40">
        <f>'m region orig data'!B4/2</f>
        <v>199</v>
      </c>
      <c r="O7" s="57">
        <f>'m region orig data'!H4/10</f>
        <v>2.0334133756</v>
      </c>
    </row>
    <row r="8" spans="1:15" ht="12.75">
      <c r="A8" s="29" t="s">
        <v>35</v>
      </c>
      <c r="B8" s="41">
        <f>'m vs o orig data'!B5/2</f>
        <v>112.5</v>
      </c>
      <c r="C8" s="60">
        <f>'m vs o orig data'!H5/10</f>
        <v>2.4611682344999997</v>
      </c>
      <c r="D8" s="44">
        <f>'m vs o orig data'!P5/2</f>
        <v>2517.5</v>
      </c>
      <c r="E8" s="53">
        <f>'m vs o orig data'!V5/10</f>
        <v>2.5962039219</v>
      </c>
      <c r="G8" s="30" t="s">
        <v>49</v>
      </c>
      <c r="H8" s="41">
        <f>'m vs o orig data'!B20/2</f>
        <v>17</v>
      </c>
      <c r="I8" s="60">
        <f>'m vs o orig data'!H20/10</f>
        <v>2.0531400966</v>
      </c>
      <c r="J8" s="44">
        <f>'m vs o orig data'!P20/2</f>
        <v>1212</v>
      </c>
      <c r="K8" s="53">
        <f>'m vs o orig data'!V20/10</f>
        <v>3.3673682016999997</v>
      </c>
      <c r="M8" s="29" t="s">
        <v>38</v>
      </c>
      <c r="N8" s="41">
        <f>'m region orig data'!B5/2</f>
        <v>197</v>
      </c>
      <c r="O8" s="57">
        <f>'m region orig data'!H5/10</f>
        <v>2.4158440125</v>
      </c>
    </row>
    <row r="9" spans="1:15" ht="12.75">
      <c r="A9" s="29" t="s">
        <v>36</v>
      </c>
      <c r="B9" s="41">
        <f>'m vs o orig data'!B6/2</f>
        <v>42.5</v>
      </c>
      <c r="C9" s="60">
        <f>'m vs o orig data'!H6/10</f>
        <v>1.9845902405</v>
      </c>
      <c r="D9" s="44">
        <f>'m vs o orig data'!P6/2</f>
        <v>2265.5</v>
      </c>
      <c r="E9" s="53">
        <f>'m vs o orig data'!V6/10</f>
        <v>3.4256207095</v>
      </c>
      <c r="G9" s="30" t="s">
        <v>53</v>
      </c>
      <c r="H9" s="41">
        <f>'m vs o orig data'!B21/2</f>
        <v>123.5</v>
      </c>
      <c r="I9" s="60">
        <f>'m vs o orig data'!H21/10</f>
        <v>3.3400946586000004</v>
      </c>
      <c r="J9" s="44">
        <f>'m vs o orig data'!P21/2</f>
        <v>1701.5</v>
      </c>
      <c r="K9" s="53">
        <f>'m vs o orig data'!V21/10</f>
        <v>3.5731910917</v>
      </c>
      <c r="M9" s="29" t="s">
        <v>154</v>
      </c>
      <c r="N9" s="41">
        <f>'m region orig data'!B6/2</f>
        <v>114</v>
      </c>
      <c r="O9" s="57">
        <f>'m region orig data'!H6/10</f>
        <v>2.6909005075</v>
      </c>
    </row>
    <row r="10" spans="1:15" ht="12.75">
      <c r="A10" s="29" t="s">
        <v>28</v>
      </c>
      <c r="B10" s="41">
        <f>'m vs o orig data'!B7/2</f>
        <v>46.5</v>
      </c>
      <c r="C10" s="60">
        <f>'m vs o orig data'!H7/10</f>
        <v>1.9987105093</v>
      </c>
      <c r="D10" s="44">
        <f>'m vs o orig data'!P7/2</f>
        <v>1314</v>
      </c>
      <c r="E10" s="53">
        <f>'m vs o orig data'!V7/10</f>
        <v>2.792981412</v>
      </c>
      <c r="G10" s="30" t="s">
        <v>51</v>
      </c>
      <c r="H10" s="41">
        <f>'m vs o orig data'!B22/2</f>
        <v>98.5</v>
      </c>
      <c r="I10" s="60">
        <f>'m vs o orig data'!H22/10</f>
        <v>2.9319839262</v>
      </c>
      <c r="J10" s="44">
        <f>'m vs o orig data'!P22/2</f>
        <v>2065</v>
      </c>
      <c r="K10" s="53">
        <f>'m vs o orig data'!V22/10</f>
        <v>3.5378671715000003</v>
      </c>
      <c r="M10" s="29" t="s">
        <v>44</v>
      </c>
      <c r="N10" s="41">
        <f>'m region orig data'!B7/2</f>
        <v>865.5</v>
      </c>
      <c r="O10" s="57">
        <f>'m region orig data'!H7/10</f>
        <v>2.7377977414</v>
      </c>
    </row>
    <row r="11" spans="1:15" ht="12.75">
      <c r="A11" s="29" t="s">
        <v>44</v>
      </c>
      <c r="B11" s="41">
        <f>'m vs o orig data'!B8/2</f>
        <v>865.5</v>
      </c>
      <c r="C11" s="60">
        <f>'m vs o orig data'!H8/10</f>
        <v>2.7377977414</v>
      </c>
      <c r="D11" s="44">
        <f>'m vs o orig data'!P8/2</f>
        <v>23607</v>
      </c>
      <c r="E11" s="53">
        <f>'m vs o orig data'!V8/10</f>
        <v>3.7331937491</v>
      </c>
      <c r="G11" s="30" t="s">
        <v>54</v>
      </c>
      <c r="H11" s="41">
        <f>'m vs o orig data'!B23/2</f>
        <v>36</v>
      </c>
      <c r="I11" s="60">
        <f>'m vs o orig data'!H23/10</f>
        <v>1.6869728210000001</v>
      </c>
      <c r="J11" s="44">
        <f>'m vs o orig data'!P23/2</f>
        <v>894.5</v>
      </c>
      <c r="K11" s="53">
        <f>'m vs o orig data'!V23/10</f>
        <v>2.8726957415000003</v>
      </c>
      <c r="M11" s="29" t="s">
        <v>155</v>
      </c>
      <c r="N11" s="41">
        <f>'m region orig data'!B8/2</f>
        <v>192.5</v>
      </c>
      <c r="O11" s="57">
        <f>'m region orig data'!H8/10</f>
        <v>2.1821685654</v>
      </c>
    </row>
    <row r="12" spans="1:15" ht="12.75">
      <c r="A12" s="29" t="s">
        <v>38</v>
      </c>
      <c r="B12" s="41">
        <f>'m vs o orig data'!B9/2</f>
        <v>214</v>
      </c>
      <c r="C12" s="60">
        <f>'m vs o orig data'!H9/10</f>
        <v>2.4301612537</v>
      </c>
      <c r="D12" s="44">
        <f>'m vs o orig data'!P9/2</f>
        <v>2089.5</v>
      </c>
      <c r="E12" s="53">
        <f>'m vs o orig data'!V9/10</f>
        <v>3.0722971284</v>
      </c>
      <c r="G12" s="30" t="s">
        <v>50</v>
      </c>
      <c r="H12" s="41">
        <f>'m vs o orig data'!B24/2</f>
        <v>48.5</v>
      </c>
      <c r="I12" s="60">
        <f>'m vs o orig data'!H24/10</f>
        <v>2.9172932330999997</v>
      </c>
      <c r="J12" s="44">
        <f>'m vs o orig data'!P24/2</f>
        <v>2613</v>
      </c>
      <c r="K12" s="53">
        <f>'m vs o orig data'!V24/10</f>
        <v>4.8444959444</v>
      </c>
      <c r="M12" s="29" t="s">
        <v>156</v>
      </c>
      <c r="N12" s="41">
        <f>'m region orig data'!B9/2</f>
        <v>148</v>
      </c>
      <c r="O12" s="57">
        <f>'m region orig data'!H9/10</f>
        <v>2.4763657659</v>
      </c>
    </row>
    <row r="13" spans="1:15" ht="12.75">
      <c r="A13" s="29" t="s">
        <v>39</v>
      </c>
      <c r="B13" s="41">
        <f>'m vs o orig data'!B10/2</f>
        <v>52</v>
      </c>
      <c r="C13" s="60">
        <f>'m vs o orig data'!H10/10</f>
        <v>1.5048473448</v>
      </c>
      <c r="D13" s="44">
        <f>'m vs o orig data'!P10/2</f>
        <v>953.5</v>
      </c>
      <c r="E13" s="53">
        <f>'m vs o orig data'!V10/10</f>
        <v>2.5988007632</v>
      </c>
      <c r="G13" s="30" t="s">
        <v>52</v>
      </c>
      <c r="H13" s="41">
        <f>'m vs o orig data'!B25/2</f>
        <v>100.5</v>
      </c>
      <c r="I13" s="60">
        <f>'m vs o orig data'!H25/10</f>
        <v>2.2861692448</v>
      </c>
      <c r="J13" s="44">
        <f>'m vs o orig data'!P25/2</f>
        <v>3482.5</v>
      </c>
      <c r="K13" s="53">
        <f>'m vs o orig data'!V25/10</f>
        <v>3.8693584587</v>
      </c>
      <c r="M13" s="29" t="s">
        <v>157</v>
      </c>
      <c r="N13" s="41">
        <f>'m region orig data'!B10/2</f>
        <v>66.5</v>
      </c>
      <c r="O13" s="57">
        <f>'m region orig data'!H10/10</f>
        <v>1.5472312704</v>
      </c>
    </row>
    <row r="14" spans="1:15" ht="12.75">
      <c r="A14" s="29" t="s">
        <v>37</v>
      </c>
      <c r="B14" s="41">
        <f>'m vs o orig data'!B11/2</f>
        <v>170</v>
      </c>
      <c r="C14" s="60">
        <f>'m vs o orig data'!H11/10</f>
        <v>2.8641226518</v>
      </c>
      <c r="D14" s="44">
        <f>'m vs o orig data'!P11/2</f>
        <v>1695</v>
      </c>
      <c r="E14" s="53">
        <f>'m vs o orig data'!V11/10</f>
        <v>4.6898994231</v>
      </c>
      <c r="G14" s="30" t="s">
        <v>55</v>
      </c>
      <c r="H14" s="41">
        <f>'m vs o orig data'!B26/2</f>
        <v>51</v>
      </c>
      <c r="I14" s="60">
        <f>'m vs o orig data'!H26/10</f>
        <v>2.1850899743</v>
      </c>
      <c r="J14" s="44">
        <f>'m vs o orig data'!P26/2</f>
        <v>2146.5</v>
      </c>
      <c r="K14" s="53">
        <f>'m vs o orig data'!V26/10</f>
        <v>3.6750102726000002</v>
      </c>
      <c r="M14" s="31"/>
      <c r="N14" s="42"/>
      <c r="O14" s="59"/>
    </row>
    <row r="15" spans="1:15" ht="13.5" thickBot="1">
      <c r="A15" s="29" t="s">
        <v>40</v>
      </c>
      <c r="B15" s="41">
        <f>'m vs o orig data'!B12/2</f>
        <v>5</v>
      </c>
      <c r="C15" s="60">
        <f>'m vs o orig data'!H12/10</f>
        <v>2.2727272727</v>
      </c>
      <c r="D15" s="44">
        <f>'m vs o orig data'!P12/2</f>
        <v>11</v>
      </c>
      <c r="E15" s="53">
        <f>'m vs o orig data'!V12/10</f>
        <v>1.510989011</v>
      </c>
      <c r="G15" s="30" t="s">
        <v>56</v>
      </c>
      <c r="H15" s="41">
        <f>'m vs o orig data'!B27/2</f>
        <v>65.5</v>
      </c>
      <c r="I15" s="60">
        <f>'m vs o orig data'!H27/10</f>
        <v>2.7474832215</v>
      </c>
      <c r="J15" s="44">
        <f>'m vs o orig data'!P27/2</f>
        <v>2483.5</v>
      </c>
      <c r="K15" s="53">
        <f>'m vs o orig data'!V27/10</f>
        <v>4.4316955005</v>
      </c>
      <c r="M15" s="33" t="s">
        <v>45</v>
      </c>
      <c r="N15" s="43">
        <f>'m region orig data'!B11/2</f>
        <v>1782.5</v>
      </c>
      <c r="O15" s="58">
        <f>'m region orig data'!H11/10</f>
        <v>2.4455832013</v>
      </c>
    </row>
    <row r="16" spans="1:15" ht="12.75">
      <c r="A16" s="29" t="s">
        <v>41</v>
      </c>
      <c r="B16" s="41">
        <f>'m vs o orig data'!B13/2</f>
        <v>85</v>
      </c>
      <c r="C16" s="60">
        <f>'m vs o orig data'!H13/10</f>
        <v>2.0818025961</v>
      </c>
      <c r="D16" s="44">
        <f>'m vs o orig data'!P13/2</f>
        <v>448</v>
      </c>
      <c r="E16" s="53">
        <f>'m vs o orig data'!V13/10</f>
        <v>2.2170534963</v>
      </c>
      <c r="G16" s="30" t="s">
        <v>57</v>
      </c>
      <c r="H16" s="41">
        <f>'m vs o orig data'!B28/2</f>
        <v>52.5</v>
      </c>
      <c r="I16" s="60">
        <f>'m vs o orig data'!H28/10</f>
        <v>2.546071775</v>
      </c>
      <c r="J16" s="44">
        <f>'m vs o orig data'!P28/2</f>
        <v>658.5</v>
      </c>
      <c r="K16" s="53">
        <f>'m vs o orig data'!V28/10</f>
        <v>2.2149344097</v>
      </c>
      <c r="M16" s="21" t="s">
        <v>46</v>
      </c>
      <c r="O16" s="34"/>
    </row>
    <row r="17" spans="1:15" ht="12.75">
      <c r="A17" s="29" t="s">
        <v>42</v>
      </c>
      <c r="B17" s="41">
        <f>'m vs o orig data'!B14/2</f>
        <v>61.5</v>
      </c>
      <c r="C17" s="60">
        <f>'m vs o orig data'!H14/10</f>
        <v>1.51179941</v>
      </c>
      <c r="D17" s="44">
        <f>'m vs o orig data'!P14/2</f>
        <v>421.5</v>
      </c>
      <c r="E17" s="53">
        <f>'m vs o orig data'!V14/10</f>
        <v>0.99696063011</v>
      </c>
      <c r="G17" s="30" t="s">
        <v>58</v>
      </c>
      <c r="H17" s="41">
        <f>'m vs o orig data'!B29/2</f>
        <v>116</v>
      </c>
      <c r="I17" s="60">
        <f>'m vs o orig data'!H29/10</f>
        <v>3.8640906063000005</v>
      </c>
      <c r="J17" s="44">
        <f>'m vs o orig data'!P29/2</f>
        <v>2976.5</v>
      </c>
      <c r="K17" s="53">
        <f>'m vs o orig data'!V29/10</f>
        <v>4.332763201000001</v>
      </c>
      <c r="M17" s="75" t="s">
        <v>171</v>
      </c>
      <c r="N17" s="25"/>
      <c r="O17" s="25"/>
    </row>
    <row r="18" spans="1:11" ht="12.75">
      <c r="A18" s="31"/>
      <c r="B18" s="42"/>
      <c r="C18" s="51"/>
      <c r="D18" s="45"/>
      <c r="E18" s="61"/>
      <c r="G18" s="30" t="s">
        <v>59</v>
      </c>
      <c r="H18" s="41">
        <f>'m vs o orig data'!B30/2</f>
        <v>111</v>
      </c>
      <c r="I18" s="60">
        <f>'m vs o orig data'!H30/10</f>
        <v>2.8012618297</v>
      </c>
      <c r="J18" s="44">
        <f>'m vs o orig data'!P30/2</f>
        <v>1610.5</v>
      </c>
      <c r="K18" s="53">
        <f>'m vs o orig data'!V30/10</f>
        <v>4.2229331096000005</v>
      </c>
    </row>
    <row r="19" spans="1:11" ht="12.75">
      <c r="A19" s="29" t="s">
        <v>148</v>
      </c>
      <c r="B19" s="41">
        <f>'m vs o orig data'!B15/2</f>
        <v>283</v>
      </c>
      <c r="C19" s="60">
        <f>'m vs o orig data'!H15/10</f>
        <v>2.2861297358000003</v>
      </c>
      <c r="D19" s="44">
        <f>'m vs o orig data'!P15/2</f>
        <v>6101</v>
      </c>
      <c r="E19" s="53">
        <f>'m vs o orig data'!V15/10</f>
        <v>2.7901892902</v>
      </c>
      <c r="G19" s="32"/>
      <c r="H19" s="42"/>
      <c r="I19" s="51"/>
      <c r="J19" s="45"/>
      <c r="K19" s="61"/>
    </row>
    <row r="20" spans="1:11" ht="13.5" thickBot="1">
      <c r="A20" s="29" t="s">
        <v>47</v>
      </c>
      <c r="B20" s="41">
        <f>'m vs o orig data'!B16/2</f>
        <v>436</v>
      </c>
      <c r="C20" s="60">
        <f>'m vs o orig data'!H16/10</f>
        <v>2.3959993406</v>
      </c>
      <c r="D20" s="44">
        <f>'m vs o orig data'!P16/2</f>
        <v>4738</v>
      </c>
      <c r="E20" s="53">
        <f>'m vs o orig data'!V16/10</f>
        <v>3.3640413938</v>
      </c>
      <c r="G20" s="33" t="s">
        <v>44</v>
      </c>
      <c r="H20" s="43">
        <f>'m vs o orig data'!B8/2</f>
        <v>865.5</v>
      </c>
      <c r="I20" s="63">
        <f>'m vs o orig data'!H8/10</f>
        <v>2.7377977414</v>
      </c>
      <c r="J20" s="46">
        <f>'m vs o orig data'!P8/2</f>
        <v>23607</v>
      </c>
      <c r="K20" s="62">
        <f>'m vs o orig data'!V8/10</f>
        <v>3.7331937491</v>
      </c>
    </row>
    <row r="21" spans="1:9" ht="12.75">
      <c r="A21" s="29" t="s">
        <v>43</v>
      </c>
      <c r="B21" s="41">
        <f>'m vs o orig data'!B17/2</f>
        <v>151.5</v>
      </c>
      <c r="C21" s="60">
        <f>'m vs o orig data'!H17/10</f>
        <v>1.8098196153</v>
      </c>
      <c r="D21" s="44">
        <f>'m vs o orig data'!P17/2</f>
        <v>880.5</v>
      </c>
      <c r="E21" s="53">
        <f>'m vs o orig data'!V17/10</f>
        <v>1.3928986688</v>
      </c>
      <c r="G21" s="21" t="s">
        <v>46</v>
      </c>
      <c r="I21" s="34"/>
    </row>
    <row r="22" spans="1:11" ht="12.75">
      <c r="A22" s="31"/>
      <c r="B22" s="42"/>
      <c r="C22" s="51"/>
      <c r="D22" s="45"/>
      <c r="E22" s="61"/>
      <c r="G22" s="76" t="s">
        <v>171</v>
      </c>
      <c r="H22" s="76"/>
      <c r="I22" s="76"/>
      <c r="J22" s="76"/>
      <c r="K22" s="76"/>
    </row>
    <row r="23" spans="1:5" ht="13.5" thickBot="1">
      <c r="A23" s="33" t="s">
        <v>45</v>
      </c>
      <c r="B23" s="43">
        <f>'m vs o orig data'!B18/2</f>
        <v>1782.5</v>
      </c>
      <c r="C23" s="52">
        <f>'m vs o orig data'!H18/10</f>
        <v>2.4455832013</v>
      </c>
      <c r="D23" s="46">
        <f>'m vs o orig data'!P18/2</f>
        <v>36640.5</v>
      </c>
      <c r="E23" s="62">
        <f>'m vs o orig data'!V18/10</f>
        <v>3.3245608106</v>
      </c>
    </row>
    <row r="24" spans="1:9" ht="12.75">
      <c r="A24" s="21" t="s">
        <v>46</v>
      </c>
      <c r="C24" s="34"/>
      <c r="G24" s="70"/>
      <c r="H24" s="64"/>
      <c r="I24" s="64"/>
    </row>
    <row r="25" spans="1:9" ht="12.75">
      <c r="A25" s="75" t="s">
        <v>171</v>
      </c>
      <c r="B25" s="25"/>
      <c r="C25" s="25"/>
      <c r="D25" s="25"/>
      <c r="E25" s="25"/>
      <c r="G25" s="70"/>
      <c r="H25" s="64"/>
      <c r="I25" s="65"/>
    </row>
    <row r="26" spans="7:9" ht="12.75">
      <c r="G26" s="70"/>
      <c r="H26" s="64"/>
      <c r="I26" s="65"/>
    </row>
    <row r="27" spans="7:9" ht="12.75">
      <c r="G27" s="70"/>
      <c r="H27" s="64"/>
      <c r="I27" s="66"/>
    </row>
    <row r="28" spans="7:9" ht="12.75">
      <c r="G28" s="70"/>
      <c r="H28" s="64"/>
      <c r="I28" s="64"/>
    </row>
    <row r="29" spans="7:9" ht="12.75">
      <c r="G29" s="67"/>
      <c r="H29" s="68"/>
      <c r="I29" s="69"/>
    </row>
    <row r="30" spans="7:9" ht="12.75">
      <c r="G30" s="67"/>
      <c r="H30" s="68"/>
      <c r="I30" s="69"/>
    </row>
    <row r="31" spans="7:9" ht="12.75">
      <c r="G31" s="67"/>
      <c r="H31" s="68"/>
      <c r="I31" s="69"/>
    </row>
    <row r="32" spans="7:9" ht="12.75">
      <c r="G32" s="67"/>
      <c r="H32" s="68"/>
      <c r="I32" s="69"/>
    </row>
    <row r="33" spans="7:9" ht="12.75">
      <c r="G33" s="67"/>
      <c r="H33" s="68"/>
      <c r="I33" s="69"/>
    </row>
    <row r="34" spans="7:9" ht="12.75">
      <c r="G34" s="67"/>
      <c r="H34" s="68"/>
      <c r="I34" s="69"/>
    </row>
    <row r="35" spans="7:9" ht="12.75">
      <c r="G35" s="67"/>
      <c r="H35" s="68"/>
      <c r="I35" s="69"/>
    </row>
    <row r="36" spans="7:9" ht="12.75">
      <c r="G36" s="71"/>
      <c r="H36" s="68"/>
      <c r="I36" s="69"/>
    </row>
    <row r="37" spans="7:9" ht="12.75">
      <c r="G37" s="67"/>
      <c r="H37" s="68"/>
      <c r="I37" s="69"/>
    </row>
  </sheetData>
  <sheetProtection/>
  <mergeCells count="12"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9" sqref="I19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161</v>
      </c>
      <c r="B1" s="5" t="s">
        <v>60</v>
      </c>
      <c r="C1" s="91" t="s">
        <v>29</v>
      </c>
      <c r="D1" s="91"/>
      <c r="E1" s="91"/>
      <c r="F1" s="92" t="s">
        <v>137</v>
      </c>
      <c r="G1" s="92"/>
      <c r="H1" s="93" t="s">
        <v>167</v>
      </c>
      <c r="I1" s="93"/>
      <c r="J1" s="93"/>
      <c r="K1" s="93"/>
      <c r="L1" s="93"/>
      <c r="M1" s="93"/>
      <c r="N1" s="93"/>
      <c r="O1" s="7"/>
      <c r="S1" s="7"/>
    </row>
    <row r="2" spans="1:19" ht="12.75">
      <c r="A2" s="39" t="s">
        <v>162</v>
      </c>
      <c r="B2" s="72"/>
      <c r="C2" s="13"/>
      <c r="D2" s="13"/>
      <c r="E2" s="13"/>
      <c r="F2" s="48"/>
      <c r="G2" s="48"/>
      <c r="H2" s="5"/>
      <c r="I2" s="5" t="s">
        <v>149</v>
      </c>
      <c r="J2" s="5" t="s">
        <v>149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126</v>
      </c>
      <c r="D3" s="13" t="s">
        <v>101</v>
      </c>
      <c r="E3" s="13" t="s">
        <v>100</v>
      </c>
      <c r="F3" s="48" t="s">
        <v>135</v>
      </c>
      <c r="G3" s="48" t="s">
        <v>136</v>
      </c>
      <c r="H3" s="6" t="s">
        <v>138</v>
      </c>
      <c r="I3" s="3" t="s">
        <v>150</v>
      </c>
      <c r="J3" s="54" t="s">
        <v>151</v>
      </c>
      <c r="K3" s="6" t="s">
        <v>139</v>
      </c>
      <c r="L3" s="49" t="s">
        <v>140</v>
      </c>
      <c r="M3" s="6" t="s">
        <v>141</v>
      </c>
      <c r="N3" s="6" t="s">
        <v>142</v>
      </c>
      <c r="P3" s="6" t="s">
        <v>143</v>
      </c>
      <c r="Q3" s="6" t="s">
        <v>144</v>
      </c>
      <c r="R3" s="6" t="s">
        <v>145</v>
      </c>
      <c r="T3" s="6" t="s">
        <v>146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(d)</v>
      </c>
      <c r="B4" t="s">
        <v>34</v>
      </c>
      <c r="C4" t="str">
        <f>'m vs o orig data'!AH4</f>
        <v> </v>
      </c>
      <c r="D4" t="str">
        <f>'m vs o orig data'!AI4</f>
        <v> 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0.042183346932</v>
      </c>
      <c r="I4" s="3">
        <f>'m vs o orig data'!D4/1000</f>
        <v>0.035639163827</v>
      </c>
      <c r="J4" s="3">
        <f>'m vs o orig data'!R4/1000</f>
        <v>0.030915521659</v>
      </c>
      <c r="K4" s="23">
        <f aca="true" t="shared" si="1" ref="K4:K14">J$19</f>
        <v>0.033245608105999996</v>
      </c>
      <c r="L4" s="6">
        <f>'m vs o orig data'!B4</f>
        <v>256</v>
      </c>
      <c r="M4" s="6">
        <f>'m vs o orig data'!C4</f>
        <v>11333</v>
      </c>
      <c r="N4" s="12">
        <f>'m vs o orig data'!G4</f>
        <v>0.0185323667</v>
      </c>
      <c r="O4" s="8"/>
      <c r="P4" s="6">
        <f>'m vs o orig data'!P4</f>
        <v>2636</v>
      </c>
      <c r="Q4" s="6">
        <f>'m vs o orig data'!Q4</f>
        <v>111113</v>
      </c>
      <c r="R4" s="12">
        <f>'m vs o orig data'!U4</f>
        <v>0.0324758512</v>
      </c>
      <c r="S4" s="8"/>
      <c r="T4" s="12">
        <f>'m vs o orig data'!AD4</f>
        <v>0.0496536924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35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0.042183346932</v>
      </c>
      <c r="I5" s="3">
        <f>'m vs o orig data'!D5/1000</f>
        <v>0.040286217324</v>
      </c>
      <c r="J5" s="3">
        <f>'m vs o orig data'!R5/1000</f>
        <v>0.02679963175</v>
      </c>
      <c r="K5" s="23">
        <f t="shared" si="1"/>
        <v>0.033245608105999996</v>
      </c>
      <c r="L5" s="6">
        <f>'m vs o orig data'!B5</f>
        <v>225</v>
      </c>
      <c r="M5" s="6">
        <f>'m vs o orig data'!C5</f>
        <v>9142</v>
      </c>
      <c r="N5" s="12">
        <f>'m vs o orig data'!G5</f>
        <v>0.5417673976</v>
      </c>
      <c r="O5" s="9"/>
      <c r="P5" s="6">
        <f>'m vs o orig data'!P5</f>
        <v>5035</v>
      </c>
      <c r="Q5" s="6">
        <f>'m vs o orig data'!Q5</f>
        <v>193937</v>
      </c>
      <c r="R5" s="12">
        <f>'m vs o orig data'!U5</f>
        <v>5.05902E-12</v>
      </c>
      <c r="S5" s="9"/>
      <c r="T5" s="12">
        <f>'m vs o orig data'!AD5</f>
        <v>5.6159288E-08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(m,o)</v>
      </c>
      <c r="B6" t="s">
        <v>36</v>
      </c>
      <c r="C6" t="str">
        <f>'m vs o orig data'!AH6</f>
        <v>m</v>
      </c>
      <c r="D6" t="str">
        <f>'m vs o orig data'!AI6</f>
        <v>o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0.042183346932</v>
      </c>
      <c r="I6" s="3">
        <f>'m vs o orig data'!D6/1000</f>
        <v>0.029586305859</v>
      </c>
      <c r="J6" s="3">
        <f>'m vs o orig data'!R6/1000</f>
        <v>0.0236804943</v>
      </c>
      <c r="K6" s="23">
        <f t="shared" si="1"/>
        <v>0.033245608105999996</v>
      </c>
      <c r="L6" s="6">
        <f>'m vs o orig data'!B6</f>
        <v>85</v>
      </c>
      <c r="M6" s="6">
        <f>'m vs o orig data'!C6</f>
        <v>4283</v>
      </c>
      <c r="N6" s="12">
        <f>'m vs o orig data'!G6</f>
        <v>0.0019238813</v>
      </c>
      <c r="O6" s="9"/>
      <c r="P6" s="6">
        <f>'m vs o orig data'!P6</f>
        <v>4531</v>
      </c>
      <c r="Q6" s="6">
        <f>'m vs o orig data'!Q6</f>
        <v>132268</v>
      </c>
      <c r="R6" s="12">
        <f>'m vs o orig data'!U6</f>
        <v>1.239303E-25</v>
      </c>
      <c r="S6" s="9"/>
      <c r="T6" s="12">
        <f>'m vs o orig data'!AD6</f>
        <v>0.0516491161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(o,d)</v>
      </c>
      <c r="B7" t="s">
        <v>28</v>
      </c>
      <c r="C7" t="str">
        <f>'m vs o orig data'!AH7</f>
        <v> 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0.042183346932</v>
      </c>
      <c r="I7" s="3">
        <f>'m vs o orig data'!D7/1000</f>
        <v>0.050843641665</v>
      </c>
      <c r="J7" s="3">
        <f>'m vs o orig data'!R7/1000</f>
        <v>0.027717500701</v>
      </c>
      <c r="K7" s="23">
        <f t="shared" si="1"/>
        <v>0.033245608105999996</v>
      </c>
      <c r="L7" s="6">
        <f>'m vs o orig data'!B7</f>
        <v>93</v>
      </c>
      <c r="M7" s="6">
        <f>'m vs o orig data'!C7</f>
        <v>4653</v>
      </c>
      <c r="N7" s="12">
        <f>'m vs o orig data'!G7</f>
        <v>0.088167724</v>
      </c>
      <c r="O7" s="9"/>
      <c r="P7" s="6">
        <f>'m vs o orig data'!P7</f>
        <v>2628</v>
      </c>
      <c r="Q7" s="6">
        <f>'m vs o orig data'!Q7</f>
        <v>94093</v>
      </c>
      <c r="R7" s="12">
        <f>'m vs o orig data'!U7</f>
        <v>1.5835135E-07</v>
      </c>
      <c r="S7" s="9"/>
      <c r="T7" s="12">
        <f>'m vs o orig data'!AD7</f>
        <v>3.7779752E-08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(m,o,d)</v>
      </c>
      <c r="B8" t="s">
        <v>44</v>
      </c>
      <c r="C8" t="str">
        <f>'m vs o orig data'!AH8</f>
        <v>m</v>
      </c>
      <c r="D8" t="str">
        <f>'m vs o orig data'!AI8</f>
        <v>o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0.042183346932</v>
      </c>
      <c r="I8" s="3">
        <f>'m vs o orig data'!D8/1000</f>
        <v>0.054544043177</v>
      </c>
      <c r="J8" s="3">
        <f>'m vs o orig data'!R8/1000</f>
        <v>0.037810651846</v>
      </c>
      <c r="K8" s="23">
        <f t="shared" si="1"/>
        <v>0.033245608105999996</v>
      </c>
      <c r="L8" s="6">
        <f>'m vs o orig data'!B8</f>
        <v>1731</v>
      </c>
      <c r="M8" s="6">
        <f>'m vs o orig data'!C8</f>
        <v>63226</v>
      </c>
      <c r="N8" s="12">
        <f>'m vs o orig data'!G8</f>
        <v>2.94173E-05</v>
      </c>
      <c r="O8" s="9"/>
      <c r="P8" s="6">
        <f>'m vs o orig data'!P8</f>
        <v>47214</v>
      </c>
      <c r="Q8" s="6">
        <f>'m vs o orig data'!Q8</f>
        <v>1264708</v>
      </c>
      <c r="R8" s="12">
        <f>'m vs o orig data'!U8</f>
        <v>0.0001337496</v>
      </c>
      <c r="S8" s="9"/>
      <c r="T8" s="12">
        <f>'m vs o orig data'!AD8</f>
        <v>4.907548E-17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(m,o,d)</v>
      </c>
      <c r="B9" t="s">
        <v>38</v>
      </c>
      <c r="C9" t="str">
        <f>'m vs o orig data'!AH9</f>
        <v>m</v>
      </c>
      <c r="D9" t="str">
        <f>'m vs o orig data'!AI9</f>
        <v>o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0.042183346932</v>
      </c>
      <c r="I9" s="3">
        <f>'m vs o orig data'!D9/1000</f>
        <v>0.035833946716</v>
      </c>
      <c r="J9" s="3">
        <f>'m vs o orig data'!R9/1000</f>
        <v>0.030381860623000002</v>
      </c>
      <c r="K9" s="23">
        <f t="shared" si="1"/>
        <v>0.033245608105999996</v>
      </c>
      <c r="L9" s="6">
        <f>'m vs o orig data'!B9</f>
        <v>428</v>
      </c>
      <c r="M9" s="6">
        <f>'m vs o orig data'!C9</f>
        <v>17612</v>
      </c>
      <c r="N9" s="12">
        <f>'m vs o orig data'!G9</f>
        <v>0.0063184518</v>
      </c>
      <c r="O9" s="9"/>
      <c r="P9" s="6">
        <f>'m vs o orig data'!P9</f>
        <v>4179</v>
      </c>
      <c r="Q9" s="6">
        <f>'m vs o orig data'!Q9</f>
        <v>136022</v>
      </c>
      <c r="R9" s="12">
        <f>'m vs o orig data'!U9</f>
        <v>0.0050223317</v>
      </c>
      <c r="S9" s="9"/>
      <c r="T9" s="12">
        <f>'m vs o orig data'!AD9</f>
        <v>0.0057038031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(m,o)</v>
      </c>
      <c r="B10" t="s">
        <v>39</v>
      </c>
      <c r="C10" t="str">
        <f>'m vs o orig data'!AH10</f>
        <v>m</v>
      </c>
      <c r="D10" t="str">
        <f>'m vs o orig data'!AI10</f>
        <v>o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0.042183346932</v>
      </c>
      <c r="I10" s="3">
        <f>'m vs o orig data'!D10/1000</f>
        <v>0.025238981521</v>
      </c>
      <c r="J10" s="3">
        <f>'m vs o orig data'!R10/1000</f>
        <v>0.030054706852</v>
      </c>
      <c r="K10" s="23">
        <f t="shared" si="1"/>
        <v>0.033245608105999996</v>
      </c>
      <c r="L10" s="6">
        <f>'m vs o orig data'!B10</f>
        <v>104</v>
      </c>
      <c r="M10" s="6">
        <f>'m vs o orig data'!C10</f>
        <v>6911</v>
      </c>
      <c r="N10" s="12">
        <f>'m vs o orig data'!G10</f>
        <v>8.5173973E-07</v>
      </c>
      <c r="P10" s="6">
        <f>'m vs o orig data'!P10</f>
        <v>1907</v>
      </c>
      <c r="Q10" s="6">
        <f>'m vs o orig data'!Q10</f>
        <v>73380</v>
      </c>
      <c r="R10" s="12">
        <f>'m vs o orig data'!U10</f>
        <v>0.0057931356</v>
      </c>
      <c r="T10" s="12">
        <f>'m vs o orig data'!AD10</f>
        <v>0.0987132972</v>
      </c>
    </row>
    <row r="11" spans="1:27" ht="12.75">
      <c r="A11" s="2" t="str">
        <f ca="1" t="shared" si="2"/>
        <v>Parkland (d)</v>
      </c>
      <c r="B11" t="s">
        <v>37</v>
      </c>
      <c r="C11" t="str">
        <f>'m vs o orig data'!AH11</f>
        <v> </v>
      </c>
      <c r="D11" t="str">
        <f>'m vs o orig data'!AI11</f>
        <v> 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0.042183346932</v>
      </c>
      <c r="I11" s="3">
        <f>'m vs o orig data'!D11/1000</f>
        <v>0.044748639683000004</v>
      </c>
      <c r="J11" s="3">
        <f>'m vs o orig data'!R11/1000</f>
        <v>0.032738490394</v>
      </c>
      <c r="K11" s="23">
        <f t="shared" si="1"/>
        <v>0.033245608105999996</v>
      </c>
      <c r="L11" s="6">
        <f>'m vs o orig data'!B11</f>
        <v>340</v>
      </c>
      <c r="M11" s="6">
        <f>'m vs o orig data'!C11</f>
        <v>11871</v>
      </c>
      <c r="N11" s="12">
        <f>'m vs o orig data'!G11</f>
        <v>0.3589945079</v>
      </c>
      <c r="O11" s="9"/>
      <c r="P11" s="6">
        <f>'m vs o orig data'!P11</f>
        <v>3390</v>
      </c>
      <c r="Q11" s="6">
        <f>'m vs o orig data'!Q11</f>
        <v>72283</v>
      </c>
      <c r="R11" s="12">
        <f>'m vs o orig data'!U11</f>
        <v>0.6518062044</v>
      </c>
      <c r="S11" s="9"/>
      <c r="T11" s="12">
        <f>'m vs o orig data'!AD11</f>
        <v>1.6959408E-06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0.042183346932</v>
      </c>
      <c r="I12" s="3">
        <f>'m vs o orig data'!D12/1000</f>
        <v>0.054817118369</v>
      </c>
      <c r="J12" s="3">
        <f>'m vs o orig data'!R12/1000</f>
        <v>0.032182182863</v>
      </c>
      <c r="K12" s="23">
        <f t="shared" si="1"/>
        <v>0.033245608105999996</v>
      </c>
      <c r="L12" s="6">
        <f>'m vs o orig data'!B12</f>
        <v>10</v>
      </c>
      <c r="M12" s="6">
        <f>'m vs o orig data'!C12</f>
        <v>440</v>
      </c>
      <c r="N12" s="12">
        <f>'m vs o orig data'!G12</f>
        <v>0.4115167892</v>
      </c>
      <c r="O12" s="9"/>
      <c r="P12" s="6">
        <f>'m vs o orig data'!P12</f>
        <v>22</v>
      </c>
      <c r="Q12" s="6">
        <f>'m vs o orig data'!Q12</f>
        <v>1456</v>
      </c>
      <c r="R12" s="12">
        <f>'m vs o orig data'!U12</f>
        <v>0.8801971492</v>
      </c>
      <c r="S12" s="9"/>
      <c r="T12" s="12">
        <f>'m vs o orig data'!AD12</f>
        <v>0.1651558231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(d)</v>
      </c>
      <c r="B13" t="s">
        <v>41</v>
      </c>
      <c r="C13" t="str">
        <f>'m vs o orig data'!AH13</f>
        <v> </v>
      </c>
      <c r="D13" t="str">
        <f>'m vs o orig data'!AI13</f>
        <v> 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3">
        <f t="shared" si="0"/>
        <v>0.042183346932</v>
      </c>
      <c r="I13" s="3">
        <f>'m vs o orig data'!D13/1000</f>
        <v>0.044748038099</v>
      </c>
      <c r="J13" s="3">
        <f>'m vs o orig data'!R13/1000</f>
        <v>0.034440361222999996</v>
      </c>
      <c r="K13" s="23">
        <f t="shared" si="1"/>
        <v>0.033245608105999996</v>
      </c>
      <c r="L13" s="6">
        <f>'m vs o orig data'!B13</f>
        <v>170</v>
      </c>
      <c r="M13" s="6">
        <f>'m vs o orig data'!C13</f>
        <v>8166</v>
      </c>
      <c r="N13" s="12">
        <f>'m vs o orig data'!G13</f>
        <v>0.4825442374</v>
      </c>
      <c r="O13" s="9"/>
      <c r="P13" s="6">
        <f>'m vs o orig data'!P13</f>
        <v>896</v>
      </c>
      <c r="Q13" s="6">
        <f>'m vs o orig data'!Q13</f>
        <v>40414</v>
      </c>
      <c r="R13" s="12">
        <f>'m vs o orig data'!U13</f>
        <v>0.4191261904</v>
      </c>
      <c r="S13" s="9"/>
      <c r="T13" s="12">
        <f>'m vs o orig data'!AD13</f>
        <v>0.003301275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(d)</v>
      </c>
      <c r="B14" t="s">
        <v>42</v>
      </c>
      <c r="C14" t="str">
        <f>'m vs o orig data'!AH14</f>
        <v> </v>
      </c>
      <c r="D14" t="str">
        <f>'m vs o orig data'!AI14</f>
        <v> 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0.042183346932</v>
      </c>
      <c r="I14" s="3">
        <f>'m vs o orig data'!D14/1000</f>
        <v>0.045297190919</v>
      </c>
      <c r="J14" s="3">
        <f>'m vs o orig data'!R14/1000</f>
        <v>0.031435056396</v>
      </c>
      <c r="K14" s="23">
        <f t="shared" si="1"/>
        <v>0.033245608105999996</v>
      </c>
      <c r="L14" s="6">
        <f>'m vs o orig data'!B14</f>
        <v>123</v>
      </c>
      <c r="M14" s="6">
        <f>'m vs o orig data'!C14</f>
        <v>8136</v>
      </c>
      <c r="N14" s="12">
        <f>'m vs o orig data'!G14</f>
        <v>0.4599043616</v>
      </c>
      <c r="O14" s="9"/>
      <c r="P14" s="6">
        <f>'m vs o orig data'!P14</f>
        <v>843</v>
      </c>
      <c r="Q14" s="6">
        <f>'m vs o orig data'!Q14</f>
        <v>84557</v>
      </c>
      <c r="R14" s="12">
        <f>'m vs o orig data'!U14</f>
        <v>0.1973466691</v>
      </c>
      <c r="S14" s="9"/>
      <c r="T14" s="12">
        <f>'m vs o orig data'!AD14</f>
        <v>0.0002870306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(o,d)</v>
      </c>
      <c r="B16" t="s">
        <v>148</v>
      </c>
      <c r="C16" t="str">
        <f>'m vs o orig data'!AH15</f>
        <v> 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0.042183346932</v>
      </c>
      <c r="I16" s="3">
        <f>'m vs o orig data'!D15/1000</f>
        <v>0.039673940228</v>
      </c>
      <c r="J16" s="3">
        <f>'m vs o orig data'!R15/1000</f>
        <v>0.026502354709</v>
      </c>
      <c r="K16" s="23">
        <f>J$19</f>
        <v>0.033245608105999996</v>
      </c>
      <c r="L16" s="6">
        <f>'m vs o orig data'!B15</f>
        <v>566</v>
      </c>
      <c r="M16" s="6">
        <f>'m vs o orig data'!C15</f>
        <v>24758</v>
      </c>
      <c r="N16" s="12">
        <f>'m vs o orig data'!G15</f>
        <v>0.0473539033</v>
      </c>
      <c r="O16" s="9"/>
      <c r="P16" s="6">
        <f>'m vs o orig data'!P15</f>
        <v>12202</v>
      </c>
      <c r="Q16" s="6">
        <f>'m vs o orig data'!Q15</f>
        <v>437318</v>
      </c>
      <c r="R16" s="12">
        <f>'m vs o orig data'!U15</f>
        <v>2.437767E-10</v>
      </c>
      <c r="S16" s="9"/>
      <c r="T16" s="12">
        <f>'m vs o orig data'!AD15</f>
        <v>3.139219E-12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(d)</v>
      </c>
      <c r="B17" t="s">
        <v>47</v>
      </c>
      <c r="C17" t="str">
        <f>'m vs o orig data'!AH16</f>
        <v> 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0.042183346932</v>
      </c>
      <c r="I17" s="3">
        <f>'m vs o orig data'!D16/1000</f>
        <v>0.03980388034</v>
      </c>
      <c r="J17" s="3">
        <f>'m vs o orig data'!R16/1000</f>
        <v>0.031561013289</v>
      </c>
      <c r="K17" s="23">
        <f>J$19</f>
        <v>0.033245608105999996</v>
      </c>
      <c r="L17" s="6">
        <f>'m vs o orig data'!B16</f>
        <v>872</v>
      </c>
      <c r="M17" s="6">
        <f>'m vs o orig data'!C16</f>
        <v>36394</v>
      </c>
      <c r="N17" s="12">
        <f>'m vs o orig data'!G16</f>
        <v>0.0327254317</v>
      </c>
      <c r="P17" s="6">
        <f>'m vs o orig data'!P16</f>
        <v>9476</v>
      </c>
      <c r="Q17" s="6">
        <f>'m vs o orig data'!Q16</f>
        <v>281685</v>
      </c>
      <c r="R17" s="12">
        <f>'m vs o orig data'!U16</f>
        <v>0.1564541486</v>
      </c>
      <c r="T17" s="12">
        <f>'m vs o orig data'!AD16</f>
        <v>9.7049775E-06</v>
      </c>
    </row>
    <row r="18" spans="1:20" ht="12.75">
      <c r="A18" s="2" t="str">
        <f ca="1" t="shared" si="2"/>
        <v>North (d)</v>
      </c>
      <c r="B18" t="s">
        <v>43</v>
      </c>
      <c r="C18" t="str">
        <f>'m vs o orig data'!AH17</f>
        <v> </v>
      </c>
      <c r="D18" t="str">
        <f>'m vs o orig data'!AI17</f>
        <v> 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0.042183346932</v>
      </c>
      <c r="I18" s="3">
        <f>'m vs o orig data'!D17/1000</f>
        <v>0.049611798856</v>
      </c>
      <c r="J18" s="3">
        <f>'m vs o orig data'!R17/1000</f>
        <v>0.034809002387</v>
      </c>
      <c r="K18" s="23">
        <f>J$19</f>
        <v>0.033245608105999996</v>
      </c>
      <c r="L18" s="6">
        <f>'m vs o orig data'!B17</f>
        <v>303</v>
      </c>
      <c r="M18" s="6">
        <f>'m vs o orig data'!C17</f>
        <v>16742</v>
      </c>
      <c r="N18" s="12">
        <f>'m vs o orig data'!G17</f>
        <v>0.1387344873</v>
      </c>
      <c r="P18" s="6">
        <f>'m vs o orig data'!P17</f>
        <v>1761</v>
      </c>
      <c r="Q18" s="6">
        <f>'m vs o orig data'!Q17</f>
        <v>126427</v>
      </c>
      <c r="R18" s="12">
        <f>'m vs o orig data'!U17</f>
        <v>0.2718786792</v>
      </c>
      <c r="T18" s="12">
        <f>'m vs o orig data'!AD17</f>
        <v>9.9680649E-07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0.042183346932</v>
      </c>
      <c r="I19" s="73">
        <f>'m vs o orig data'!D18/1000</f>
        <v>0.042183346932</v>
      </c>
      <c r="J19" s="3">
        <f>'m vs o orig data'!R18/1000</f>
        <v>0.033245608105999996</v>
      </c>
      <c r="K19" s="23">
        <f>J$19</f>
        <v>0.033245608105999996</v>
      </c>
      <c r="L19" s="6">
        <f>'m vs o orig data'!B18</f>
        <v>3565</v>
      </c>
      <c r="M19" s="6">
        <f>'m vs o orig data'!C18</f>
        <v>145773</v>
      </c>
      <c r="N19" s="12" t="str">
        <f>'m vs o orig data'!G18</f>
        <v> </v>
      </c>
      <c r="P19" s="6">
        <f>'m vs o orig data'!P18</f>
        <v>73281</v>
      </c>
      <c r="Q19" s="6">
        <f>'m vs o orig data'!Q18</f>
        <v>2204231</v>
      </c>
      <c r="R19" s="12" t="str">
        <f>'m vs o orig data'!U18</f>
        <v> </v>
      </c>
      <c r="T19" s="12">
        <f>'m vs o orig data'!AD18</f>
        <v>1.143678E-13</v>
      </c>
    </row>
    <row r="20" spans="1:20" ht="12.75">
      <c r="A20" s="2" t="str">
        <f ca="1" t="shared" si="2"/>
        <v>Fort Garry (o,d)</v>
      </c>
      <c r="B20" t="s">
        <v>48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0.042183346932</v>
      </c>
      <c r="I20" s="3">
        <f>'m vs o orig data'!D19/1000</f>
        <v>0.0443376334</v>
      </c>
      <c r="J20" s="3">
        <f>'m vs o orig data'!R19/1000</f>
        <v>0.030311068201</v>
      </c>
      <c r="K20" s="23">
        <f aca="true" t="shared" si="4" ref="K20:K31">J$19</f>
        <v>0.033245608105999996</v>
      </c>
      <c r="L20" s="6">
        <f>'m vs o orig data'!B19</f>
        <v>91</v>
      </c>
      <c r="M20" s="6">
        <f>'m vs o orig data'!C19</f>
        <v>3582</v>
      </c>
      <c r="N20" s="12">
        <f>'m vs o orig data'!G19</f>
        <v>0.6537375464</v>
      </c>
      <c r="P20" s="6">
        <f>'m vs o orig data'!P19</f>
        <v>3526</v>
      </c>
      <c r="Q20" s="6">
        <f>'m vs o orig data'!Q19</f>
        <v>128570</v>
      </c>
      <c r="R20" s="12">
        <f>'m vs o orig data'!U19</f>
        <v>0.0048030385</v>
      </c>
      <c r="T20" s="12">
        <f>'m vs o orig data'!AD19</f>
        <v>0.0006269776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0.042183346932</v>
      </c>
      <c r="I21" s="3">
        <f>'m vs o orig data'!D20/1000</f>
        <v>0.036601139447999996</v>
      </c>
      <c r="J21" s="3">
        <f>'m vs o orig data'!R20/1000</f>
        <v>0.030143790772</v>
      </c>
      <c r="K21" s="23">
        <f t="shared" si="4"/>
        <v>0.033245608105999996</v>
      </c>
      <c r="L21" s="6">
        <f>'m vs o orig data'!B20</f>
        <v>34</v>
      </c>
      <c r="M21" s="6">
        <f>'m vs o orig data'!C20</f>
        <v>1656</v>
      </c>
      <c r="N21" s="12">
        <f>'m vs o orig data'!G20</f>
        <v>0.418199017</v>
      </c>
      <c r="P21" s="6">
        <f>'m vs o orig data'!P20</f>
        <v>2424</v>
      </c>
      <c r="Q21" s="6">
        <f>'m vs o orig data'!Q20</f>
        <v>71985</v>
      </c>
      <c r="R21" s="12">
        <f>'m vs o orig data'!U20</f>
        <v>0.0058064215</v>
      </c>
      <c r="T21" s="12">
        <f>'m vs o orig data'!AD20</f>
        <v>0.2700350639</v>
      </c>
    </row>
    <row r="22" spans="1:20" ht="12.75">
      <c r="A22" s="2" t="str">
        <f ca="1" t="shared" si="2"/>
        <v>St. Boniface (o,d)</v>
      </c>
      <c r="B22" t="s">
        <v>53</v>
      </c>
      <c r="C22" t="str">
        <f>'m vs o orig data'!AH21</f>
        <v> </v>
      </c>
      <c r="D22" t="str">
        <f>'m vs o orig data'!AI21</f>
        <v>o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0.042183346932</v>
      </c>
      <c r="I22" s="3">
        <f>'m vs o orig data'!D21/1000</f>
        <v>0.04584838706</v>
      </c>
      <c r="J22" s="3">
        <f>'m vs o orig data'!R21/1000</f>
        <v>0.038380491991</v>
      </c>
      <c r="K22" s="23">
        <f t="shared" si="4"/>
        <v>0.033245608105999996</v>
      </c>
      <c r="L22" s="6">
        <f>'m vs o orig data'!B21</f>
        <v>247</v>
      </c>
      <c r="M22" s="6">
        <f>'m vs o orig data'!C21</f>
        <v>7395</v>
      </c>
      <c r="N22" s="12">
        <f>'m vs o orig data'!G21</f>
        <v>0.2559083527</v>
      </c>
      <c r="P22" s="6">
        <f>'m vs o orig data'!P21</f>
        <v>3403</v>
      </c>
      <c r="Q22" s="6">
        <f>'m vs o orig data'!Q21</f>
        <v>95237</v>
      </c>
      <c r="R22" s="12">
        <f>'m vs o orig data'!U21</f>
        <v>1.36907E-05</v>
      </c>
      <c r="T22" s="12">
        <f>'m vs o orig data'!AD21</f>
        <v>0.0158541029</v>
      </c>
    </row>
    <row r="23" spans="1:20" ht="12.75">
      <c r="A23" s="2" t="str">
        <f ca="1" t="shared" si="2"/>
        <v>St. Vital</v>
      </c>
      <c r="B23" t="s">
        <v>51</v>
      </c>
      <c r="C23" t="str">
        <f>'m vs o orig data'!AH22</f>
        <v> </v>
      </c>
      <c r="D23" t="str">
        <f>'m vs o orig data'!AI22</f>
        <v> 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23">
        <f t="shared" si="3"/>
        <v>0.042183346932</v>
      </c>
      <c r="I23" s="3">
        <f>'m vs o orig data'!D22/1000</f>
        <v>0.041200652693</v>
      </c>
      <c r="J23" s="3">
        <f>'m vs o orig data'!R22/1000</f>
        <v>0.035546462935</v>
      </c>
      <c r="K23" s="23">
        <f t="shared" si="4"/>
        <v>0.033245608105999996</v>
      </c>
      <c r="L23" s="6">
        <f>'m vs o orig data'!B22</f>
        <v>197</v>
      </c>
      <c r="M23" s="6">
        <f>'m vs o orig data'!C22</f>
        <v>6719</v>
      </c>
      <c r="N23" s="12">
        <f>'m vs o orig data'!G22</f>
        <v>0.7678042833</v>
      </c>
      <c r="P23" s="6">
        <f>'m vs o orig data'!P22</f>
        <v>4130</v>
      </c>
      <c r="Q23" s="6">
        <f>'m vs o orig data'!Q22</f>
        <v>116737</v>
      </c>
      <c r="R23" s="12">
        <f>'m vs o orig data'!U22</f>
        <v>0.0377775622</v>
      </c>
      <c r="T23" s="12">
        <f>'m vs o orig data'!AD22</f>
        <v>0.0645162471</v>
      </c>
    </row>
    <row r="24" spans="1:20" ht="12.75">
      <c r="A24" s="2" t="str">
        <f ca="1" t="shared" si="2"/>
        <v>Transcona (o)</v>
      </c>
      <c r="B24" t="s">
        <v>54</v>
      </c>
      <c r="C24" t="str">
        <f>'m vs o orig data'!AH23</f>
        <v> 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0.042183346932</v>
      </c>
      <c r="I24" s="3">
        <f>'m vs o orig data'!D23/1000</f>
        <v>0.040629718867</v>
      </c>
      <c r="J24" s="3">
        <f>'m vs o orig data'!R23/1000</f>
        <v>0.039157950662</v>
      </c>
      <c r="K24" s="23">
        <f t="shared" si="4"/>
        <v>0.033245608105999996</v>
      </c>
      <c r="L24" s="6">
        <f>'m vs o orig data'!B23</f>
        <v>72</v>
      </c>
      <c r="M24" s="6">
        <f>'m vs o orig data'!C23</f>
        <v>4268</v>
      </c>
      <c r="N24" s="12">
        <f>'m vs o orig data'!G23</f>
        <v>0.7598993059</v>
      </c>
      <c r="P24" s="6">
        <f>'m vs o orig data'!P23</f>
        <v>1789</v>
      </c>
      <c r="Q24" s="6">
        <f>'m vs o orig data'!Q23</f>
        <v>62276</v>
      </c>
      <c r="R24" s="12">
        <f>'m vs o orig data'!U23</f>
        <v>9.6788088E-06</v>
      </c>
      <c r="T24" s="12">
        <f>'m vs o orig data'!AD23</f>
        <v>0.7663058619</v>
      </c>
    </row>
    <row r="25" spans="1:23" ht="12.75">
      <c r="A25" s="2" t="str">
        <f ca="1" t="shared" si="2"/>
        <v>River Heights (o,d)</v>
      </c>
      <c r="B25" t="s">
        <v>50</v>
      </c>
      <c r="C25" t="str">
        <f>'m vs o orig data'!AH24</f>
        <v> </v>
      </c>
      <c r="D25" t="str">
        <f>'m vs o orig data'!AI24</f>
        <v>o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0.042183346932</v>
      </c>
      <c r="I25" s="3">
        <f>'m vs o orig data'!D24/1000</f>
        <v>0.052933803283</v>
      </c>
      <c r="J25" s="3">
        <f>'m vs o orig data'!R24/1000</f>
        <v>0.038389494245</v>
      </c>
      <c r="K25" s="23">
        <f t="shared" si="4"/>
        <v>0.033245608105999996</v>
      </c>
      <c r="L25" s="6">
        <f>'m vs o orig data'!B24</f>
        <v>97</v>
      </c>
      <c r="M25" s="6">
        <f>'m vs o orig data'!C24</f>
        <v>3325</v>
      </c>
      <c r="N25" s="12">
        <f>'m vs o orig data'!G24</f>
        <v>0.0355738577</v>
      </c>
      <c r="P25" s="6">
        <f>'m vs o orig data'!P24</f>
        <v>5226</v>
      </c>
      <c r="Q25" s="6">
        <f>'m vs o orig data'!Q24</f>
        <v>107875</v>
      </c>
      <c r="R25" s="12">
        <f>'m vs o orig data'!U24</f>
        <v>5.4341989E-06</v>
      </c>
      <c r="T25" s="12">
        <f>'m vs o orig data'!AD24</f>
        <v>0.0028977503</v>
      </c>
      <c r="U25" s="1"/>
      <c r="V25" s="1"/>
      <c r="W25" s="1"/>
    </row>
    <row r="26" spans="1:23" ht="12.75">
      <c r="A26" s="2" t="str">
        <f ca="1" t="shared" si="2"/>
        <v>River East (o,d)</v>
      </c>
      <c r="B26" t="s">
        <v>52</v>
      </c>
      <c r="C26" t="str">
        <f>'m vs o orig data'!AH25</f>
        <v> </v>
      </c>
      <c r="D26" t="str">
        <f>'m vs o orig data'!AI25</f>
        <v>o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0.042183346932</v>
      </c>
      <c r="I26" s="3">
        <f>'m vs o orig data'!D25/1000</f>
        <v>0.04733010814</v>
      </c>
      <c r="J26" s="3">
        <f>'m vs o orig data'!R25/1000</f>
        <v>0.036809482569</v>
      </c>
      <c r="K26" s="23">
        <f t="shared" si="4"/>
        <v>0.033245608105999996</v>
      </c>
      <c r="L26" s="6">
        <f>'m vs o orig data'!B25</f>
        <v>201</v>
      </c>
      <c r="M26" s="6">
        <f>'m vs o orig data'!C25</f>
        <v>8792</v>
      </c>
      <c r="N26" s="12">
        <f>'m vs o orig data'!G25</f>
        <v>0.143804292</v>
      </c>
      <c r="P26" s="6">
        <f>'m vs o orig data'!P25</f>
        <v>6965</v>
      </c>
      <c r="Q26" s="6">
        <f>'m vs o orig data'!Q25</f>
        <v>180004</v>
      </c>
      <c r="R26" s="12">
        <f>'m vs o orig data'!U25</f>
        <v>0.0007296925</v>
      </c>
      <c r="T26" s="12">
        <f>'m vs o orig data'!AD25</f>
        <v>0.0012671244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55</v>
      </c>
      <c r="C27" t="str">
        <f>'m vs o orig data'!AH26</f>
        <v> </v>
      </c>
      <c r="D27" t="str">
        <f>'m vs o orig data'!AI26</f>
        <v> 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23">
        <f t="shared" si="3"/>
        <v>0.042183346932</v>
      </c>
      <c r="I27" s="3">
        <f>'m vs o orig data'!D26/1000</f>
        <v>0.041632919100000006</v>
      </c>
      <c r="J27" s="3">
        <f>'m vs o orig data'!R26/1000</f>
        <v>0.035813683703000004</v>
      </c>
      <c r="K27" s="23">
        <f t="shared" si="4"/>
        <v>0.033245608105999996</v>
      </c>
      <c r="L27" s="6">
        <f>'m vs o orig data'!B26</f>
        <v>102</v>
      </c>
      <c r="M27" s="6">
        <f>'m vs o orig data'!C26</f>
        <v>4668</v>
      </c>
      <c r="N27" s="12">
        <f>'m vs o orig data'!G26</f>
        <v>0.9005247674</v>
      </c>
      <c r="P27" s="6">
        <f>'m vs o orig data'!P26</f>
        <v>4293</v>
      </c>
      <c r="Q27" s="6">
        <f>'m vs o orig data'!Q26</f>
        <v>116816</v>
      </c>
      <c r="R27" s="12">
        <f>'m vs o orig data'!U26</f>
        <v>0.0203865232</v>
      </c>
      <c r="T27" s="12">
        <f>'m vs o orig data'!AD26</f>
        <v>0.1518191046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56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0.042183346932</v>
      </c>
      <c r="I28" s="3">
        <f>'m vs o orig data'!D27/1000</f>
        <v>0.047088032577</v>
      </c>
      <c r="J28" s="3">
        <f>'m vs o orig data'!R27/1000</f>
        <v>0.035288309288999994</v>
      </c>
      <c r="K28" s="23">
        <f t="shared" si="4"/>
        <v>0.033245608105999996</v>
      </c>
      <c r="L28" s="6">
        <f>'m vs o orig data'!B27</f>
        <v>131</v>
      </c>
      <c r="M28" s="6">
        <f>'m vs o orig data'!C27</f>
        <v>4768</v>
      </c>
      <c r="N28" s="12">
        <f>'m vs o orig data'!G27</f>
        <v>0.2437383782</v>
      </c>
      <c r="O28" s="9"/>
      <c r="P28" s="6">
        <f>'m vs o orig data'!P27</f>
        <v>4967</v>
      </c>
      <c r="Q28" s="6">
        <f>'m vs o orig data'!Q27</f>
        <v>112079</v>
      </c>
      <c r="R28" s="12">
        <f>'m vs o orig data'!U27</f>
        <v>0.0622080371</v>
      </c>
      <c r="T28" s="12">
        <f>'m vs o orig data'!AD27</f>
        <v>0.0022177775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0.042183346932</v>
      </c>
      <c r="I29" s="3">
        <f>'m vs o orig data'!D28/1000</f>
        <v>0.053317575167999995</v>
      </c>
      <c r="J29" s="3">
        <f>'m vs o orig data'!R28/1000</f>
        <v>0.032605561725999994</v>
      </c>
      <c r="K29" s="23">
        <f t="shared" si="4"/>
        <v>0.033245608105999996</v>
      </c>
      <c r="L29" s="6">
        <f>'m vs o orig data'!B28</f>
        <v>105</v>
      </c>
      <c r="M29" s="6">
        <f>'m vs o orig data'!C28</f>
        <v>4124</v>
      </c>
      <c r="N29" s="12">
        <f>'m vs o orig data'!G28</f>
        <v>0.0239641377</v>
      </c>
      <c r="O29" s="9"/>
      <c r="P29" s="6">
        <f>'m vs o orig data'!P28</f>
        <v>1317</v>
      </c>
      <c r="Q29" s="6">
        <f>'m vs o orig data'!Q28</f>
        <v>59460</v>
      </c>
      <c r="R29" s="12">
        <f>'m vs o orig data'!U28</f>
        <v>0.6213678938</v>
      </c>
      <c r="T29" s="12">
        <f>'m vs o orig data'!AD28</f>
        <v>3.6463168E-06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58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0.042183346932</v>
      </c>
      <c r="I30" s="3">
        <f>'m vs o orig data'!D29/1000</f>
        <v>0.087844548045</v>
      </c>
      <c r="J30" s="3">
        <f>'m vs o orig data'!R29/1000</f>
        <v>0.052929289245</v>
      </c>
      <c r="K30" s="23">
        <f t="shared" si="4"/>
        <v>0.033245608105999996</v>
      </c>
      <c r="L30" s="6">
        <f>'m vs o orig data'!B29</f>
        <v>232</v>
      </c>
      <c r="M30" s="6">
        <f>'m vs o orig data'!C29</f>
        <v>6004</v>
      </c>
      <c r="N30" s="12">
        <f>'m vs o orig data'!G29</f>
        <v>5.394994E-23</v>
      </c>
      <c r="O30" s="9"/>
      <c r="P30" s="6">
        <f>'m vs o orig data'!P29</f>
        <v>5953</v>
      </c>
      <c r="Q30" s="6">
        <f>'m vs o orig data'!Q29</f>
        <v>137395</v>
      </c>
      <c r="R30" s="12">
        <f>'m vs o orig data'!U29</f>
        <v>1.032277E-53</v>
      </c>
      <c r="T30" s="12">
        <f>'m vs o orig data'!AD29</f>
        <v>5.421438E-12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59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0.042183346932</v>
      </c>
      <c r="I31" s="3">
        <f>'m vs o orig data'!D30/1000</f>
        <v>0.070431480536</v>
      </c>
      <c r="J31" s="3">
        <f>'m vs o orig data'!R30/1000</f>
        <v>0.048681194148000005</v>
      </c>
      <c r="K31" s="23">
        <f t="shared" si="4"/>
        <v>0.033245608105999996</v>
      </c>
      <c r="L31" s="6">
        <f>'m vs o orig data'!B30</f>
        <v>222</v>
      </c>
      <c r="M31" s="6">
        <f>'m vs o orig data'!C30</f>
        <v>7925</v>
      </c>
      <c r="N31" s="12">
        <f>'m vs o orig data'!G30</f>
        <v>1.052335E-11</v>
      </c>
      <c r="O31" s="9"/>
      <c r="P31" s="6">
        <f>'m vs o orig data'!P30</f>
        <v>3221</v>
      </c>
      <c r="Q31" s="6">
        <f>'m vs o orig data'!Q30</f>
        <v>76274</v>
      </c>
      <c r="R31" s="12">
        <f>'m vs o orig data'!U30</f>
        <v>2.786249E-30</v>
      </c>
      <c r="T31" s="12">
        <f>'m vs o orig data'!AD30</f>
        <v>1.1557705E-06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147</v>
      </c>
      <c r="B1" s="5" t="s">
        <v>61</v>
      </c>
      <c r="C1" s="13" t="s">
        <v>29</v>
      </c>
      <c r="D1" s="13" t="s">
        <v>30</v>
      </c>
      <c r="E1" s="94" t="s">
        <v>167</v>
      </c>
      <c r="F1" s="94"/>
      <c r="G1" s="94"/>
      <c r="H1" s="94"/>
      <c r="I1" s="94"/>
    </row>
    <row r="2" spans="1:9" ht="12.75">
      <c r="A2" s="39"/>
      <c r="B2" s="5"/>
      <c r="C2" s="13"/>
      <c r="D2" s="13"/>
      <c r="E2" s="3"/>
      <c r="F2" s="3" t="s">
        <v>149</v>
      </c>
      <c r="G2" s="3"/>
      <c r="H2" s="3"/>
      <c r="I2" s="3"/>
    </row>
    <row r="3" spans="1:9" ht="12.75">
      <c r="A3" s="38" t="s">
        <v>0</v>
      </c>
      <c r="B3" s="5"/>
      <c r="C3" s="13" t="s">
        <v>126</v>
      </c>
      <c r="D3" s="13" t="s">
        <v>63</v>
      </c>
      <c r="E3" s="6" t="s">
        <v>134</v>
      </c>
      <c r="F3" s="3" t="s">
        <v>150</v>
      </c>
      <c r="G3" s="6" t="s">
        <v>103</v>
      </c>
      <c r="H3" s="6" t="s">
        <v>104</v>
      </c>
      <c r="I3" s="6" t="s">
        <v>108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127</v>
      </c>
      <c r="C4" t="str">
        <f>'m region orig data'!P4</f>
        <v>m</v>
      </c>
      <c r="D4" t="str">
        <f>'m region orig data'!Q4</f>
        <v> </v>
      </c>
      <c r="E4" s="23">
        <f>F$12</f>
        <v>0.042505460653</v>
      </c>
      <c r="F4" s="47">
        <f>'m region orig data'!D4/1000</f>
        <v>0.032705396371</v>
      </c>
      <c r="G4" s="6">
        <f>'m region orig data'!B4</f>
        <v>398</v>
      </c>
      <c r="H4" s="6">
        <f>'m region orig data'!C4</f>
        <v>19573</v>
      </c>
      <c r="I4" s="12">
        <f>'m region orig data'!G4</f>
        <v>2.16477E-05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128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0.042505460653</v>
      </c>
      <c r="F5" s="47">
        <f>'m region orig data'!D5/1000</f>
        <v>0.036388599075</v>
      </c>
      <c r="G5" s="6">
        <f>'m region orig data'!B5</f>
        <v>394</v>
      </c>
      <c r="H5" s="6">
        <f>'m region orig data'!C5</f>
        <v>16309</v>
      </c>
      <c r="I5" s="12">
        <f>'m region orig data'!G5</f>
        <v>0.0125179402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129</v>
      </c>
      <c r="C6" t="str">
        <f>'m region orig data'!P6</f>
        <v> </v>
      </c>
      <c r="D6" t="str">
        <f>'m region orig data'!Q6</f>
        <v> </v>
      </c>
      <c r="E6" s="23">
        <f t="shared" si="0"/>
        <v>0.042505460653</v>
      </c>
      <c r="F6" s="47">
        <f>'m region orig data'!D6/1000</f>
        <v>0.040715600170000005</v>
      </c>
      <c r="G6" s="6">
        <f>'m region orig data'!B6</f>
        <v>228</v>
      </c>
      <c r="H6" s="6">
        <f>'m region orig data'!C6</f>
        <v>8473</v>
      </c>
      <c r="I6" s="12">
        <f>'m region orig data'!G6</f>
        <v>0.569230246</v>
      </c>
    </row>
    <row r="7" spans="1:9" ht="12.75">
      <c r="A7" s="37" t="str">
        <f ca="1" t="shared" si="1"/>
        <v>Winnipeg Region (m)</v>
      </c>
      <c r="B7" t="s">
        <v>130</v>
      </c>
      <c r="C7" t="str">
        <f>'m region orig data'!P7</f>
        <v>m</v>
      </c>
      <c r="D7" t="str">
        <f>'m region orig data'!Q7</f>
        <v> </v>
      </c>
      <c r="E7" s="23">
        <f t="shared" si="0"/>
        <v>0.042505460653</v>
      </c>
      <c r="F7" s="47">
        <f>'m region orig data'!D7/1000</f>
        <v>0.050774607486999995</v>
      </c>
      <c r="G7" s="6">
        <f>'m region orig data'!B7</f>
        <v>1731</v>
      </c>
      <c r="H7" s="6">
        <f>'m region orig data'!C7</f>
        <v>63226</v>
      </c>
      <c r="I7" s="12">
        <f>'m region orig data'!G7</f>
        <v>2.94085E-05</v>
      </c>
    </row>
    <row r="8" spans="1:9" ht="12.75">
      <c r="A8" s="37" t="str">
        <f ca="1" t="shared" si="1"/>
        <v>Southwest Region</v>
      </c>
      <c r="B8" t="s">
        <v>131</v>
      </c>
      <c r="C8" t="str">
        <f>'m region orig data'!P8</f>
        <v> </v>
      </c>
      <c r="D8" t="str">
        <f>'m region orig data'!Q8</f>
        <v> </v>
      </c>
      <c r="E8" s="23">
        <f t="shared" si="0"/>
        <v>0.042505460653</v>
      </c>
      <c r="F8" s="47">
        <f>'m region orig data'!D8/1000</f>
        <v>0.038835753494</v>
      </c>
      <c r="G8" s="6">
        <f>'m region orig data'!B8</f>
        <v>385</v>
      </c>
      <c r="H8" s="6">
        <f>'m region orig data'!C8</f>
        <v>17643</v>
      </c>
      <c r="I8" s="12">
        <f>'m region orig data'!G8</f>
        <v>0.1473374764</v>
      </c>
    </row>
    <row r="9" spans="1:9" ht="12.75">
      <c r="A9" s="37" t="str">
        <f ca="1" t="shared" si="1"/>
        <v>The Pas Region</v>
      </c>
      <c r="B9" t="s">
        <v>132</v>
      </c>
      <c r="C9" t="str">
        <f>'m region orig data'!P9</f>
        <v> </v>
      </c>
      <c r="D9" t="str">
        <f>'m region orig data'!Q9</f>
        <v> </v>
      </c>
      <c r="E9" s="23">
        <f t="shared" si="0"/>
        <v>0.042505460653</v>
      </c>
      <c r="F9" s="47">
        <f>'m region orig data'!D9/1000</f>
        <v>0.050473358174</v>
      </c>
      <c r="G9" s="6">
        <f>'m region orig data'!B9</f>
        <v>296</v>
      </c>
      <c r="H9" s="6">
        <f>'m region orig data'!C9</f>
        <v>11953</v>
      </c>
      <c r="I9" s="12">
        <f>'m region orig data'!G9</f>
        <v>0.0115613766</v>
      </c>
    </row>
    <row r="10" spans="1:9" ht="12.75">
      <c r="A10" s="37" t="str">
        <f ca="1" t="shared" si="1"/>
        <v>Thompson Region</v>
      </c>
      <c r="B10" t="s">
        <v>133</v>
      </c>
      <c r="C10" t="str">
        <f>'m region orig data'!P10</f>
        <v> </v>
      </c>
      <c r="D10" t="str">
        <f>'m region orig data'!Q10</f>
        <v> </v>
      </c>
      <c r="E10" s="23">
        <f t="shared" si="0"/>
        <v>0.042505460653</v>
      </c>
      <c r="F10" s="47">
        <f>'m region orig data'!D10/1000</f>
        <v>0.046025282339999994</v>
      </c>
      <c r="G10" s="6">
        <f>'m region orig data'!B10</f>
        <v>133</v>
      </c>
      <c r="H10" s="6">
        <f>'m region orig data'!C10</f>
        <v>8596</v>
      </c>
      <c r="I10" s="12">
        <f>'m region orig data'!G10</f>
        <v>0.395559807</v>
      </c>
    </row>
    <row r="11" spans="1:9" ht="12.75">
      <c r="A11" s="37"/>
      <c r="E11" s="23"/>
      <c r="F11" s="47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0.042505460653</v>
      </c>
      <c r="F12" s="74">
        <f>'m region orig data'!D11/1000</f>
        <v>0.042505460653</v>
      </c>
      <c r="G12" s="6">
        <f>'m region orig data'!B11</f>
        <v>3565</v>
      </c>
      <c r="H12" s="6">
        <f>'m region orig data'!C11</f>
        <v>145773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0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163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164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165</v>
      </c>
      <c r="AB3" t="s">
        <v>89</v>
      </c>
      <c r="AC3" t="s">
        <v>90</v>
      </c>
      <c r="AD3" t="s">
        <v>91</v>
      </c>
      <c r="AE3" t="s">
        <v>92</v>
      </c>
      <c r="AF3" t="s">
        <v>93</v>
      </c>
      <c r="AG3" t="s">
        <v>94</v>
      </c>
      <c r="AH3" t="s">
        <v>95</v>
      </c>
      <c r="AI3" t="s">
        <v>96</v>
      </c>
      <c r="AJ3" t="s">
        <v>97</v>
      </c>
      <c r="AK3" t="s">
        <v>98</v>
      </c>
      <c r="AL3" t="s">
        <v>99</v>
      </c>
    </row>
    <row r="4" spans="1:38" ht="12.75">
      <c r="A4" t="s">
        <v>3</v>
      </c>
      <c r="B4">
        <v>256</v>
      </c>
      <c r="C4">
        <v>11333</v>
      </c>
      <c r="D4">
        <v>35.639163827</v>
      </c>
      <c r="E4">
        <v>30.973484005</v>
      </c>
      <c r="F4">
        <v>41.00765668</v>
      </c>
      <c r="G4">
        <v>0.0185323667</v>
      </c>
      <c r="H4">
        <v>22.588899674</v>
      </c>
      <c r="I4">
        <v>1.4118062296</v>
      </c>
      <c r="J4">
        <v>-0.1686</v>
      </c>
      <c r="K4">
        <v>-0.3089</v>
      </c>
      <c r="L4">
        <v>-0.0283</v>
      </c>
      <c r="M4">
        <v>0.8448633506</v>
      </c>
      <c r="N4">
        <v>0.7342585702</v>
      </c>
      <c r="O4">
        <v>0.9721290429</v>
      </c>
      <c r="P4">
        <v>2636</v>
      </c>
      <c r="Q4">
        <v>111113</v>
      </c>
      <c r="R4">
        <v>30.915521659</v>
      </c>
      <c r="S4">
        <v>28.9236819</v>
      </c>
      <c r="T4">
        <v>33.04453018</v>
      </c>
      <c r="U4">
        <v>0.0324758512</v>
      </c>
      <c r="V4">
        <v>23.723596699</v>
      </c>
      <c r="W4">
        <v>0.4620700603</v>
      </c>
      <c r="X4">
        <v>-0.0727</v>
      </c>
      <c r="Y4">
        <v>-0.1393</v>
      </c>
      <c r="Z4">
        <v>-0.0061</v>
      </c>
      <c r="AA4">
        <v>0.9299129546</v>
      </c>
      <c r="AB4">
        <v>0.8700000857</v>
      </c>
      <c r="AC4">
        <v>0.9939517447</v>
      </c>
      <c r="AD4">
        <v>0.0496536924</v>
      </c>
      <c r="AE4">
        <v>-0.1422</v>
      </c>
      <c r="AF4">
        <v>-0.2842</v>
      </c>
      <c r="AG4">
        <v>-0.0002</v>
      </c>
      <c r="AH4" t="s">
        <v>62</v>
      </c>
      <c r="AI4" t="s">
        <v>62</v>
      </c>
      <c r="AJ4" t="s">
        <v>100</v>
      </c>
      <c r="AK4" t="s">
        <v>62</v>
      </c>
      <c r="AL4" t="s">
        <v>62</v>
      </c>
    </row>
    <row r="5" spans="1:38" ht="12.75">
      <c r="A5" t="s">
        <v>1</v>
      </c>
      <c r="B5">
        <v>225</v>
      </c>
      <c r="C5">
        <v>9142</v>
      </c>
      <c r="D5">
        <v>40.286217324</v>
      </c>
      <c r="E5">
        <v>34.750418477</v>
      </c>
      <c r="F5">
        <v>46.703878038</v>
      </c>
      <c r="G5">
        <v>0.5417673976</v>
      </c>
      <c r="H5">
        <v>24.611682345</v>
      </c>
      <c r="I5">
        <v>1.640778823</v>
      </c>
      <c r="J5">
        <v>-0.046</v>
      </c>
      <c r="K5">
        <v>-0.1938</v>
      </c>
      <c r="L5">
        <v>0.1018</v>
      </c>
      <c r="M5">
        <v>0.9550265746</v>
      </c>
      <c r="N5">
        <v>0.8237947201</v>
      </c>
      <c r="O5">
        <v>1.1071638795</v>
      </c>
      <c r="P5">
        <v>5035</v>
      </c>
      <c r="Q5">
        <v>193937</v>
      </c>
      <c r="R5">
        <v>26.79963175</v>
      </c>
      <c r="S5">
        <v>25.2089641</v>
      </c>
      <c r="T5">
        <v>28.490669394</v>
      </c>
      <c r="U5" s="4">
        <v>5.05902E-12</v>
      </c>
      <c r="V5">
        <v>25.962039219</v>
      </c>
      <c r="W5">
        <v>0.3658803317</v>
      </c>
      <c r="X5">
        <v>-0.2155</v>
      </c>
      <c r="Y5">
        <v>-0.2767</v>
      </c>
      <c r="Z5">
        <v>-0.1543</v>
      </c>
      <c r="AA5">
        <v>0.8061104392</v>
      </c>
      <c r="AB5">
        <v>0.7582644907</v>
      </c>
      <c r="AC5">
        <v>0.8569754328</v>
      </c>
      <c r="AD5" s="4">
        <v>5.6159288E-08</v>
      </c>
      <c r="AE5">
        <v>-0.4076</v>
      </c>
      <c r="AF5">
        <v>-0.5547</v>
      </c>
      <c r="AG5">
        <v>-0.2605</v>
      </c>
      <c r="AH5" t="s">
        <v>62</v>
      </c>
      <c r="AI5" t="s">
        <v>101</v>
      </c>
      <c r="AJ5" t="s">
        <v>100</v>
      </c>
      <c r="AK5" t="s">
        <v>62</v>
      </c>
      <c r="AL5" t="s">
        <v>62</v>
      </c>
    </row>
    <row r="6" spans="1:38" ht="12.75">
      <c r="A6" t="s">
        <v>10</v>
      </c>
      <c r="B6">
        <v>85</v>
      </c>
      <c r="C6">
        <v>4283</v>
      </c>
      <c r="D6">
        <v>29.586305859</v>
      </c>
      <c r="E6">
        <v>23.645449185</v>
      </c>
      <c r="F6">
        <v>37.019787085</v>
      </c>
      <c r="G6">
        <v>0.0019238813</v>
      </c>
      <c r="H6">
        <v>19.845902405</v>
      </c>
      <c r="I6">
        <v>2.1525903473</v>
      </c>
      <c r="J6">
        <v>-0.3547</v>
      </c>
      <c r="K6">
        <v>-0.5789</v>
      </c>
      <c r="L6">
        <v>-0.1306</v>
      </c>
      <c r="M6">
        <v>0.7013740732</v>
      </c>
      <c r="N6">
        <v>0.5605399027</v>
      </c>
      <c r="O6">
        <v>0.8775924571</v>
      </c>
      <c r="P6">
        <v>4531</v>
      </c>
      <c r="Q6">
        <v>132268</v>
      </c>
      <c r="R6">
        <v>23.6804943</v>
      </c>
      <c r="S6">
        <v>22.222732535</v>
      </c>
      <c r="T6">
        <v>25.233881992</v>
      </c>
      <c r="U6" s="4">
        <v>1.239303E-25</v>
      </c>
      <c r="V6">
        <v>34.256207095</v>
      </c>
      <c r="W6">
        <v>0.508911476</v>
      </c>
      <c r="X6">
        <v>-0.3393</v>
      </c>
      <c r="Y6">
        <v>-0.4028</v>
      </c>
      <c r="Z6">
        <v>-0.2757</v>
      </c>
      <c r="AA6">
        <v>0.7122894015</v>
      </c>
      <c r="AB6">
        <v>0.6684411506</v>
      </c>
      <c r="AC6">
        <v>0.759014</v>
      </c>
      <c r="AD6">
        <v>0.0516491161</v>
      </c>
      <c r="AE6">
        <v>-0.2227</v>
      </c>
      <c r="AF6">
        <v>-0.4469</v>
      </c>
      <c r="AG6">
        <v>0.0016</v>
      </c>
      <c r="AH6" t="s">
        <v>126</v>
      </c>
      <c r="AI6" t="s">
        <v>101</v>
      </c>
      <c r="AJ6" t="s">
        <v>62</v>
      </c>
      <c r="AK6" t="s">
        <v>62</v>
      </c>
      <c r="AL6" t="s">
        <v>62</v>
      </c>
    </row>
    <row r="7" spans="1:38" ht="12.75">
      <c r="A7" t="s">
        <v>9</v>
      </c>
      <c r="B7">
        <v>93</v>
      </c>
      <c r="C7">
        <v>4653</v>
      </c>
      <c r="D7">
        <v>50.843641665</v>
      </c>
      <c r="E7">
        <v>41.022479444</v>
      </c>
      <c r="F7">
        <v>63.01608125</v>
      </c>
      <c r="G7">
        <v>0.088167724</v>
      </c>
      <c r="H7">
        <v>19.987105093</v>
      </c>
      <c r="I7">
        <v>2.0725662499</v>
      </c>
      <c r="J7">
        <v>0.1867</v>
      </c>
      <c r="K7">
        <v>-0.0279</v>
      </c>
      <c r="L7">
        <v>0.4014</v>
      </c>
      <c r="M7">
        <v>1.2053012708</v>
      </c>
      <c r="N7">
        <v>0.9724804319</v>
      </c>
      <c r="O7">
        <v>1.4938615789</v>
      </c>
      <c r="P7">
        <v>2628</v>
      </c>
      <c r="Q7">
        <v>94093</v>
      </c>
      <c r="R7">
        <v>27.717500701</v>
      </c>
      <c r="S7">
        <v>25.895654989</v>
      </c>
      <c r="T7">
        <v>29.667519337</v>
      </c>
      <c r="U7" s="4">
        <v>1.5835135E-07</v>
      </c>
      <c r="V7">
        <v>27.92981412</v>
      </c>
      <c r="W7">
        <v>0.5448229143</v>
      </c>
      <c r="X7">
        <v>-0.1819</v>
      </c>
      <c r="Y7">
        <v>-0.2498</v>
      </c>
      <c r="Z7">
        <v>-0.1139</v>
      </c>
      <c r="AA7">
        <v>0.8337191672</v>
      </c>
      <c r="AB7">
        <v>0.7789195766</v>
      </c>
      <c r="AC7">
        <v>0.8923740917</v>
      </c>
      <c r="AD7" s="4">
        <v>3.7779752E-08</v>
      </c>
      <c r="AE7">
        <v>-0.6067</v>
      </c>
      <c r="AF7">
        <v>-0.8229</v>
      </c>
      <c r="AG7">
        <v>-0.3905</v>
      </c>
      <c r="AH7" t="s">
        <v>62</v>
      </c>
      <c r="AI7" t="s">
        <v>101</v>
      </c>
      <c r="AJ7" t="s">
        <v>100</v>
      </c>
      <c r="AK7" t="s">
        <v>62</v>
      </c>
      <c r="AL7" t="s">
        <v>62</v>
      </c>
    </row>
    <row r="8" spans="1:38" ht="12.75">
      <c r="A8" t="s">
        <v>11</v>
      </c>
      <c r="B8">
        <v>1731</v>
      </c>
      <c r="C8">
        <v>63226</v>
      </c>
      <c r="D8">
        <v>54.544043177</v>
      </c>
      <c r="E8">
        <v>49.669208154</v>
      </c>
      <c r="F8">
        <v>59.897323849</v>
      </c>
      <c r="G8">
        <v>2.94173E-05</v>
      </c>
      <c r="H8">
        <v>27.377977414</v>
      </c>
      <c r="I8">
        <v>0.658040808</v>
      </c>
      <c r="J8">
        <v>0.1996</v>
      </c>
      <c r="K8">
        <v>0.1059</v>
      </c>
      <c r="L8">
        <v>0.2932</v>
      </c>
      <c r="M8">
        <v>1.2208787379</v>
      </c>
      <c r="N8">
        <v>1.11176357</v>
      </c>
      <c r="O8">
        <v>1.3407031251</v>
      </c>
      <c r="P8">
        <v>47214</v>
      </c>
      <c r="Q8">
        <v>1264708</v>
      </c>
      <c r="R8">
        <v>37.810651846</v>
      </c>
      <c r="S8">
        <v>35.394779276</v>
      </c>
      <c r="T8">
        <v>40.391419928</v>
      </c>
      <c r="U8">
        <v>0.0001337496</v>
      </c>
      <c r="V8">
        <v>37.331937491</v>
      </c>
      <c r="W8">
        <v>0.1718086922</v>
      </c>
      <c r="X8">
        <v>0.1287</v>
      </c>
      <c r="Y8">
        <v>0.0626</v>
      </c>
      <c r="Z8">
        <v>0.1947</v>
      </c>
      <c r="AA8">
        <v>1.1373126858</v>
      </c>
      <c r="AB8">
        <v>1.0646452657</v>
      </c>
      <c r="AC8">
        <v>1.2149400245</v>
      </c>
      <c r="AD8" s="4">
        <v>4.907548E-17</v>
      </c>
      <c r="AE8">
        <v>-0.3664</v>
      </c>
      <c r="AF8">
        <v>-0.452</v>
      </c>
      <c r="AG8">
        <v>-0.2808</v>
      </c>
      <c r="AH8" t="s">
        <v>126</v>
      </c>
      <c r="AI8" t="s">
        <v>101</v>
      </c>
      <c r="AJ8" t="s">
        <v>100</v>
      </c>
      <c r="AK8" t="s">
        <v>62</v>
      </c>
      <c r="AL8" t="s">
        <v>62</v>
      </c>
    </row>
    <row r="9" spans="1:38" ht="12.75">
      <c r="A9" t="s">
        <v>4</v>
      </c>
      <c r="B9">
        <v>428</v>
      </c>
      <c r="C9">
        <v>17612</v>
      </c>
      <c r="D9">
        <v>35.833946716</v>
      </c>
      <c r="E9">
        <v>31.874695302</v>
      </c>
      <c r="F9">
        <v>40.284988611</v>
      </c>
      <c r="G9">
        <v>0.0063184518</v>
      </c>
      <c r="H9">
        <v>24.301612537</v>
      </c>
      <c r="I9">
        <v>1.1746627791</v>
      </c>
      <c r="J9">
        <v>-0.1631</v>
      </c>
      <c r="K9">
        <v>-0.2802</v>
      </c>
      <c r="L9">
        <v>-0.046</v>
      </c>
      <c r="M9">
        <v>0.849480881</v>
      </c>
      <c r="N9">
        <v>0.7556227189</v>
      </c>
      <c r="O9">
        <v>0.9549974466</v>
      </c>
      <c r="P9">
        <v>4179</v>
      </c>
      <c r="Q9">
        <v>136022</v>
      </c>
      <c r="R9">
        <v>30.381860623</v>
      </c>
      <c r="S9">
        <v>28.528935546</v>
      </c>
      <c r="T9">
        <v>32.355131282</v>
      </c>
      <c r="U9">
        <v>0.0050223317</v>
      </c>
      <c r="V9">
        <v>30.722971284</v>
      </c>
      <c r="W9">
        <v>0.4752553663</v>
      </c>
      <c r="X9">
        <v>-0.0901</v>
      </c>
      <c r="Y9">
        <v>-0.153</v>
      </c>
      <c r="Z9">
        <v>-0.0272</v>
      </c>
      <c r="AA9">
        <v>0.9138608783</v>
      </c>
      <c r="AB9">
        <v>0.8581264465</v>
      </c>
      <c r="AC9">
        <v>0.9732152042</v>
      </c>
      <c r="AD9">
        <v>0.0057038031</v>
      </c>
      <c r="AE9">
        <v>-0.165</v>
      </c>
      <c r="AF9">
        <v>-0.2821</v>
      </c>
      <c r="AG9">
        <v>-0.048</v>
      </c>
      <c r="AH9" t="s">
        <v>126</v>
      </c>
      <c r="AI9" t="s">
        <v>101</v>
      </c>
      <c r="AJ9" t="s">
        <v>100</v>
      </c>
      <c r="AK9" t="s">
        <v>62</v>
      </c>
      <c r="AL9" t="s">
        <v>62</v>
      </c>
    </row>
    <row r="10" spans="1:38" ht="12.75">
      <c r="A10" t="s">
        <v>2</v>
      </c>
      <c r="B10">
        <v>104</v>
      </c>
      <c r="C10">
        <v>6911</v>
      </c>
      <c r="D10">
        <v>25.238981521</v>
      </c>
      <c r="E10">
        <v>20.571447701</v>
      </c>
      <c r="F10">
        <v>30.965549797</v>
      </c>
      <c r="G10" s="4">
        <v>8.5173973E-07</v>
      </c>
      <c r="H10">
        <v>15.048473448</v>
      </c>
      <c r="I10">
        <v>1.4756242262</v>
      </c>
      <c r="J10">
        <v>-0.5136</v>
      </c>
      <c r="K10">
        <v>-0.7181</v>
      </c>
      <c r="L10">
        <v>-0.3092</v>
      </c>
      <c r="M10">
        <v>0.5983162399</v>
      </c>
      <c r="N10">
        <v>0.4876675086</v>
      </c>
      <c r="O10">
        <v>0.7340704816</v>
      </c>
      <c r="P10">
        <v>1907</v>
      </c>
      <c r="Q10">
        <v>73380</v>
      </c>
      <c r="R10">
        <v>30.054706852</v>
      </c>
      <c r="S10">
        <v>27.9759583</v>
      </c>
      <c r="T10">
        <v>32.287916441</v>
      </c>
      <c r="U10">
        <v>0.0057931356</v>
      </c>
      <c r="V10">
        <v>25.988007632</v>
      </c>
      <c r="W10">
        <v>0.5951105359</v>
      </c>
      <c r="X10">
        <v>-0.1009</v>
      </c>
      <c r="Y10">
        <v>-0.1726</v>
      </c>
      <c r="Z10">
        <v>-0.0292</v>
      </c>
      <c r="AA10">
        <v>0.9040203673</v>
      </c>
      <c r="AB10">
        <v>0.8414933549</v>
      </c>
      <c r="AC10">
        <v>0.9711934382</v>
      </c>
      <c r="AD10">
        <v>0.0987132972</v>
      </c>
      <c r="AE10">
        <v>0.1746</v>
      </c>
      <c r="AF10">
        <v>-0.0327</v>
      </c>
      <c r="AG10">
        <v>0.3819</v>
      </c>
      <c r="AH10" t="s">
        <v>126</v>
      </c>
      <c r="AI10" t="s">
        <v>101</v>
      </c>
      <c r="AJ10" t="s">
        <v>62</v>
      </c>
      <c r="AK10" t="s">
        <v>62</v>
      </c>
      <c r="AL10" t="s">
        <v>62</v>
      </c>
    </row>
    <row r="11" spans="1:38" ht="12.75">
      <c r="A11" t="s">
        <v>6</v>
      </c>
      <c r="B11">
        <v>340</v>
      </c>
      <c r="C11">
        <v>11871</v>
      </c>
      <c r="D11">
        <v>44.748639683</v>
      </c>
      <c r="E11">
        <v>39.445479536</v>
      </c>
      <c r="F11">
        <v>50.764771453</v>
      </c>
      <c r="G11">
        <v>0.3589945079</v>
      </c>
      <c r="H11">
        <v>28.641226518</v>
      </c>
      <c r="I11">
        <v>1.5532885953</v>
      </c>
      <c r="J11">
        <v>0.059</v>
      </c>
      <c r="K11">
        <v>-0.0671</v>
      </c>
      <c r="L11">
        <v>0.1852</v>
      </c>
      <c r="M11">
        <v>1.0608129259</v>
      </c>
      <c r="N11">
        <v>0.9350960131</v>
      </c>
      <c r="O11">
        <v>1.2034315706</v>
      </c>
      <c r="P11">
        <v>3390</v>
      </c>
      <c r="Q11">
        <v>72283</v>
      </c>
      <c r="R11">
        <v>32.738490394</v>
      </c>
      <c r="S11">
        <v>30.624141667</v>
      </c>
      <c r="T11">
        <v>34.998817761</v>
      </c>
      <c r="U11">
        <v>0.6518062044</v>
      </c>
      <c r="V11">
        <v>46.898994231</v>
      </c>
      <c r="W11">
        <v>0.8054965415</v>
      </c>
      <c r="X11">
        <v>-0.0154</v>
      </c>
      <c r="Y11">
        <v>-0.0821</v>
      </c>
      <c r="Z11">
        <v>0.0514</v>
      </c>
      <c r="AA11">
        <v>0.9847463247</v>
      </c>
      <c r="AB11">
        <v>0.9211484888</v>
      </c>
      <c r="AC11">
        <v>1.0527350756</v>
      </c>
      <c r="AD11" s="4">
        <v>1.6959408E-06</v>
      </c>
      <c r="AE11">
        <v>-0.3125</v>
      </c>
      <c r="AF11">
        <v>-0.4405</v>
      </c>
      <c r="AG11">
        <v>-0.1845</v>
      </c>
      <c r="AH11" t="s">
        <v>62</v>
      </c>
      <c r="AI11" t="s">
        <v>62</v>
      </c>
      <c r="AJ11" t="s">
        <v>100</v>
      </c>
      <c r="AK11" t="s">
        <v>62</v>
      </c>
      <c r="AL11" t="s">
        <v>62</v>
      </c>
    </row>
    <row r="12" spans="1:38" ht="12.75">
      <c r="A12" t="s">
        <v>8</v>
      </c>
      <c r="B12">
        <v>10</v>
      </c>
      <c r="C12">
        <v>440</v>
      </c>
      <c r="D12">
        <v>54.817118369</v>
      </c>
      <c r="E12">
        <v>29.33440108</v>
      </c>
      <c r="F12">
        <v>102.43660534</v>
      </c>
      <c r="G12">
        <v>0.4115167892</v>
      </c>
      <c r="H12">
        <v>22.727272727</v>
      </c>
      <c r="I12">
        <v>7.1869946822</v>
      </c>
      <c r="J12">
        <v>0.262</v>
      </c>
      <c r="K12">
        <v>-0.3633</v>
      </c>
      <c r="L12">
        <v>0.8872</v>
      </c>
      <c r="M12">
        <v>1.2994966582</v>
      </c>
      <c r="N12">
        <v>0.6954024091</v>
      </c>
      <c r="O12">
        <v>2.4283659972</v>
      </c>
      <c r="P12">
        <v>22</v>
      </c>
      <c r="Q12">
        <v>1456</v>
      </c>
      <c r="R12">
        <v>32.182182863</v>
      </c>
      <c r="S12">
        <v>21.086955747</v>
      </c>
      <c r="T12">
        <v>49.115334914</v>
      </c>
      <c r="U12">
        <v>0.8801971492</v>
      </c>
      <c r="V12">
        <v>15.10989011</v>
      </c>
      <c r="W12">
        <v>3.2214393955</v>
      </c>
      <c r="X12">
        <v>-0.0325</v>
      </c>
      <c r="Y12">
        <v>-0.4553</v>
      </c>
      <c r="Z12">
        <v>0.3902</v>
      </c>
      <c r="AA12">
        <v>0.9680130609</v>
      </c>
      <c r="AB12">
        <v>0.6342779377</v>
      </c>
      <c r="AC12">
        <v>1.4773480683</v>
      </c>
      <c r="AD12">
        <v>0.1651558231</v>
      </c>
      <c r="AE12">
        <v>-0.5326</v>
      </c>
      <c r="AF12">
        <v>-1.2847</v>
      </c>
      <c r="AG12">
        <v>0.2195</v>
      </c>
      <c r="AH12" t="s">
        <v>62</v>
      </c>
      <c r="AI12" t="s">
        <v>62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170</v>
      </c>
      <c r="C13">
        <v>8166</v>
      </c>
      <c r="D13">
        <v>44.748038099</v>
      </c>
      <c r="E13">
        <v>37.951552369</v>
      </c>
      <c r="F13">
        <v>52.761660292</v>
      </c>
      <c r="G13">
        <v>0.4825442374</v>
      </c>
      <c r="H13">
        <v>20.818025961</v>
      </c>
      <c r="I13">
        <v>1.5966697049</v>
      </c>
      <c r="J13">
        <v>0.059</v>
      </c>
      <c r="K13">
        <v>-0.1057</v>
      </c>
      <c r="L13">
        <v>0.2238</v>
      </c>
      <c r="M13">
        <v>1.0607986647</v>
      </c>
      <c r="N13">
        <v>0.8996809198</v>
      </c>
      <c r="O13">
        <v>1.2507698921</v>
      </c>
      <c r="P13">
        <v>896</v>
      </c>
      <c r="Q13">
        <v>40414</v>
      </c>
      <c r="R13">
        <v>34.440361223</v>
      </c>
      <c r="S13">
        <v>31.613356742</v>
      </c>
      <c r="T13">
        <v>37.520168795</v>
      </c>
      <c r="U13">
        <v>0.4191261904</v>
      </c>
      <c r="V13">
        <v>22.170534963</v>
      </c>
      <c r="W13">
        <v>0.7406655885</v>
      </c>
      <c r="X13">
        <v>0.0353</v>
      </c>
      <c r="Y13">
        <v>-0.0503</v>
      </c>
      <c r="Z13">
        <v>0.121</v>
      </c>
      <c r="AA13">
        <v>1.0359371714</v>
      </c>
      <c r="AB13">
        <v>0.9509032484</v>
      </c>
      <c r="AC13">
        <v>1.1285751994</v>
      </c>
      <c r="AD13">
        <v>0.003301275</v>
      </c>
      <c r="AE13">
        <v>-0.2618</v>
      </c>
      <c r="AF13">
        <v>-0.4365</v>
      </c>
      <c r="AG13">
        <v>-0.0872</v>
      </c>
      <c r="AH13" t="s">
        <v>62</v>
      </c>
      <c r="AI13" t="s">
        <v>62</v>
      </c>
      <c r="AJ13" t="s">
        <v>100</v>
      </c>
      <c r="AK13" t="s">
        <v>62</v>
      </c>
      <c r="AL13" t="s">
        <v>62</v>
      </c>
    </row>
    <row r="14" spans="1:38" ht="12.75">
      <c r="A14" t="s">
        <v>7</v>
      </c>
      <c r="B14">
        <v>123</v>
      </c>
      <c r="C14">
        <v>8136</v>
      </c>
      <c r="D14">
        <v>45.297190919</v>
      </c>
      <c r="E14">
        <v>37.500674225</v>
      </c>
      <c r="F14">
        <v>54.714629739</v>
      </c>
      <c r="G14">
        <v>0.4599043616</v>
      </c>
      <c r="H14">
        <v>15.1179941</v>
      </c>
      <c r="I14">
        <v>1.3631436217</v>
      </c>
      <c r="J14">
        <v>0.0712</v>
      </c>
      <c r="K14">
        <v>-0.1177</v>
      </c>
      <c r="L14">
        <v>0.2601</v>
      </c>
      <c r="M14">
        <v>1.073816902</v>
      </c>
      <c r="N14">
        <v>0.8889923857</v>
      </c>
      <c r="O14">
        <v>1.2970670589</v>
      </c>
      <c r="P14">
        <v>843</v>
      </c>
      <c r="Q14">
        <v>84557</v>
      </c>
      <c r="R14">
        <v>31.435056396</v>
      </c>
      <c r="S14">
        <v>28.869490875</v>
      </c>
      <c r="T14">
        <v>34.228617847</v>
      </c>
      <c r="U14">
        <v>0.1973466691</v>
      </c>
      <c r="V14">
        <v>9.9696063011</v>
      </c>
      <c r="W14">
        <v>0.3433714806</v>
      </c>
      <c r="X14">
        <v>-0.056</v>
      </c>
      <c r="Y14">
        <v>-0.1411</v>
      </c>
      <c r="Z14">
        <v>0.0291</v>
      </c>
      <c r="AA14">
        <v>0.9455401236</v>
      </c>
      <c r="AB14">
        <v>0.8683700651</v>
      </c>
      <c r="AC14">
        <v>1.0295681083</v>
      </c>
      <c r="AD14">
        <v>0.0002870306</v>
      </c>
      <c r="AE14">
        <v>-0.3653</v>
      </c>
      <c r="AF14">
        <v>-0.5627</v>
      </c>
      <c r="AG14">
        <v>-0.1679</v>
      </c>
      <c r="AH14" t="s">
        <v>62</v>
      </c>
      <c r="AI14" t="s">
        <v>62</v>
      </c>
      <c r="AJ14" t="s">
        <v>100</v>
      </c>
      <c r="AK14" t="s">
        <v>62</v>
      </c>
      <c r="AL14" t="s">
        <v>62</v>
      </c>
    </row>
    <row r="15" spans="1:38" ht="12.75">
      <c r="A15" t="s">
        <v>14</v>
      </c>
      <c r="B15">
        <v>566</v>
      </c>
      <c r="C15">
        <v>24758</v>
      </c>
      <c r="D15">
        <v>39.673940228</v>
      </c>
      <c r="E15">
        <v>35.280769951</v>
      </c>
      <c r="F15">
        <v>44.614149164</v>
      </c>
      <c r="G15">
        <v>0.0473539033</v>
      </c>
      <c r="H15">
        <v>22.861297358</v>
      </c>
      <c r="I15">
        <v>0.960932002</v>
      </c>
      <c r="J15">
        <v>-0.1187</v>
      </c>
      <c r="K15">
        <v>-0.2361</v>
      </c>
      <c r="L15">
        <v>-0.0014</v>
      </c>
      <c r="M15">
        <v>0.8880359294</v>
      </c>
      <c r="N15">
        <v>0.7897020349</v>
      </c>
      <c r="O15">
        <v>0.9986143849</v>
      </c>
      <c r="P15">
        <v>12202</v>
      </c>
      <c r="Q15">
        <v>437318</v>
      </c>
      <c r="R15">
        <v>26.502354709</v>
      </c>
      <c r="S15">
        <v>24.706177518</v>
      </c>
      <c r="T15">
        <v>28.429116752</v>
      </c>
      <c r="U15" s="4">
        <v>2.437767E-10</v>
      </c>
      <c r="V15">
        <v>27.901892902</v>
      </c>
      <c r="W15">
        <v>0.2525911656</v>
      </c>
      <c r="X15">
        <v>-0.2267</v>
      </c>
      <c r="Y15">
        <v>-0.2969</v>
      </c>
      <c r="Z15">
        <v>-0.1565</v>
      </c>
      <c r="AA15">
        <v>0.7971685952</v>
      </c>
      <c r="AB15">
        <v>0.7431410922</v>
      </c>
      <c r="AC15">
        <v>0.8551239809</v>
      </c>
      <c r="AD15" s="4">
        <v>3.139219E-12</v>
      </c>
      <c r="AE15">
        <v>-0.4035</v>
      </c>
      <c r="AF15">
        <v>-0.5169</v>
      </c>
      <c r="AG15">
        <v>-0.29</v>
      </c>
      <c r="AH15" t="s">
        <v>62</v>
      </c>
      <c r="AI15" t="s">
        <v>101</v>
      </c>
      <c r="AJ15" t="s">
        <v>100</v>
      </c>
      <c r="AK15" t="s">
        <v>62</v>
      </c>
      <c r="AL15" t="s">
        <v>62</v>
      </c>
    </row>
    <row r="16" spans="1:38" ht="12.75">
      <c r="A16" t="s">
        <v>12</v>
      </c>
      <c r="B16">
        <v>872</v>
      </c>
      <c r="C16">
        <v>36394</v>
      </c>
      <c r="D16">
        <v>39.80388034</v>
      </c>
      <c r="E16">
        <v>35.801141385</v>
      </c>
      <c r="F16">
        <v>44.254144668</v>
      </c>
      <c r="G16">
        <v>0.0327254317</v>
      </c>
      <c r="H16">
        <v>23.959993406</v>
      </c>
      <c r="I16">
        <v>0.8113877595</v>
      </c>
      <c r="J16">
        <v>-0.1155</v>
      </c>
      <c r="K16">
        <v>-0.2215</v>
      </c>
      <c r="L16">
        <v>-0.0095</v>
      </c>
      <c r="M16">
        <v>0.8909444252</v>
      </c>
      <c r="N16">
        <v>0.801349694</v>
      </c>
      <c r="O16">
        <v>0.9905562761</v>
      </c>
      <c r="P16">
        <v>9476</v>
      </c>
      <c r="Q16">
        <v>281685</v>
      </c>
      <c r="R16">
        <v>31.561013289</v>
      </c>
      <c r="S16">
        <v>29.370836291</v>
      </c>
      <c r="T16">
        <v>33.914511318</v>
      </c>
      <c r="U16">
        <v>0.1564541486</v>
      </c>
      <c r="V16">
        <v>33.640413938</v>
      </c>
      <c r="W16">
        <v>0.3455801629</v>
      </c>
      <c r="X16">
        <v>-0.052</v>
      </c>
      <c r="Y16">
        <v>-0.1239</v>
      </c>
      <c r="Z16">
        <v>0.0199</v>
      </c>
      <c r="AA16">
        <v>0.9493288012</v>
      </c>
      <c r="AB16">
        <v>0.8834501146</v>
      </c>
      <c r="AC16">
        <v>1.0201200475</v>
      </c>
      <c r="AD16" s="4">
        <v>9.7049775E-06</v>
      </c>
      <c r="AE16">
        <v>-0.232</v>
      </c>
      <c r="AF16">
        <v>-0.3349</v>
      </c>
      <c r="AG16">
        <v>-0.1292</v>
      </c>
      <c r="AH16" t="s">
        <v>62</v>
      </c>
      <c r="AI16" t="s">
        <v>62</v>
      </c>
      <c r="AJ16" t="s">
        <v>100</v>
      </c>
      <c r="AK16" t="s">
        <v>62</v>
      </c>
      <c r="AL16" t="s">
        <v>62</v>
      </c>
    </row>
    <row r="17" spans="1:38" ht="12.75">
      <c r="A17" t="s">
        <v>13</v>
      </c>
      <c r="B17">
        <v>303</v>
      </c>
      <c r="C17">
        <v>16742</v>
      </c>
      <c r="D17">
        <v>49.611798856</v>
      </c>
      <c r="E17">
        <v>43.18540747</v>
      </c>
      <c r="F17">
        <v>56.994497215</v>
      </c>
      <c r="G17">
        <v>0.1387344873</v>
      </c>
      <c r="H17">
        <v>18.098196153</v>
      </c>
      <c r="I17">
        <v>1.0397142029</v>
      </c>
      <c r="J17">
        <v>0.1048</v>
      </c>
      <c r="K17">
        <v>-0.0339</v>
      </c>
      <c r="L17">
        <v>0.2435</v>
      </c>
      <c r="M17">
        <v>1.1104785572</v>
      </c>
      <c r="N17">
        <v>0.9666343508</v>
      </c>
      <c r="O17">
        <v>1.2757281231</v>
      </c>
      <c r="P17">
        <v>1761</v>
      </c>
      <c r="Q17">
        <v>126427</v>
      </c>
      <c r="R17">
        <v>34.809002387</v>
      </c>
      <c r="S17">
        <v>32.069440875</v>
      </c>
      <c r="T17">
        <v>37.782593464</v>
      </c>
      <c r="U17">
        <v>0.2718786792</v>
      </c>
      <c r="V17">
        <v>13.928986688</v>
      </c>
      <c r="W17">
        <v>0.3319249094</v>
      </c>
      <c r="X17">
        <v>0.046</v>
      </c>
      <c r="Y17">
        <v>-0.036</v>
      </c>
      <c r="Z17">
        <v>0.1279</v>
      </c>
      <c r="AA17">
        <v>1.0470255884</v>
      </c>
      <c r="AB17">
        <v>0.9646218765</v>
      </c>
      <c r="AC17">
        <v>1.1364687132</v>
      </c>
      <c r="AD17" s="4">
        <v>9.9680649E-07</v>
      </c>
      <c r="AE17">
        <v>-0.3544</v>
      </c>
      <c r="AF17">
        <v>-0.4963</v>
      </c>
      <c r="AG17">
        <v>-0.2124</v>
      </c>
      <c r="AH17" t="s">
        <v>62</v>
      </c>
      <c r="AI17" t="s">
        <v>62</v>
      </c>
      <c r="AJ17" t="s">
        <v>100</v>
      </c>
      <c r="AK17" t="s">
        <v>62</v>
      </c>
      <c r="AL17" t="s">
        <v>62</v>
      </c>
    </row>
    <row r="18" spans="1:38" ht="12.75">
      <c r="A18" t="s">
        <v>15</v>
      </c>
      <c r="B18">
        <v>3565</v>
      </c>
      <c r="C18">
        <v>145773</v>
      </c>
      <c r="D18">
        <v>42.183346932</v>
      </c>
      <c r="E18" t="s">
        <v>62</v>
      </c>
      <c r="F18" t="s">
        <v>62</v>
      </c>
      <c r="G18" t="s">
        <v>62</v>
      </c>
      <c r="H18">
        <v>24.455832013</v>
      </c>
      <c r="I18">
        <v>0.4095931411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73281</v>
      </c>
      <c r="Q18">
        <v>2204231</v>
      </c>
      <c r="R18">
        <v>33.245608106</v>
      </c>
      <c r="S18" t="s">
        <v>62</v>
      </c>
      <c r="T18" t="s">
        <v>62</v>
      </c>
      <c r="U18" t="s">
        <v>62</v>
      </c>
      <c r="V18">
        <v>33.245608106</v>
      </c>
      <c r="W18">
        <v>0.1228113733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 s="4">
        <v>1.143678E-13</v>
      </c>
      <c r="AE18">
        <v>-0.2381</v>
      </c>
      <c r="AF18">
        <v>-0.301</v>
      </c>
      <c r="AG18">
        <v>-0.1752</v>
      </c>
      <c r="AH18" t="s">
        <v>62</v>
      </c>
      <c r="AI18" t="s">
        <v>62</v>
      </c>
      <c r="AJ18" t="s">
        <v>100</v>
      </c>
      <c r="AK18" t="s">
        <v>62</v>
      </c>
      <c r="AL18" t="s">
        <v>62</v>
      </c>
    </row>
    <row r="19" spans="1:38" ht="12.75">
      <c r="A19" t="s">
        <v>18</v>
      </c>
      <c r="B19">
        <v>91</v>
      </c>
      <c r="C19">
        <v>3582</v>
      </c>
      <c r="D19">
        <v>44.3376334</v>
      </c>
      <c r="E19">
        <v>35.666301029</v>
      </c>
      <c r="F19">
        <v>55.117174442</v>
      </c>
      <c r="G19">
        <v>0.6537375464</v>
      </c>
      <c r="H19">
        <v>25.404801787</v>
      </c>
      <c r="I19">
        <v>2.6631468493</v>
      </c>
      <c r="J19">
        <v>0.0498</v>
      </c>
      <c r="K19">
        <v>-0.1678</v>
      </c>
      <c r="L19">
        <v>0.2674</v>
      </c>
      <c r="M19">
        <v>1.0510695956</v>
      </c>
      <c r="N19">
        <v>0.8455066661</v>
      </c>
      <c r="O19">
        <v>1.3066097987</v>
      </c>
      <c r="P19">
        <v>3526</v>
      </c>
      <c r="Q19">
        <v>128570</v>
      </c>
      <c r="R19">
        <v>30.311068201</v>
      </c>
      <c r="S19">
        <v>28.425454903</v>
      </c>
      <c r="T19">
        <v>32.321764369</v>
      </c>
      <c r="U19">
        <v>0.0048030385</v>
      </c>
      <c r="V19">
        <v>27.424749164</v>
      </c>
      <c r="W19">
        <v>0.4618505978</v>
      </c>
      <c r="X19">
        <v>-0.0924</v>
      </c>
      <c r="Y19">
        <v>-0.1566</v>
      </c>
      <c r="Z19">
        <v>-0.0282</v>
      </c>
      <c r="AA19">
        <v>0.9117315016</v>
      </c>
      <c r="AB19">
        <v>0.8550138356</v>
      </c>
      <c r="AC19">
        <v>0.9722115555</v>
      </c>
      <c r="AD19">
        <v>0.0006269776</v>
      </c>
      <c r="AE19">
        <v>-0.3803</v>
      </c>
      <c r="AF19">
        <v>-0.5983</v>
      </c>
      <c r="AG19">
        <v>-0.1623</v>
      </c>
      <c r="AH19" t="s">
        <v>62</v>
      </c>
      <c r="AI19" t="s">
        <v>101</v>
      </c>
      <c r="AJ19" t="s">
        <v>100</v>
      </c>
      <c r="AK19" t="s">
        <v>62</v>
      </c>
      <c r="AL19" t="s">
        <v>62</v>
      </c>
    </row>
    <row r="20" spans="1:38" ht="12.75">
      <c r="A20" t="s">
        <v>17</v>
      </c>
      <c r="B20">
        <v>34</v>
      </c>
      <c r="C20">
        <v>1656</v>
      </c>
      <c r="D20">
        <v>36.601139448</v>
      </c>
      <c r="E20">
        <v>25.956446837</v>
      </c>
      <c r="F20">
        <v>51.611201536</v>
      </c>
      <c r="G20">
        <v>0.418199017</v>
      </c>
      <c r="H20">
        <v>20.531400966</v>
      </c>
      <c r="I20">
        <v>3.5211062167</v>
      </c>
      <c r="J20">
        <v>-0.1419</v>
      </c>
      <c r="K20">
        <v>-0.4856</v>
      </c>
      <c r="L20">
        <v>0.2017</v>
      </c>
      <c r="M20">
        <v>0.8676679806</v>
      </c>
      <c r="N20">
        <v>0.6153244995</v>
      </c>
      <c r="O20">
        <v>1.2234970738</v>
      </c>
      <c r="P20">
        <v>2424</v>
      </c>
      <c r="Q20">
        <v>71985</v>
      </c>
      <c r="R20">
        <v>30.143790772</v>
      </c>
      <c r="S20">
        <v>28.117400557</v>
      </c>
      <c r="T20">
        <v>32.316220707</v>
      </c>
      <c r="U20">
        <v>0.0058064215</v>
      </c>
      <c r="V20">
        <v>33.673682017</v>
      </c>
      <c r="W20">
        <v>0.6839499132</v>
      </c>
      <c r="X20">
        <v>-0.0979</v>
      </c>
      <c r="Y20">
        <v>-0.1675</v>
      </c>
      <c r="Z20">
        <v>-0.0284</v>
      </c>
      <c r="AA20">
        <v>0.9066999369</v>
      </c>
      <c r="AB20">
        <v>0.8457478193</v>
      </c>
      <c r="AC20">
        <v>0.9720448068</v>
      </c>
      <c r="AD20">
        <v>0.2700350639</v>
      </c>
      <c r="AE20">
        <v>-0.1941</v>
      </c>
      <c r="AF20">
        <v>-0.539</v>
      </c>
      <c r="AG20">
        <v>0.1508</v>
      </c>
      <c r="AH20" t="s">
        <v>62</v>
      </c>
      <c r="AI20" t="s">
        <v>101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247</v>
      </c>
      <c r="C21">
        <v>7395</v>
      </c>
      <c r="D21">
        <v>45.84838706</v>
      </c>
      <c r="E21">
        <v>39.710291677</v>
      </c>
      <c r="F21">
        <v>52.935259531</v>
      </c>
      <c r="G21">
        <v>0.2559083527</v>
      </c>
      <c r="H21">
        <v>33.400946586</v>
      </c>
      <c r="I21">
        <v>2.1252513381</v>
      </c>
      <c r="J21">
        <v>0.0833</v>
      </c>
      <c r="K21">
        <v>-0.0604</v>
      </c>
      <c r="L21">
        <v>0.227</v>
      </c>
      <c r="M21">
        <v>1.0868835783</v>
      </c>
      <c r="N21">
        <v>0.9413736596</v>
      </c>
      <c r="O21">
        <v>1.2548852422</v>
      </c>
      <c r="P21">
        <v>3403</v>
      </c>
      <c r="Q21">
        <v>95237</v>
      </c>
      <c r="R21">
        <v>38.380491991</v>
      </c>
      <c r="S21">
        <v>35.974759993</v>
      </c>
      <c r="T21">
        <v>40.947101961</v>
      </c>
      <c r="U21">
        <v>1.36907E-05</v>
      </c>
      <c r="V21">
        <v>35.731910917</v>
      </c>
      <c r="W21">
        <v>0.6125270437</v>
      </c>
      <c r="X21">
        <v>0.1436</v>
      </c>
      <c r="Y21">
        <v>0.0789</v>
      </c>
      <c r="Z21">
        <v>0.2084</v>
      </c>
      <c r="AA21">
        <v>1.1544529993</v>
      </c>
      <c r="AB21">
        <v>1.0820905991</v>
      </c>
      <c r="AC21">
        <v>1.2316544739</v>
      </c>
      <c r="AD21">
        <v>0.0158541029</v>
      </c>
      <c r="AE21">
        <v>-0.1778</v>
      </c>
      <c r="AF21">
        <v>-0.3222</v>
      </c>
      <c r="AG21">
        <v>-0.0333</v>
      </c>
      <c r="AH21" t="s">
        <v>62</v>
      </c>
      <c r="AI21" t="s">
        <v>101</v>
      </c>
      <c r="AJ21" t="s">
        <v>100</v>
      </c>
      <c r="AK21" t="s">
        <v>62</v>
      </c>
      <c r="AL21" t="s">
        <v>62</v>
      </c>
    </row>
    <row r="22" spans="1:38" ht="12.75">
      <c r="A22" t="s">
        <v>19</v>
      </c>
      <c r="B22">
        <v>197</v>
      </c>
      <c r="C22">
        <v>6719</v>
      </c>
      <c r="D22">
        <v>41.200652693</v>
      </c>
      <c r="E22">
        <v>35.232836388</v>
      </c>
      <c r="F22">
        <v>48.179311017</v>
      </c>
      <c r="G22">
        <v>0.7678042833</v>
      </c>
      <c r="H22">
        <v>29.319839262</v>
      </c>
      <c r="I22">
        <v>2.0889520535</v>
      </c>
      <c r="J22">
        <v>-0.0236</v>
      </c>
      <c r="K22">
        <v>-0.18</v>
      </c>
      <c r="L22">
        <v>0.1329</v>
      </c>
      <c r="M22">
        <v>0.9767042136</v>
      </c>
      <c r="N22">
        <v>0.8352309371</v>
      </c>
      <c r="O22">
        <v>1.1421405488</v>
      </c>
      <c r="P22">
        <v>4130</v>
      </c>
      <c r="Q22">
        <v>116737</v>
      </c>
      <c r="R22">
        <v>35.546462935</v>
      </c>
      <c r="S22">
        <v>33.371468927</v>
      </c>
      <c r="T22">
        <v>37.863212731</v>
      </c>
      <c r="U22">
        <v>0.0377775622</v>
      </c>
      <c r="V22">
        <v>35.378671715</v>
      </c>
      <c r="W22">
        <v>0.5505116292</v>
      </c>
      <c r="X22">
        <v>0.0669</v>
      </c>
      <c r="Y22">
        <v>0.0038</v>
      </c>
      <c r="Z22">
        <v>0.1301</v>
      </c>
      <c r="AA22">
        <v>1.0692077829</v>
      </c>
      <c r="AB22">
        <v>1.0037857879</v>
      </c>
      <c r="AC22">
        <v>1.1388936732</v>
      </c>
      <c r="AD22">
        <v>0.0645162471</v>
      </c>
      <c r="AE22">
        <v>-0.1476</v>
      </c>
      <c r="AF22">
        <v>-0.3041</v>
      </c>
      <c r="AG22">
        <v>0.0089</v>
      </c>
      <c r="AH22" t="s">
        <v>62</v>
      </c>
      <c r="AI22" t="s">
        <v>62</v>
      </c>
      <c r="AJ22" t="s">
        <v>62</v>
      </c>
      <c r="AK22" t="s">
        <v>62</v>
      </c>
      <c r="AL22" t="s">
        <v>62</v>
      </c>
    </row>
    <row r="23" spans="1:38" ht="12.75">
      <c r="A23" t="s">
        <v>21</v>
      </c>
      <c r="B23">
        <v>72</v>
      </c>
      <c r="C23">
        <v>4268</v>
      </c>
      <c r="D23">
        <v>40.629718867</v>
      </c>
      <c r="E23">
        <v>31.939355772</v>
      </c>
      <c r="F23">
        <v>51.684638445</v>
      </c>
      <c r="G23">
        <v>0.7598993059</v>
      </c>
      <c r="H23">
        <v>16.86972821</v>
      </c>
      <c r="I23">
        <v>1.9881165357</v>
      </c>
      <c r="J23">
        <v>-0.0375</v>
      </c>
      <c r="K23">
        <v>-0.2782</v>
      </c>
      <c r="L23">
        <v>0.2031</v>
      </c>
      <c r="M23">
        <v>0.963169635</v>
      </c>
      <c r="N23">
        <v>0.7571555624</v>
      </c>
      <c r="O23">
        <v>1.225237972</v>
      </c>
      <c r="P23">
        <v>1789</v>
      </c>
      <c r="Q23">
        <v>62276</v>
      </c>
      <c r="R23">
        <v>39.157950662</v>
      </c>
      <c r="S23">
        <v>36.4190404</v>
      </c>
      <c r="T23">
        <v>42.102841898</v>
      </c>
      <c r="U23" s="4">
        <v>9.6788088E-06</v>
      </c>
      <c r="V23">
        <v>28.726957415</v>
      </c>
      <c r="W23">
        <v>0.6791793302</v>
      </c>
      <c r="X23">
        <v>0.1637</v>
      </c>
      <c r="Y23">
        <v>0.0912</v>
      </c>
      <c r="Z23">
        <v>0.2362</v>
      </c>
      <c r="AA23">
        <v>1.1778383039</v>
      </c>
      <c r="AB23">
        <v>1.095454181</v>
      </c>
      <c r="AC23">
        <v>1.2664181616</v>
      </c>
      <c r="AD23">
        <v>0.7663058619</v>
      </c>
      <c r="AE23">
        <v>-0.0369</v>
      </c>
      <c r="AF23">
        <v>-0.2802</v>
      </c>
      <c r="AG23">
        <v>0.2064</v>
      </c>
      <c r="AH23" t="s">
        <v>62</v>
      </c>
      <c r="AI23" t="s">
        <v>101</v>
      </c>
      <c r="AJ23" t="s">
        <v>62</v>
      </c>
      <c r="AK23" t="s">
        <v>62</v>
      </c>
      <c r="AL23" t="s">
        <v>62</v>
      </c>
    </row>
    <row r="24" spans="1:38" ht="12.75">
      <c r="A24" t="s">
        <v>27</v>
      </c>
      <c r="B24">
        <v>97</v>
      </c>
      <c r="C24">
        <v>3325</v>
      </c>
      <c r="D24">
        <v>52.933803283</v>
      </c>
      <c r="E24">
        <v>42.834411839</v>
      </c>
      <c r="F24">
        <v>65.414404208</v>
      </c>
      <c r="G24">
        <v>0.0355738577</v>
      </c>
      <c r="H24">
        <v>29.172932331</v>
      </c>
      <c r="I24">
        <v>2.9620624968</v>
      </c>
      <c r="J24">
        <v>0.227</v>
      </c>
      <c r="K24">
        <v>0.0153</v>
      </c>
      <c r="L24">
        <v>0.4387</v>
      </c>
      <c r="M24">
        <v>1.2548507203</v>
      </c>
      <c r="N24">
        <v>1.015434169</v>
      </c>
      <c r="O24">
        <v>1.5507163126</v>
      </c>
      <c r="P24">
        <v>5226</v>
      </c>
      <c r="Q24">
        <v>107875</v>
      </c>
      <c r="R24">
        <v>38.389494245</v>
      </c>
      <c r="S24">
        <v>36.081383226</v>
      </c>
      <c r="T24">
        <v>40.845254161</v>
      </c>
      <c r="U24" s="4">
        <v>5.4341989E-06</v>
      </c>
      <c r="V24">
        <v>48.444959444</v>
      </c>
      <c r="W24">
        <v>0.6701374581</v>
      </c>
      <c r="X24">
        <v>0.1439</v>
      </c>
      <c r="Y24">
        <v>0.0819</v>
      </c>
      <c r="Z24">
        <v>0.2059</v>
      </c>
      <c r="AA24">
        <v>1.1547237795</v>
      </c>
      <c r="AB24">
        <v>1.0852977365</v>
      </c>
      <c r="AC24">
        <v>1.2285909775</v>
      </c>
      <c r="AD24">
        <v>0.0028977503</v>
      </c>
      <c r="AE24">
        <v>-0.3213</v>
      </c>
      <c r="AF24">
        <v>-0.5327</v>
      </c>
      <c r="AG24">
        <v>-0.1098</v>
      </c>
      <c r="AH24" t="s">
        <v>62</v>
      </c>
      <c r="AI24" t="s">
        <v>101</v>
      </c>
      <c r="AJ24" t="s">
        <v>100</v>
      </c>
      <c r="AK24" t="s">
        <v>62</v>
      </c>
      <c r="AL24" t="s">
        <v>62</v>
      </c>
    </row>
    <row r="25" spans="1:38" ht="12.75">
      <c r="A25" t="s">
        <v>22</v>
      </c>
      <c r="B25">
        <v>201</v>
      </c>
      <c r="C25">
        <v>8792</v>
      </c>
      <c r="D25">
        <v>47.33010814</v>
      </c>
      <c r="E25">
        <v>40.560327628</v>
      </c>
      <c r="F25">
        <v>55.22980872</v>
      </c>
      <c r="G25">
        <v>0.143804292</v>
      </c>
      <c r="H25">
        <v>22.861692448</v>
      </c>
      <c r="I25">
        <v>1.6125394539</v>
      </c>
      <c r="J25">
        <v>0.1151</v>
      </c>
      <c r="K25">
        <v>-0.0392</v>
      </c>
      <c r="L25">
        <v>0.2695</v>
      </c>
      <c r="M25">
        <v>1.1220093137</v>
      </c>
      <c r="N25">
        <v>0.9615246437</v>
      </c>
      <c r="O25">
        <v>1.3092799111</v>
      </c>
      <c r="P25">
        <v>6965</v>
      </c>
      <c r="Q25">
        <v>180004</v>
      </c>
      <c r="R25">
        <v>36.809482569</v>
      </c>
      <c r="S25">
        <v>34.697708598</v>
      </c>
      <c r="T25">
        <v>39.049783452</v>
      </c>
      <c r="U25">
        <v>0.0007296925</v>
      </c>
      <c r="V25">
        <v>38.693584587</v>
      </c>
      <c r="W25">
        <v>0.4636373388</v>
      </c>
      <c r="X25">
        <v>0.1018</v>
      </c>
      <c r="Y25">
        <v>0.0428</v>
      </c>
      <c r="Z25">
        <v>0.1609</v>
      </c>
      <c r="AA25">
        <v>1.1071983539</v>
      </c>
      <c r="AB25">
        <v>1.0436779645</v>
      </c>
      <c r="AC25">
        <v>1.1745847249</v>
      </c>
      <c r="AD25">
        <v>0.0012671244</v>
      </c>
      <c r="AE25">
        <v>-0.2514</v>
      </c>
      <c r="AF25">
        <v>-0.4043</v>
      </c>
      <c r="AG25">
        <v>-0.0985</v>
      </c>
      <c r="AH25" t="s">
        <v>62</v>
      </c>
      <c r="AI25" t="s">
        <v>101</v>
      </c>
      <c r="AJ25" t="s">
        <v>100</v>
      </c>
      <c r="AK25" t="s">
        <v>62</v>
      </c>
      <c r="AL25" t="s">
        <v>62</v>
      </c>
    </row>
    <row r="26" spans="1:38" ht="12.75">
      <c r="A26" t="s">
        <v>23</v>
      </c>
      <c r="B26">
        <v>102</v>
      </c>
      <c r="C26">
        <v>4668</v>
      </c>
      <c r="D26">
        <v>41.6329191</v>
      </c>
      <c r="E26">
        <v>33.884102458</v>
      </c>
      <c r="F26">
        <v>51.15378089</v>
      </c>
      <c r="G26">
        <v>0.9005247674</v>
      </c>
      <c r="H26">
        <v>21.850899743</v>
      </c>
      <c r="I26">
        <v>2.1635614692</v>
      </c>
      <c r="J26">
        <v>-0.0131</v>
      </c>
      <c r="K26">
        <v>-0.2191</v>
      </c>
      <c r="L26">
        <v>0.1928</v>
      </c>
      <c r="M26">
        <v>0.9869515372</v>
      </c>
      <c r="N26">
        <v>0.8032578001</v>
      </c>
      <c r="O26">
        <v>1.2126534429</v>
      </c>
      <c r="P26">
        <v>4293</v>
      </c>
      <c r="Q26">
        <v>116816</v>
      </c>
      <c r="R26">
        <v>35.813683703</v>
      </c>
      <c r="S26">
        <v>33.630955923</v>
      </c>
      <c r="T26">
        <v>38.138075627</v>
      </c>
      <c r="U26">
        <v>0.0203865232</v>
      </c>
      <c r="V26">
        <v>36.750102726</v>
      </c>
      <c r="W26">
        <v>0.5608905373</v>
      </c>
      <c r="X26">
        <v>0.0744</v>
      </c>
      <c r="Y26">
        <v>0.0115</v>
      </c>
      <c r="Z26">
        <v>0.1373</v>
      </c>
      <c r="AA26">
        <v>1.0772455595</v>
      </c>
      <c r="AB26">
        <v>1.011590939</v>
      </c>
      <c r="AC26">
        <v>1.1471613185</v>
      </c>
      <c r="AD26">
        <v>0.1518191046</v>
      </c>
      <c r="AE26">
        <v>-0.1506</v>
      </c>
      <c r="AF26">
        <v>-0.3565</v>
      </c>
      <c r="AG26">
        <v>0.0553</v>
      </c>
      <c r="AH26" t="s">
        <v>62</v>
      </c>
      <c r="AI26" t="s">
        <v>62</v>
      </c>
      <c r="AJ26" t="s">
        <v>62</v>
      </c>
      <c r="AK26" t="s">
        <v>62</v>
      </c>
      <c r="AL26" t="s">
        <v>62</v>
      </c>
    </row>
    <row r="27" spans="1:38" ht="12.75">
      <c r="A27" t="s">
        <v>16</v>
      </c>
      <c r="B27">
        <v>131</v>
      </c>
      <c r="C27">
        <v>4768</v>
      </c>
      <c r="D27">
        <v>47.088032577</v>
      </c>
      <c r="E27">
        <v>39.1374249</v>
      </c>
      <c r="F27">
        <v>56.65377366</v>
      </c>
      <c r="G27">
        <v>0.2437383782</v>
      </c>
      <c r="H27">
        <v>27.474832215</v>
      </c>
      <c r="I27">
        <v>2.4004872362</v>
      </c>
      <c r="J27">
        <v>0.11</v>
      </c>
      <c r="K27">
        <v>-0.0749</v>
      </c>
      <c r="L27">
        <v>0.2949</v>
      </c>
      <c r="M27">
        <v>1.1162706613</v>
      </c>
      <c r="N27">
        <v>0.9277932584</v>
      </c>
      <c r="O27">
        <v>1.3430364772</v>
      </c>
      <c r="P27">
        <v>4967</v>
      </c>
      <c r="Q27">
        <v>112079</v>
      </c>
      <c r="R27">
        <v>35.288309289</v>
      </c>
      <c r="S27">
        <v>33.14460751</v>
      </c>
      <c r="T27">
        <v>37.570659786</v>
      </c>
      <c r="U27">
        <v>0.0622080371</v>
      </c>
      <c r="V27">
        <v>44.316955005</v>
      </c>
      <c r="W27">
        <v>0.6288149126</v>
      </c>
      <c r="X27">
        <v>0.0596</v>
      </c>
      <c r="Y27">
        <v>-0.003</v>
      </c>
      <c r="Z27">
        <v>0.1223</v>
      </c>
      <c r="AA27">
        <v>1.0614427379</v>
      </c>
      <c r="AB27">
        <v>0.9969619868</v>
      </c>
      <c r="AC27">
        <v>1.130093926</v>
      </c>
      <c r="AD27">
        <v>0.0022177775</v>
      </c>
      <c r="AE27">
        <v>-0.2885</v>
      </c>
      <c r="AF27">
        <v>-0.4733</v>
      </c>
      <c r="AG27">
        <v>-0.1037</v>
      </c>
      <c r="AH27" t="s">
        <v>62</v>
      </c>
      <c r="AI27" t="s">
        <v>62</v>
      </c>
      <c r="AJ27" t="s">
        <v>100</v>
      </c>
      <c r="AK27" t="s">
        <v>62</v>
      </c>
      <c r="AL27" t="s">
        <v>62</v>
      </c>
    </row>
    <row r="28" spans="1:38" ht="12.75">
      <c r="A28" t="s">
        <v>24</v>
      </c>
      <c r="B28">
        <v>105</v>
      </c>
      <c r="C28">
        <v>4124</v>
      </c>
      <c r="D28">
        <v>53.317575168</v>
      </c>
      <c r="E28">
        <v>43.506767911</v>
      </c>
      <c r="F28">
        <v>65.340726474</v>
      </c>
      <c r="G28">
        <v>0.0239641377</v>
      </c>
      <c r="H28">
        <v>25.46071775</v>
      </c>
      <c r="I28">
        <v>2.4847116309</v>
      </c>
      <c r="J28">
        <v>0.2342</v>
      </c>
      <c r="K28">
        <v>0.0309</v>
      </c>
      <c r="L28">
        <v>0.4376</v>
      </c>
      <c r="M28">
        <v>1.263948431</v>
      </c>
      <c r="N28">
        <v>1.0313730672</v>
      </c>
      <c r="O28">
        <v>1.5489697055</v>
      </c>
      <c r="P28">
        <v>1317</v>
      </c>
      <c r="Q28">
        <v>59460</v>
      </c>
      <c r="R28">
        <v>32.605561726</v>
      </c>
      <c r="S28">
        <v>30.184879191</v>
      </c>
      <c r="T28">
        <v>35.220371391</v>
      </c>
      <c r="U28">
        <v>0.6213678938</v>
      </c>
      <c r="V28">
        <v>22.149344097</v>
      </c>
      <c r="W28">
        <v>0.6103345883</v>
      </c>
      <c r="X28">
        <v>-0.0194</v>
      </c>
      <c r="Y28">
        <v>-0.0966</v>
      </c>
      <c r="Z28">
        <v>0.0577</v>
      </c>
      <c r="AA28">
        <v>0.9807479419</v>
      </c>
      <c r="AB28">
        <v>0.9079358421</v>
      </c>
      <c r="AC28">
        <v>1.0593992229</v>
      </c>
      <c r="AD28" s="4">
        <v>3.6463168E-06</v>
      </c>
      <c r="AE28">
        <v>-0.4918</v>
      </c>
      <c r="AF28">
        <v>-0.6999</v>
      </c>
      <c r="AG28">
        <v>-0.2836</v>
      </c>
      <c r="AH28" t="s">
        <v>62</v>
      </c>
      <c r="AI28" t="s">
        <v>62</v>
      </c>
      <c r="AJ28" t="s">
        <v>100</v>
      </c>
      <c r="AK28" t="s">
        <v>62</v>
      </c>
      <c r="AL28" t="s">
        <v>62</v>
      </c>
    </row>
    <row r="29" spans="1:38" ht="12.75">
      <c r="A29" t="s">
        <v>26</v>
      </c>
      <c r="B29">
        <v>232</v>
      </c>
      <c r="C29">
        <v>6004</v>
      </c>
      <c r="D29">
        <v>87.844548045</v>
      </c>
      <c r="E29">
        <v>75.941460715</v>
      </c>
      <c r="F29">
        <v>101.61332885</v>
      </c>
      <c r="G29" s="4">
        <v>5.394994E-23</v>
      </c>
      <c r="H29">
        <v>38.640906063</v>
      </c>
      <c r="I29">
        <v>2.5368997688</v>
      </c>
      <c r="J29">
        <v>0.7335</v>
      </c>
      <c r="K29">
        <v>0.5879</v>
      </c>
      <c r="L29">
        <v>0.8791</v>
      </c>
      <c r="M29">
        <v>2.0824461413</v>
      </c>
      <c r="N29">
        <v>1.8002711079</v>
      </c>
      <c r="O29">
        <v>2.4088493741</v>
      </c>
      <c r="P29">
        <v>5953</v>
      </c>
      <c r="Q29">
        <v>137395</v>
      </c>
      <c r="R29">
        <v>52.929289245</v>
      </c>
      <c r="S29">
        <v>49.893263327</v>
      </c>
      <c r="T29">
        <v>56.150058609</v>
      </c>
      <c r="U29" s="4">
        <v>1.032277E-53</v>
      </c>
      <c r="V29">
        <v>43.32763201</v>
      </c>
      <c r="W29">
        <v>0.5615610958</v>
      </c>
      <c r="X29">
        <v>0.465</v>
      </c>
      <c r="Y29">
        <v>0.406</v>
      </c>
      <c r="Z29">
        <v>0.5241</v>
      </c>
      <c r="AA29">
        <v>1.5920686148</v>
      </c>
      <c r="AB29">
        <v>1.5007475023</v>
      </c>
      <c r="AC29">
        <v>1.6889466552</v>
      </c>
      <c r="AD29" s="4">
        <v>5.421438E-12</v>
      </c>
      <c r="AE29">
        <v>-0.5066</v>
      </c>
      <c r="AF29">
        <v>-0.6506</v>
      </c>
      <c r="AG29">
        <v>-0.3626</v>
      </c>
      <c r="AH29" t="s">
        <v>126</v>
      </c>
      <c r="AI29" t="s">
        <v>101</v>
      </c>
      <c r="AJ29" t="s">
        <v>100</v>
      </c>
      <c r="AK29" t="s">
        <v>62</v>
      </c>
      <c r="AL29" t="s">
        <v>62</v>
      </c>
    </row>
    <row r="30" spans="1:38" ht="12.75">
      <c r="A30" t="s">
        <v>25</v>
      </c>
      <c r="B30">
        <v>222</v>
      </c>
      <c r="C30">
        <v>7925</v>
      </c>
      <c r="D30">
        <v>70.431480536</v>
      </c>
      <c r="E30">
        <v>60.756315359</v>
      </c>
      <c r="F30">
        <v>81.64737149</v>
      </c>
      <c r="G30" s="4">
        <v>1.052335E-11</v>
      </c>
      <c r="H30">
        <v>28.012618297</v>
      </c>
      <c r="I30">
        <v>1.8800838392</v>
      </c>
      <c r="J30">
        <v>0.5126</v>
      </c>
      <c r="K30">
        <v>0.3648</v>
      </c>
      <c r="L30">
        <v>0.6604</v>
      </c>
      <c r="M30">
        <v>1.6696513117</v>
      </c>
      <c r="N30">
        <v>1.4402914842</v>
      </c>
      <c r="O30">
        <v>1.9355356421</v>
      </c>
      <c r="P30">
        <v>3221</v>
      </c>
      <c r="Q30">
        <v>76274</v>
      </c>
      <c r="R30">
        <v>48.681194148</v>
      </c>
      <c r="S30">
        <v>45.600898184</v>
      </c>
      <c r="T30">
        <v>51.969561084</v>
      </c>
      <c r="U30" s="4">
        <v>2.786249E-30</v>
      </c>
      <c r="V30">
        <v>42.229331096</v>
      </c>
      <c r="W30">
        <v>0.744078644</v>
      </c>
      <c r="X30">
        <v>0.3814</v>
      </c>
      <c r="Y30">
        <v>0.316</v>
      </c>
      <c r="Z30">
        <v>0.4467</v>
      </c>
      <c r="AA30">
        <v>1.4642894783</v>
      </c>
      <c r="AB30">
        <v>1.3716367599</v>
      </c>
      <c r="AC30">
        <v>1.5632007969</v>
      </c>
      <c r="AD30" s="4">
        <v>1.1557705E-06</v>
      </c>
      <c r="AE30">
        <v>-0.3693</v>
      </c>
      <c r="AF30">
        <v>-0.5182</v>
      </c>
      <c r="AG30">
        <v>-0.2205</v>
      </c>
      <c r="AH30" t="s">
        <v>126</v>
      </c>
      <c r="AI30" t="s">
        <v>101</v>
      </c>
      <c r="AJ30" t="s">
        <v>100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166</v>
      </c>
    </row>
    <row r="3" spans="1:17" ht="12.75">
      <c r="A3" t="s">
        <v>102</v>
      </c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</row>
    <row r="4" spans="1:17" ht="12.75">
      <c r="A4" t="s">
        <v>119</v>
      </c>
      <c r="B4">
        <v>398</v>
      </c>
      <c r="C4">
        <v>19573</v>
      </c>
      <c r="D4">
        <v>32.705396371</v>
      </c>
      <c r="E4">
        <v>28.979573636</v>
      </c>
      <c r="F4">
        <v>36.910237716</v>
      </c>
      <c r="G4">
        <v>2.16477E-05</v>
      </c>
      <c r="H4">
        <v>20.334133756</v>
      </c>
      <c r="I4">
        <v>1.019258026</v>
      </c>
      <c r="J4">
        <v>-0.2621</v>
      </c>
      <c r="K4">
        <v>-0.383</v>
      </c>
      <c r="L4">
        <v>-0.1411</v>
      </c>
      <c r="M4">
        <v>0.7694398759</v>
      </c>
      <c r="N4">
        <v>0.6817847211</v>
      </c>
      <c r="O4">
        <v>0.8683646089</v>
      </c>
      <c r="P4" t="s">
        <v>126</v>
      </c>
      <c r="Q4" t="s">
        <v>62</v>
      </c>
    </row>
    <row r="5" spans="1:17" ht="12.75">
      <c r="A5" t="s">
        <v>120</v>
      </c>
      <c r="B5">
        <v>394</v>
      </c>
      <c r="C5">
        <v>16309</v>
      </c>
      <c r="D5">
        <v>36.388599075</v>
      </c>
      <c r="E5">
        <v>32.210916618</v>
      </c>
      <c r="F5">
        <v>41.108117424</v>
      </c>
      <c r="G5">
        <v>0.0125179402</v>
      </c>
      <c r="H5">
        <v>24.158440125</v>
      </c>
      <c r="I5">
        <v>1.2170846307</v>
      </c>
      <c r="J5">
        <v>-0.1554</v>
      </c>
      <c r="K5">
        <v>-0.2773</v>
      </c>
      <c r="L5">
        <v>-0.0334</v>
      </c>
      <c r="M5">
        <v>0.8560923353</v>
      </c>
      <c r="N5">
        <v>0.7578065529</v>
      </c>
      <c r="O5">
        <v>0.9671255597</v>
      </c>
      <c r="P5" t="s">
        <v>62</v>
      </c>
      <c r="Q5" t="s">
        <v>62</v>
      </c>
    </row>
    <row r="6" spans="1:17" ht="12.75">
      <c r="A6" t="s">
        <v>121</v>
      </c>
      <c r="B6">
        <v>228</v>
      </c>
      <c r="C6">
        <v>8473</v>
      </c>
      <c r="D6">
        <v>40.71560017</v>
      </c>
      <c r="E6">
        <v>35.109427154</v>
      </c>
      <c r="F6">
        <v>47.216950875</v>
      </c>
      <c r="G6">
        <v>0.569230246</v>
      </c>
      <c r="H6">
        <v>26.909005075</v>
      </c>
      <c r="I6">
        <v>1.7820923959</v>
      </c>
      <c r="J6">
        <v>-0.043</v>
      </c>
      <c r="K6">
        <v>-0.1912</v>
      </c>
      <c r="L6">
        <v>0.1051</v>
      </c>
      <c r="M6">
        <v>0.9578910461</v>
      </c>
      <c r="N6">
        <v>0.8259980392</v>
      </c>
      <c r="O6">
        <v>1.1108443515</v>
      </c>
      <c r="P6" t="s">
        <v>62</v>
      </c>
      <c r="Q6" t="s">
        <v>62</v>
      </c>
    </row>
    <row r="7" spans="1:17" ht="12.75">
      <c r="A7" t="s">
        <v>122</v>
      </c>
      <c r="B7">
        <v>1731</v>
      </c>
      <c r="C7">
        <v>63226</v>
      </c>
      <c r="D7">
        <v>50.774607487</v>
      </c>
      <c r="E7">
        <v>46.712164819</v>
      </c>
      <c r="F7">
        <v>55.190350854</v>
      </c>
      <c r="G7">
        <v>2.94085E-05</v>
      </c>
      <c r="H7">
        <v>27.377977414</v>
      </c>
      <c r="I7">
        <v>0.658040808</v>
      </c>
      <c r="J7">
        <v>0.1778</v>
      </c>
      <c r="K7">
        <v>0.0944</v>
      </c>
      <c r="L7">
        <v>0.2612</v>
      </c>
      <c r="M7">
        <v>1.1945431647</v>
      </c>
      <c r="N7">
        <v>1.0989685584</v>
      </c>
      <c r="O7">
        <v>1.2984296607</v>
      </c>
      <c r="P7" t="s">
        <v>126</v>
      </c>
      <c r="Q7" t="s">
        <v>62</v>
      </c>
    </row>
    <row r="8" spans="1:17" ht="12.75">
      <c r="A8" t="s">
        <v>123</v>
      </c>
      <c r="B8">
        <v>385</v>
      </c>
      <c r="C8">
        <v>17643</v>
      </c>
      <c r="D8">
        <v>38.835753494</v>
      </c>
      <c r="E8">
        <v>34.370907327</v>
      </c>
      <c r="F8">
        <v>43.880591663</v>
      </c>
      <c r="G8">
        <v>0.1473374764</v>
      </c>
      <c r="H8">
        <v>21.821685654</v>
      </c>
      <c r="I8">
        <v>1.1121360806</v>
      </c>
      <c r="J8">
        <v>-0.0903</v>
      </c>
      <c r="K8">
        <v>-0.2124</v>
      </c>
      <c r="L8">
        <v>0.0318</v>
      </c>
      <c r="M8">
        <v>0.913665042</v>
      </c>
      <c r="N8">
        <v>0.8086233345</v>
      </c>
      <c r="O8">
        <v>1.032351867</v>
      </c>
      <c r="P8" t="s">
        <v>62</v>
      </c>
      <c r="Q8" t="s">
        <v>62</v>
      </c>
    </row>
    <row r="9" spans="1:17" ht="12.75">
      <c r="A9" t="s">
        <v>124</v>
      </c>
      <c r="B9">
        <v>296</v>
      </c>
      <c r="C9">
        <v>11953</v>
      </c>
      <c r="D9">
        <v>50.473358174</v>
      </c>
      <c r="E9">
        <v>44.172122221</v>
      </c>
      <c r="F9">
        <v>57.673477236</v>
      </c>
      <c r="G9">
        <v>0.0115613766</v>
      </c>
      <c r="H9">
        <v>24.763657659</v>
      </c>
      <c r="I9">
        <v>1.4393583648</v>
      </c>
      <c r="J9">
        <v>0.1718</v>
      </c>
      <c r="K9">
        <v>0.0385</v>
      </c>
      <c r="L9">
        <v>0.3052</v>
      </c>
      <c r="M9">
        <v>1.1874558562</v>
      </c>
      <c r="N9">
        <v>1.0392105283</v>
      </c>
      <c r="O9">
        <v>1.3568486578</v>
      </c>
      <c r="P9" t="s">
        <v>62</v>
      </c>
      <c r="Q9" t="s">
        <v>62</v>
      </c>
    </row>
    <row r="10" spans="1:17" ht="12.75">
      <c r="A10" t="s">
        <v>125</v>
      </c>
      <c r="B10">
        <v>133</v>
      </c>
      <c r="C10">
        <v>8596</v>
      </c>
      <c r="D10">
        <v>46.02528234</v>
      </c>
      <c r="E10">
        <v>38.307702627</v>
      </c>
      <c r="F10">
        <v>55.297667812</v>
      </c>
      <c r="G10">
        <v>0.395559807</v>
      </c>
      <c r="H10">
        <v>15.472312704</v>
      </c>
      <c r="I10">
        <v>1.3416196597</v>
      </c>
      <c r="J10">
        <v>0.0796</v>
      </c>
      <c r="K10">
        <v>-0.104</v>
      </c>
      <c r="L10">
        <v>0.2631</v>
      </c>
      <c r="M10">
        <v>1.0828086941</v>
      </c>
      <c r="N10">
        <v>0.901241912</v>
      </c>
      <c r="O10">
        <v>1.3009544412</v>
      </c>
      <c r="P10" t="s">
        <v>62</v>
      </c>
      <c r="Q10" t="s">
        <v>62</v>
      </c>
    </row>
    <row r="11" spans="1:17" ht="12.75">
      <c r="A11" t="s">
        <v>15</v>
      </c>
      <c r="B11">
        <v>3565</v>
      </c>
      <c r="C11">
        <v>145773</v>
      </c>
      <c r="D11">
        <v>42.505460653</v>
      </c>
      <c r="E11" t="s">
        <v>62</v>
      </c>
      <c r="F11" t="s">
        <v>62</v>
      </c>
      <c r="G11" t="s">
        <v>62</v>
      </c>
      <c r="H11">
        <v>24.455832013</v>
      </c>
      <c r="I11">
        <v>0.4095931411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2008-11-24T22:13:44Z</cp:lastPrinted>
  <dcterms:created xsi:type="dcterms:W3CDTF">2006-01-23T20:42:54Z</dcterms:created>
  <dcterms:modified xsi:type="dcterms:W3CDTF">2010-05-10T19:34:51Z</dcterms:modified>
  <cp:category/>
  <cp:version/>
  <cp:contentType/>
  <cp:contentStatus/>
</cp:coreProperties>
</file>