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65506" windowWidth="7920" windowHeight="9105" activeTab="0"/>
  </bookViews>
  <sheets>
    <sheet name="Agg RHAs" sheetId="1" r:id="rId1"/>
    <sheet name="Metis Regions" sheetId="2" r:id="rId2"/>
    <sheet name="Ordered data" sheetId="3" r:id="rId3"/>
    <sheet name="orig. data" sheetId="4" r:id="rId4"/>
  </sheets>
  <externalReferences>
    <externalReference r:id="rId7"/>
  </externalReferences>
  <definedNames>
    <definedName name="Criteria1">IF((CELL("contents",'[1]m region graph data'!E1))="2"," (2)")</definedName>
  </definedNames>
  <calcPr fullCalcOnLoad="1"/>
</workbook>
</file>

<file path=xl/sharedStrings.xml><?xml version="1.0" encoding="utf-8"?>
<sst xmlns="http://schemas.openxmlformats.org/spreadsheetml/2006/main" count="153" uniqueCount="59">
  <si>
    <t>PCHwait</t>
  </si>
  <si>
    <t>Lower</t>
  </si>
  <si>
    <t>Upper</t>
  </si>
  <si>
    <t>Sig Lo?</t>
  </si>
  <si>
    <t>Sig Hi?</t>
  </si>
  <si>
    <t>area</t>
  </si>
  <si>
    <t>G-15 Brandon</t>
  </si>
  <si>
    <t>S South</t>
  </si>
  <si>
    <t>M Mid</t>
  </si>
  <si>
    <t>N North</t>
  </si>
  <si>
    <t>Z Manitoba</t>
  </si>
  <si>
    <t>region</t>
  </si>
  <si>
    <t>Manitoba</t>
  </si>
  <si>
    <t>Median Wait for Admission (in weeks) for Newly Admitted PCH Residents, M=Metis and O=All Other Manitobans, 2004/05-2006/07</t>
  </si>
  <si>
    <t>M_number_adm</t>
  </si>
  <si>
    <t>M_median_wait</t>
  </si>
  <si>
    <t>M_lcl_median</t>
  </si>
  <si>
    <t>M_ucl_median</t>
  </si>
  <si>
    <t>M_mean_wait</t>
  </si>
  <si>
    <t>M_lcl_mean</t>
  </si>
  <si>
    <t>M_ucl_mean</t>
  </si>
  <si>
    <t>O_number_adm</t>
  </si>
  <si>
    <t>O_median_wait</t>
  </si>
  <si>
    <t>O_lcl_median</t>
  </si>
  <si>
    <t>O_ucl_median</t>
  </si>
  <si>
    <t>O_mean_wait</t>
  </si>
  <si>
    <t>O_lcl_mean</t>
  </si>
  <si>
    <t>O_ucl_mean</t>
  </si>
  <si>
    <t>suppress</t>
  </si>
  <si>
    <t xml:space="preserve"> </t>
  </si>
  <si>
    <t>WL Wpg Most Healthy</t>
  </si>
  <si>
    <t>WA Wpg Avg Health</t>
  </si>
  <si>
    <t>WH Wpg Least Healthy</t>
  </si>
  <si>
    <t>IN Interlake Region</t>
  </si>
  <si>
    <t>NW Northwest Region</t>
  </si>
  <si>
    <t>SE Southeast Region</t>
  </si>
  <si>
    <t>SW Southwest Region</t>
  </si>
  <si>
    <t>TH Thompson Region</t>
  </si>
  <si>
    <t>s</t>
  </si>
  <si>
    <t>TP The Pas Region</t>
  </si>
  <si>
    <t>WPG Winnipeg Region</t>
  </si>
  <si>
    <t>Interlake Region</t>
  </si>
  <si>
    <t>Northwest Region</t>
  </si>
  <si>
    <t>Southwest Region</t>
  </si>
  <si>
    <t>The Pas Region</t>
  </si>
  <si>
    <t>Winnipeg Region</t>
  </si>
  <si>
    <t>Mb Avg Metis</t>
  </si>
  <si>
    <t>Metis</t>
  </si>
  <si>
    <t>All Other Manitobans</t>
  </si>
  <si>
    <t>Mb Avg All Other Manitobans</t>
  </si>
  <si>
    <t>Southeast Region (m)</t>
  </si>
  <si>
    <t>Brandon (o)</t>
  </si>
  <si>
    <t>Wpg Most Healthy (o)</t>
  </si>
  <si>
    <t>Wpg Avg Health (o)</t>
  </si>
  <si>
    <t>Wpg Least Healthy (o)</t>
  </si>
  <si>
    <t>Mid (o)</t>
  </si>
  <si>
    <t>North (o)</t>
  </si>
  <si>
    <t>Thompson Region (s)</t>
  </si>
  <si>
    <t>Rural South (o)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</si>
</sst>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Univers 45 Light"/>
      <family val="0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2" fillId="0" borderId="0" xfId="0" applyNumberFormat="1" applyFont="1" applyAlignment="1" quotePrefix="1">
      <alignment/>
    </xf>
    <xf numFmtId="1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quotePrefix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275"/>
          <c:w val="0.928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Metis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data'!$A$4:$A$14</c:f>
              <c:strCache>
                <c:ptCount val="11"/>
                <c:pt idx="0">
                  <c:v>Brandon (o)</c:v>
                </c:pt>
                <c:pt idx="2">
                  <c:v>Wpg Most Healthy (o)</c:v>
                </c:pt>
                <c:pt idx="3">
                  <c:v>Wpg Avg Health (o)</c:v>
                </c:pt>
                <c:pt idx="4">
                  <c:v>Wpg Least Healthy (o)</c:v>
                </c:pt>
                <c:pt idx="6">
                  <c:v>Rural South (o)</c:v>
                </c:pt>
                <c:pt idx="7">
                  <c:v>Mid (o)</c:v>
                </c:pt>
                <c:pt idx="8">
                  <c:v>North (o)</c:v>
                </c:pt>
                <c:pt idx="10">
                  <c:v>Manitoba</c:v>
                </c:pt>
              </c:strCache>
            </c:strRef>
          </c:cat>
          <c:val>
            <c:numRef>
              <c:f>'Ordered data'!$B$4:$B$14</c:f>
              <c:numCache>
                <c:ptCount val="11"/>
                <c:pt idx="0">
                  <c:v>8.0714285714</c:v>
                </c:pt>
                <c:pt idx="2">
                  <c:v>8.0714285714</c:v>
                </c:pt>
                <c:pt idx="3">
                  <c:v>8.0714285714</c:v>
                </c:pt>
                <c:pt idx="4">
                  <c:v>8.0714285714</c:v>
                </c:pt>
                <c:pt idx="6">
                  <c:v>8.0714285714</c:v>
                </c:pt>
                <c:pt idx="7">
                  <c:v>8.0714285714</c:v>
                </c:pt>
                <c:pt idx="8">
                  <c:v>8.0714285714</c:v>
                </c:pt>
                <c:pt idx="10">
                  <c:v>8.0714285714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Brandon (o)</c:v>
                </c:pt>
                <c:pt idx="2">
                  <c:v>Wpg Most Healthy (o)</c:v>
                </c:pt>
                <c:pt idx="3">
                  <c:v>Wpg Avg Health (o)</c:v>
                </c:pt>
                <c:pt idx="4">
                  <c:v>Wpg Least Healthy (o)</c:v>
                </c:pt>
                <c:pt idx="6">
                  <c:v>Rural South (o)</c:v>
                </c:pt>
                <c:pt idx="7">
                  <c:v>Mid (o)</c:v>
                </c:pt>
                <c:pt idx="8">
                  <c:v>North (o)</c:v>
                </c:pt>
                <c:pt idx="10">
                  <c:v>Manitoba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4.4285714286</c:v>
                </c:pt>
                <c:pt idx="2">
                  <c:v>6.4285714286</c:v>
                </c:pt>
                <c:pt idx="3">
                  <c:v>6.1428571429</c:v>
                </c:pt>
                <c:pt idx="4">
                  <c:v>8.1428571429</c:v>
                </c:pt>
                <c:pt idx="6">
                  <c:v>17.714285714</c:v>
                </c:pt>
                <c:pt idx="7">
                  <c:v>9.4285714286</c:v>
                </c:pt>
                <c:pt idx="8">
                  <c:v>6.3571428571</c:v>
                </c:pt>
                <c:pt idx="10">
                  <c:v>8.0714285714</c:v>
                </c:pt>
              </c:numCache>
            </c:numRef>
          </c:val>
        </c:ser>
        <c:ser>
          <c:idx val="2"/>
          <c:order val="2"/>
          <c:tx>
            <c:strRef>
              <c:f>'Ordered data'!$D$3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data'!$A$4:$A$14</c:f>
              <c:strCache>
                <c:ptCount val="11"/>
                <c:pt idx="0">
                  <c:v>Brandon (o)</c:v>
                </c:pt>
                <c:pt idx="2">
                  <c:v>Wpg Most Healthy (o)</c:v>
                </c:pt>
                <c:pt idx="3">
                  <c:v>Wpg Avg Health (o)</c:v>
                </c:pt>
                <c:pt idx="4">
                  <c:v>Wpg Least Healthy (o)</c:v>
                </c:pt>
                <c:pt idx="6">
                  <c:v>Rural South (o)</c:v>
                </c:pt>
                <c:pt idx="7">
                  <c:v>Mid (o)</c:v>
                </c:pt>
                <c:pt idx="8">
                  <c:v>North (o)</c:v>
                </c:pt>
                <c:pt idx="10">
                  <c:v>Manitoba</c:v>
                </c:pt>
              </c:strCache>
            </c:strRef>
          </c:cat>
          <c:val>
            <c:numRef>
              <c:f>'Ordered data'!$D$4:$D$14</c:f>
              <c:numCache>
                <c:ptCount val="11"/>
                <c:pt idx="0">
                  <c:v>9.7142857143</c:v>
                </c:pt>
                <c:pt idx="2">
                  <c:v>5</c:v>
                </c:pt>
                <c:pt idx="3">
                  <c:v>5.1428571429</c:v>
                </c:pt>
                <c:pt idx="4">
                  <c:v>4.4285714286</c:v>
                </c:pt>
                <c:pt idx="6">
                  <c:v>11.142857143</c:v>
                </c:pt>
                <c:pt idx="7">
                  <c:v>9.7142857143</c:v>
                </c:pt>
                <c:pt idx="8">
                  <c:v>2.7142857143</c:v>
                </c:pt>
                <c:pt idx="10">
                  <c:v>7.4285714286</c:v>
                </c:pt>
              </c:numCache>
            </c:numRef>
          </c:val>
        </c:ser>
        <c:ser>
          <c:idx val="3"/>
          <c:order val="3"/>
          <c:tx>
            <c:strRef>
              <c:f>'Ordered data'!$E$3</c:f>
              <c:strCache>
                <c:ptCount val="1"/>
                <c:pt idx="0">
                  <c:v>Mb Avg All Other Manitobans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333333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data'!$A$4:$A$14</c:f>
              <c:strCache>
                <c:ptCount val="11"/>
                <c:pt idx="0">
                  <c:v>Brandon (o)</c:v>
                </c:pt>
                <c:pt idx="2">
                  <c:v>Wpg Most Healthy (o)</c:v>
                </c:pt>
                <c:pt idx="3">
                  <c:v>Wpg Avg Health (o)</c:v>
                </c:pt>
                <c:pt idx="4">
                  <c:v>Wpg Least Healthy (o)</c:v>
                </c:pt>
                <c:pt idx="6">
                  <c:v>Rural South (o)</c:v>
                </c:pt>
                <c:pt idx="7">
                  <c:v>Mid (o)</c:v>
                </c:pt>
                <c:pt idx="8">
                  <c:v>North (o)</c:v>
                </c:pt>
                <c:pt idx="10">
                  <c:v>Manitoba</c:v>
                </c:pt>
              </c:strCache>
            </c:strRef>
          </c:cat>
          <c:val>
            <c:numRef>
              <c:f>'Ordered data'!$E$4:$E$14</c:f>
              <c:numCache>
                <c:ptCount val="11"/>
                <c:pt idx="0">
                  <c:v>7.4285714286</c:v>
                </c:pt>
                <c:pt idx="2">
                  <c:v>7.4285714286</c:v>
                </c:pt>
                <c:pt idx="3">
                  <c:v>7.4285714286</c:v>
                </c:pt>
                <c:pt idx="4">
                  <c:v>7.4285714286</c:v>
                </c:pt>
                <c:pt idx="6">
                  <c:v>7.4285714286</c:v>
                </c:pt>
                <c:pt idx="7">
                  <c:v>7.4285714286</c:v>
                </c:pt>
                <c:pt idx="8">
                  <c:v>7.4285714286</c:v>
                </c:pt>
                <c:pt idx="10">
                  <c:v>7.4285714286</c:v>
                </c:pt>
              </c:numCache>
            </c:numRef>
          </c:val>
        </c:ser>
        <c:gapWidth val="0"/>
        <c:axId val="13978547"/>
        <c:axId val="58698060"/>
      </c:barChart>
      <c:catAx>
        <c:axId val="139785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98060"/>
        <c:crosses val="autoZero"/>
        <c:auto val="0"/>
        <c:lblOffset val="100"/>
        <c:tickLblSkip val="1"/>
        <c:noMultiLvlLbl val="0"/>
      </c:catAx>
      <c:valAx>
        <c:axId val="58698060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775"/>
          <c:y val="0.23125"/>
          <c:w val="0.330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275"/>
          <c:w val="0.95575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data'!$B$3</c:f>
              <c:strCache>
                <c:ptCount val="1"/>
                <c:pt idx="0">
                  <c:v>Mb Avg Metis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'Ordered data'!$A$15:$A$23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(s)</c:v>
                </c:pt>
                <c:pt idx="8">
                  <c:v>Manitoba</c:v>
                </c:pt>
              </c:strCache>
            </c:strRef>
          </c:cat>
          <c:val>
            <c:numRef>
              <c:f>'Ordered data'!$B$15:$B$23</c:f>
              <c:numCache>
                <c:ptCount val="9"/>
                <c:pt idx="0">
                  <c:v>8.0714285714</c:v>
                </c:pt>
                <c:pt idx="1">
                  <c:v>8.0714285714</c:v>
                </c:pt>
                <c:pt idx="2">
                  <c:v>8.0714285714</c:v>
                </c:pt>
                <c:pt idx="3">
                  <c:v>8.0714285714</c:v>
                </c:pt>
                <c:pt idx="4">
                  <c:v>8.0714285714</c:v>
                </c:pt>
                <c:pt idx="5">
                  <c:v>8.0714285714</c:v>
                </c:pt>
                <c:pt idx="6">
                  <c:v>8.0714285714</c:v>
                </c:pt>
                <c:pt idx="8">
                  <c:v>8.0714285714</c:v>
                </c:pt>
              </c:numCache>
            </c:numRef>
          </c:val>
        </c:ser>
        <c:ser>
          <c:idx val="1"/>
          <c:order val="1"/>
          <c:tx>
            <c:strRef>
              <c:f>'Ordered data'!$C$3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data'!$A$15:$A$23</c:f>
              <c:strCache>
                <c:ptCount val="9"/>
                <c:pt idx="0">
                  <c:v>Southeast Region (m)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 (s)</c:v>
                </c:pt>
                <c:pt idx="8">
                  <c:v>Manitoba</c:v>
                </c:pt>
              </c:strCache>
            </c:strRef>
          </c:cat>
          <c:val>
            <c:numRef>
              <c:f>'Ordered data'!$C$15:$C$23</c:f>
              <c:numCache>
                <c:ptCount val="9"/>
                <c:pt idx="0">
                  <c:v>27.5</c:v>
                </c:pt>
                <c:pt idx="1">
                  <c:v>8</c:v>
                </c:pt>
                <c:pt idx="2">
                  <c:v>4.2857142857</c:v>
                </c:pt>
                <c:pt idx="3">
                  <c:v>6.7857142857</c:v>
                </c:pt>
                <c:pt idx="4">
                  <c:v>7</c:v>
                </c:pt>
                <c:pt idx="5">
                  <c:v>6.3571428571</c:v>
                </c:pt>
                <c:pt idx="6">
                  <c:v>0</c:v>
                </c:pt>
                <c:pt idx="8">
                  <c:v>8.0714285714</c:v>
                </c:pt>
              </c:numCache>
            </c:numRef>
          </c:val>
        </c:ser>
        <c:gapWidth val="50"/>
        <c:axId val="58520493"/>
        <c:axId val="56922390"/>
      </c:barChart>
      <c:catAx>
        <c:axId val="5852049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0"/>
        <c:lblOffset val="100"/>
        <c:tickLblSkip val="1"/>
        <c:noMultiLvlLbl val="0"/>
      </c:catAx>
      <c:valAx>
        <c:axId val="56922390"/>
        <c:scaling>
          <c:orientation val="minMax"/>
          <c:max val="3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2025"/>
          <c:y val="0.289"/>
          <c:w val="0.201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1.125" right="1.125" top="1" bottom="5" header="0.5" footer="0.5"/>
  <pageSetup fitToHeight="0" fitToWidth="0"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0.85225</cdr:y>
    </cdr:from>
    <cdr:to>
      <cdr:x>0.983</cdr:x>
      <cdr:y>0.99325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1000" y="3867150"/>
          <a:ext cx="522922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Statistical testing comparing Metis and All Other Mantiobans could not be performed on these 'medians' with the method we used.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0.99125</cdr:x>
      <cdr:y>0.15925</cdr:y>
    </cdr:to>
    <cdr:sp>
      <cdr:nvSpPr>
        <cdr:cNvPr id="2" name="Text Box 8"/>
        <cdr:cNvSpPr txBox="1">
          <a:spLocks noChangeArrowheads="1"/>
        </cdr:cNvSpPr>
      </cdr:nvSpPr>
      <cdr:spPr>
        <a:xfrm>
          <a:off x="0" y="0"/>
          <a:ext cx="56673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12.4.1 Median Waiting Times for PCH Admission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RHA, Brandon RHA, and Winnipeg Areas, 2004/05-2006/07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Median # weeks from assessment to admission, by residence prior to admission, per 1,000 aged 75+</a:t>
          </a:r>
        </a:p>
      </cdr:txBody>
    </cdr:sp>
  </cdr:relSizeAnchor>
  <cdr:relSizeAnchor xmlns:cdr="http://schemas.openxmlformats.org/drawingml/2006/chartDrawing">
    <cdr:from>
      <cdr:x>0.66925</cdr:x>
      <cdr:y>0.9635</cdr:y>
    </cdr:from>
    <cdr:to>
      <cdr:x>0.91925</cdr:x>
      <cdr:y>0.99325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3819525" y="4371975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0.13275</cdr:y>
    </cdr:to>
    <cdr:sp>
      <cdr:nvSpPr>
        <cdr:cNvPr id="1" name="Text Box 5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12.4.2 Median Waiting Times for PCH Admission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2004/05-2006/07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Median # weeks from assessment to admission, by residence prior to admission, per 1,000 aged 75+</a:t>
          </a:r>
        </a:p>
      </cdr:txBody>
    </cdr:sp>
  </cdr:relSizeAnchor>
  <cdr:relSizeAnchor xmlns:cdr="http://schemas.openxmlformats.org/drawingml/2006/chartDrawing">
    <cdr:from>
      <cdr:x>0.73525</cdr:x>
      <cdr:y>0.97</cdr:y>
    </cdr:from>
    <cdr:to>
      <cdr:x>0.98475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4200525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0.04575</cdr:x>
      <cdr:y>0.884</cdr:y>
    </cdr:from>
    <cdr:to>
      <cdr:x>0.99975</cdr:x>
      <cdr:y>0.97425</cdr:y>
    </cdr:to>
    <cdr:sp>
      <cdr:nvSpPr>
        <cdr:cNvPr id="3" name="Text Box 8"/>
        <cdr:cNvSpPr txBox="1">
          <a:spLocks noChangeArrowheads="1"/>
        </cdr:cNvSpPr>
      </cdr:nvSpPr>
      <cdr:spPr>
        <a:xfrm>
          <a:off x="257175" y="4010025"/>
          <a:ext cx="54483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Statistical testing comparing Metis and All Other Mantiobans could not be performed on these 'medians' with the method we used.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\metis_ch12_pch_admissions_Nov21_08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vs o rha graph "/>
      <sheetName val="m vs o wpg graph "/>
      <sheetName val="m region graph"/>
      <sheetName val="crd rate tbls"/>
      <sheetName val="m vs o graph data"/>
      <sheetName val="m region graph data"/>
      <sheetName val="m vs o orig data"/>
      <sheetName val="m region orig data"/>
      <sheetName val="agg graph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zoomScalePageLayoutView="0"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H38" sqref="H38"/>
    </sheetView>
  </sheetViews>
  <sheetFormatPr defaultColWidth="9.140625" defaultRowHeight="12.75"/>
  <cols>
    <col min="1" max="1" width="28.421875" style="0" customWidth="1"/>
    <col min="2" max="2" width="9.140625" style="4" customWidth="1"/>
    <col min="3" max="4" width="9.140625" style="14" customWidth="1"/>
    <col min="5" max="5" width="9.140625" style="4" customWidth="1"/>
    <col min="6" max="6" width="9.57421875" style="13" customWidth="1"/>
    <col min="7" max="8" width="9.140625" style="4" customWidth="1"/>
    <col min="9" max="9" width="9.140625" style="13" customWidth="1"/>
    <col min="11" max="11" width="9.140625" style="4" customWidth="1"/>
    <col min="12" max="12" width="7.8515625" style="4" customWidth="1"/>
    <col min="13" max="13" width="9.140625" style="4" customWidth="1"/>
    <col min="14" max="14" width="9.140625" style="10" customWidth="1"/>
    <col min="15" max="15" width="9.140625" style="4" customWidth="1"/>
    <col min="16" max="16" width="4.00390625" style="4" customWidth="1"/>
    <col min="18" max="18" width="9.140625" style="4" customWidth="1"/>
    <col min="19" max="19" width="8.421875" style="4" customWidth="1"/>
    <col min="20" max="20" width="9.140625" style="6" customWidth="1"/>
    <col min="21" max="23" width="9.140625" style="4" customWidth="1"/>
    <col min="24" max="24" width="9.140625" style="2" customWidth="1"/>
    <col min="25" max="25" width="9.140625" style="9" customWidth="1"/>
  </cols>
  <sheetData>
    <row r="1" spans="3:26" ht="12.75">
      <c r="C1" s="14" t="s">
        <v>0</v>
      </c>
      <c r="D1" s="14" t="s">
        <v>0</v>
      </c>
      <c r="F1" s="15"/>
      <c r="G1" s="3"/>
      <c r="H1" s="3"/>
      <c r="K1" s="3"/>
      <c r="L1" s="3"/>
      <c r="M1" s="3"/>
      <c r="N1" s="8"/>
      <c r="O1" s="3"/>
      <c r="Q1" s="5"/>
      <c r="R1" s="3"/>
      <c r="S1" s="3"/>
      <c r="T1" s="5"/>
      <c r="U1" s="3"/>
      <c r="V1" s="3"/>
      <c r="W1" s="3"/>
      <c r="X1" s="12"/>
      <c r="Y1" s="8"/>
      <c r="Z1" s="5"/>
    </row>
    <row r="2" spans="6:24" ht="12.75">
      <c r="F2" s="14" t="s">
        <v>47</v>
      </c>
      <c r="G2" s="14" t="s">
        <v>47</v>
      </c>
      <c r="H2" s="14" t="s">
        <v>47</v>
      </c>
      <c r="I2" s="14" t="s">
        <v>47</v>
      </c>
      <c r="K2" s="17" t="s">
        <v>48</v>
      </c>
      <c r="L2" s="7" t="s">
        <v>48</v>
      </c>
      <c r="M2" s="7" t="s">
        <v>48</v>
      </c>
      <c r="N2" s="7" t="s">
        <v>48</v>
      </c>
      <c r="O2" s="3"/>
      <c r="P2" s="3"/>
      <c r="Q2" s="1"/>
      <c r="R2" s="3"/>
      <c r="S2" s="3"/>
      <c r="T2" s="5"/>
      <c r="U2" s="3"/>
      <c r="V2" s="3"/>
      <c r="W2" s="3"/>
      <c r="X2" s="11"/>
    </row>
    <row r="3" spans="1:14" ht="12.75">
      <c r="A3" s="16" t="s">
        <v>11</v>
      </c>
      <c r="B3" s="3" t="s">
        <v>46</v>
      </c>
      <c r="C3" s="14" t="s">
        <v>47</v>
      </c>
      <c r="D3" s="17" t="s">
        <v>48</v>
      </c>
      <c r="E3" s="3" t="s">
        <v>49</v>
      </c>
      <c r="F3" s="13" t="s">
        <v>4</v>
      </c>
      <c r="G3" s="4" t="s">
        <v>1</v>
      </c>
      <c r="H3" s="4" t="s">
        <v>2</v>
      </c>
      <c r="I3" s="13" t="s">
        <v>3</v>
      </c>
      <c r="K3" s="13" t="s">
        <v>4</v>
      </c>
      <c r="L3" s="4" t="s">
        <v>1</v>
      </c>
      <c r="M3" s="4" t="s">
        <v>2</v>
      </c>
      <c r="N3" s="13" t="s">
        <v>3</v>
      </c>
    </row>
    <row r="4" spans="1:25" ht="12.75">
      <c r="A4" t="s">
        <v>51</v>
      </c>
      <c r="B4" s="4">
        <f>C$14</f>
        <v>8.0714285714</v>
      </c>
      <c r="C4" s="14">
        <f>'orig. data'!C4</f>
        <v>4.4285714286</v>
      </c>
      <c r="D4" s="14">
        <f>'orig. data'!J4</f>
        <v>9.7142857143</v>
      </c>
      <c r="E4" s="4">
        <f>D$14</f>
        <v>7.4285714286</v>
      </c>
      <c r="F4" s="13">
        <f>IF(G4&gt;C$14,G4-C$14,"")</f>
      </c>
      <c r="G4" s="4">
        <f>'orig. data'!D4</f>
        <v>1.5714285714</v>
      </c>
      <c r="H4" s="4">
        <f>'orig. data'!E4</f>
        <v>8.8571428571</v>
      </c>
      <c r="I4" s="13">
        <f>IF(H4&lt;C$14,C$14-H4,"")</f>
      </c>
      <c r="K4" s="13">
        <f>IF(L4&gt;D$14,L4-D$14,"")</f>
        <v>1.285714285700001</v>
      </c>
      <c r="L4" s="4">
        <f>'orig. data'!K4</f>
        <v>8.7142857143</v>
      </c>
      <c r="M4" s="4">
        <f>'orig. data'!L4</f>
        <v>11</v>
      </c>
      <c r="N4" s="13">
        <f>IF(M4&lt;D$14,D$14-M4,"")</f>
      </c>
      <c r="Q4" s="6"/>
      <c r="Y4" s="10"/>
    </row>
    <row r="5" spans="1:25" ht="12.75">
      <c r="K5" s="13"/>
      <c r="N5" s="13"/>
      <c r="Q5" s="6"/>
      <c r="Y5" s="10"/>
    </row>
    <row r="6" spans="1:25" ht="12.75">
      <c r="A6" t="s">
        <v>52</v>
      </c>
      <c r="B6" s="4">
        <f>C$14</f>
        <v>8.0714285714</v>
      </c>
      <c r="C6" s="14">
        <f>'orig. data'!C8</f>
        <v>6.4285714286</v>
      </c>
      <c r="D6" s="14">
        <f>'orig. data'!J8</f>
        <v>5</v>
      </c>
      <c r="E6" s="4">
        <f>D$14</f>
        <v>7.4285714286</v>
      </c>
      <c r="F6" s="13">
        <f>IF(G6&gt;C$14,G6-C$14,"")</f>
      </c>
      <c r="G6" s="4">
        <f>'orig. data'!D8</f>
        <v>4.5</v>
      </c>
      <c r="H6" s="4">
        <f>'orig. data'!E8</f>
        <v>20.428571429</v>
      </c>
      <c r="I6" s="13">
        <f>IF(H6&lt;C$14,C$14-H6,"")</f>
      </c>
      <c r="K6" s="13">
        <f>IF(L6&gt;D$14,L6-D$14,"")</f>
      </c>
      <c r="L6" s="4">
        <f>'orig. data'!K8</f>
        <v>4.4285714286</v>
      </c>
      <c r="M6" s="4">
        <f>'orig. data'!L8</f>
        <v>5.5714285714</v>
      </c>
      <c r="N6" s="13">
        <f>IF(M6&lt;D$14,D$14-M6,"")</f>
        <v>1.8571428571999995</v>
      </c>
      <c r="Q6" s="6"/>
      <c r="Y6" s="10"/>
    </row>
    <row r="7" spans="1:25" ht="12.75">
      <c r="A7" t="s">
        <v>53</v>
      </c>
      <c r="B7" s="4">
        <f>C$14</f>
        <v>8.0714285714</v>
      </c>
      <c r="C7" s="14">
        <f>'orig. data'!C9</f>
        <v>6.1428571429</v>
      </c>
      <c r="D7" s="14">
        <f>'orig. data'!J9</f>
        <v>5.1428571429</v>
      </c>
      <c r="E7" s="4">
        <f>D$14</f>
        <v>7.4285714286</v>
      </c>
      <c r="F7" s="13">
        <f>IF(G7&gt;C$14,G7-C$14,"")</f>
      </c>
      <c r="G7" s="4">
        <f>'orig. data'!D9</f>
        <v>3.2857142857</v>
      </c>
      <c r="H7" s="4">
        <f>'orig. data'!E9</f>
        <v>14.428571429</v>
      </c>
      <c r="I7" s="13">
        <f>IF(H7&lt;C$14,C$14-H7,"")</f>
      </c>
      <c r="K7" s="13">
        <f>IF(L7&gt;D$14,L7-D$14,"")</f>
      </c>
      <c r="L7" s="4">
        <f>'orig. data'!K9</f>
        <v>4</v>
      </c>
      <c r="M7" s="4">
        <f>'orig. data'!L9</f>
        <v>6.8571428571</v>
      </c>
      <c r="N7" s="13">
        <f>IF(M7&lt;D$14,D$14-M7,"")</f>
        <v>0.5714285714999994</v>
      </c>
      <c r="Q7" s="6"/>
      <c r="Y7" s="10"/>
    </row>
    <row r="8" spans="1:25" ht="12.75">
      <c r="A8" t="s">
        <v>54</v>
      </c>
      <c r="B8" s="4">
        <f>C$14</f>
        <v>8.0714285714</v>
      </c>
      <c r="C8" s="14">
        <f>'orig. data'!C10</f>
        <v>8.1428571429</v>
      </c>
      <c r="D8" s="14">
        <f>'orig. data'!J10</f>
        <v>4.4285714286</v>
      </c>
      <c r="E8" s="4">
        <f>D$14</f>
        <v>7.4285714286</v>
      </c>
      <c r="F8" s="13">
        <f>IF(G8&gt;C$14,G8-C$14,"")</f>
      </c>
      <c r="G8" s="4">
        <f>'orig. data'!D10</f>
        <v>3.7142857143</v>
      </c>
      <c r="H8" s="4">
        <f>'orig. data'!E10</f>
        <v>11.785714286</v>
      </c>
      <c r="I8" s="13">
        <f>IF(H8&lt;C$14,C$14-H8,"")</f>
      </c>
      <c r="K8" s="13">
        <f>IF(L8&gt;D$14,L8-D$14,"")</f>
      </c>
      <c r="L8" s="4">
        <f>'orig. data'!K10</f>
        <v>3.5714285714</v>
      </c>
      <c r="M8" s="4">
        <f>'orig. data'!L10</f>
        <v>5.7142857143</v>
      </c>
      <c r="N8" s="13">
        <f>IF(M8&lt;D$14,D$14-M8,"")</f>
        <v>1.7142857142999999</v>
      </c>
      <c r="Q8" s="6"/>
      <c r="Y8" s="10"/>
    </row>
    <row r="9" spans="1:25" ht="12.75">
      <c r="K9" s="13"/>
      <c r="N9" s="13"/>
      <c r="Q9" s="6"/>
      <c r="Y9" s="10"/>
    </row>
    <row r="10" spans="1:25" ht="12.75">
      <c r="A10" t="s">
        <v>58</v>
      </c>
      <c r="B10" s="4">
        <f>C$14</f>
        <v>8.0714285714</v>
      </c>
      <c r="C10" s="14">
        <f>'orig. data'!C5</f>
        <v>17.714285714</v>
      </c>
      <c r="D10" s="14">
        <f>'orig. data'!J5</f>
        <v>11.142857143</v>
      </c>
      <c r="E10" s="4">
        <f>D$14</f>
        <v>7.4285714286</v>
      </c>
      <c r="F10" s="13">
        <f>IF(G10&gt;C$14,G10-C$14,"")</f>
      </c>
      <c r="G10" s="4">
        <f>'orig. data'!D5</f>
        <v>7.5714285714</v>
      </c>
      <c r="H10" s="4">
        <f>'orig. data'!E5</f>
        <v>31</v>
      </c>
      <c r="I10" s="13">
        <f>IF(H10&lt;C$14,C$14-H10,"")</f>
      </c>
      <c r="K10" s="13">
        <f>IF(L10&gt;D$14,L10-D$14,"")</f>
        <v>2.5714285714000003</v>
      </c>
      <c r="L10" s="4">
        <f>'orig. data'!K5</f>
        <v>10</v>
      </c>
      <c r="M10" s="4">
        <f>'orig. data'!L5</f>
        <v>12.071428571</v>
      </c>
      <c r="N10" s="13">
        <f>IF(M10&lt;D$14,D$14-M10,"")</f>
      </c>
      <c r="Q10" s="6"/>
      <c r="Y10" s="10"/>
    </row>
    <row r="11" spans="1:25" ht="12.75">
      <c r="A11" t="s">
        <v>55</v>
      </c>
      <c r="B11" s="4">
        <f>C$14</f>
        <v>8.0714285714</v>
      </c>
      <c r="C11" s="14">
        <f>'orig. data'!C6</f>
        <v>9.4285714286</v>
      </c>
      <c r="D11" s="14">
        <f>'orig. data'!J6</f>
        <v>9.7142857143</v>
      </c>
      <c r="E11" s="4">
        <f>D$14</f>
        <v>7.4285714286</v>
      </c>
      <c r="F11" s="13">
        <f>IF(G11&gt;C$14,G11-C$14,"")</f>
      </c>
      <c r="G11" s="4">
        <f>'orig. data'!D6</f>
        <v>3.8571428571</v>
      </c>
      <c r="H11" s="4">
        <f>'orig. data'!E6</f>
        <v>15</v>
      </c>
      <c r="I11" s="13">
        <f>IF(H11&lt;C$14,C$14-H11,"")</f>
      </c>
      <c r="K11" s="13">
        <f>IF(L11&gt;D$14,L11-D$14,"")</f>
        <v>1.285714285700001</v>
      </c>
      <c r="L11" s="4">
        <f>'orig. data'!K6</f>
        <v>8.7142857143</v>
      </c>
      <c r="M11" s="4">
        <f>'orig. data'!L6</f>
        <v>10.285714286</v>
      </c>
      <c r="N11" s="13">
        <f>IF(M11&lt;D$14,D$14-M11,"")</f>
      </c>
      <c r="Q11" s="6"/>
      <c r="Y11" s="10"/>
    </row>
    <row r="12" spans="1:25" ht="12.75">
      <c r="A12" t="s">
        <v>56</v>
      </c>
      <c r="B12" s="4">
        <f>C$14</f>
        <v>8.0714285714</v>
      </c>
      <c r="C12" s="14">
        <f>'orig. data'!C7</f>
        <v>6.3571428571</v>
      </c>
      <c r="D12" s="14">
        <f>'orig. data'!J7</f>
        <v>2.7142857143</v>
      </c>
      <c r="E12" s="4">
        <f>D$14</f>
        <v>7.4285714286</v>
      </c>
      <c r="F12" s="13">
        <f>IF(G12&gt;C$14,G12-C$14,"")</f>
      </c>
      <c r="G12" s="4">
        <f>'orig. data'!D7</f>
        <v>0.8571428571</v>
      </c>
      <c r="H12" s="4">
        <f>'orig. data'!E7</f>
        <v>8.7142857143</v>
      </c>
      <c r="I12" s="13">
        <f>IF(H12&lt;C$14,C$14-H12,"")</f>
      </c>
      <c r="K12" s="13">
        <f>IF(L12&gt;D$14,L12-D$14,"")</f>
      </c>
      <c r="L12" s="4">
        <f>'orig. data'!K7</f>
        <v>1.7142857143</v>
      </c>
      <c r="M12" s="4">
        <f>'orig. data'!L7</f>
        <v>4.7142857143</v>
      </c>
      <c r="N12" s="13">
        <f>IF(M12&lt;D$14,D$14-M12,"")</f>
        <v>2.7142857143</v>
      </c>
      <c r="Q12" s="6"/>
      <c r="Y12" s="10"/>
    </row>
    <row r="13" spans="1:25" ht="12.75">
      <c r="K13" s="13"/>
      <c r="N13" s="13"/>
      <c r="Q13" s="6"/>
      <c r="Y13" s="10"/>
    </row>
    <row r="14" spans="1:25" ht="12.75">
      <c r="A14" t="s">
        <v>12</v>
      </c>
      <c r="B14" s="4">
        <f aca="true" t="shared" si="0" ref="B14:B21">C$14</f>
        <v>8.0714285714</v>
      </c>
      <c r="C14" s="14">
        <f>'orig. data'!C11</f>
        <v>8.0714285714</v>
      </c>
      <c r="D14" s="14">
        <f>'orig. data'!J11</f>
        <v>7.4285714286</v>
      </c>
      <c r="E14" s="4">
        <f>D$14</f>
        <v>7.4285714286</v>
      </c>
      <c r="F14" s="13">
        <f aca="true" t="shared" si="1" ref="F14:F20">IF(G14&gt;C$14,G14-C$14,"")</f>
      </c>
      <c r="G14" s="4">
        <f>'orig. data'!D11</f>
        <v>6</v>
      </c>
      <c r="H14" s="4">
        <f>'orig. data'!E11</f>
        <v>12.071428571</v>
      </c>
      <c r="I14" s="13">
        <f aca="true" t="shared" si="2" ref="I14:I20">IF(H14&lt;C$14,C$14-H14,"")</f>
      </c>
      <c r="K14" s="13">
        <f>IF(L14&gt;D$20,L14-D$20,"")</f>
      </c>
      <c r="L14" s="4" t="str">
        <f>'orig. data'!K13</f>
        <v> </v>
      </c>
      <c r="M14" s="4" t="str">
        <f>'orig. data'!L13</f>
        <v> </v>
      </c>
      <c r="N14" s="13">
        <f>IF(M14&lt;D$20,D$20-M14,"")</f>
      </c>
      <c r="Q14" s="6"/>
      <c r="Y14" s="10"/>
    </row>
    <row r="15" spans="1:25" ht="12.75">
      <c r="A15" t="s">
        <v>50</v>
      </c>
      <c r="B15" s="4">
        <f t="shared" si="0"/>
        <v>8.0714285714</v>
      </c>
      <c r="C15" s="14">
        <f>'orig. data'!C14</f>
        <v>27.5</v>
      </c>
      <c r="D15" s="14" t="str">
        <f>'orig. data'!J14</f>
        <v> </v>
      </c>
      <c r="F15" s="13">
        <f t="shared" si="1"/>
        <v>8.357142857600001</v>
      </c>
      <c r="G15" s="4">
        <f>'orig. data'!D14</f>
        <v>16.428571429</v>
      </c>
      <c r="H15" s="4">
        <f>'orig. data'!E14</f>
        <v>31.428571429</v>
      </c>
      <c r="I15" s="13">
        <f t="shared" si="2"/>
      </c>
      <c r="K15" s="13">
        <f>IF(L15&gt;D$20,L15-D$20,"")</f>
      </c>
      <c r="L15" s="4" t="str">
        <f>'orig. data'!K15</f>
        <v> </v>
      </c>
      <c r="M15" s="4" t="str">
        <f>'orig. data'!L15</f>
        <v> </v>
      </c>
      <c r="N15" s="13">
        <f>IF(M15&lt;D$20,D$20-M15,"")</f>
      </c>
      <c r="Q15" s="6"/>
      <c r="Y15" s="10"/>
    </row>
    <row r="16" spans="1:25" ht="12.75">
      <c r="A16" t="s">
        <v>41</v>
      </c>
      <c r="B16" s="4">
        <f t="shared" si="0"/>
        <v>8.0714285714</v>
      </c>
      <c r="C16" s="14">
        <f>'orig. data'!C12</f>
        <v>8</v>
      </c>
      <c r="D16" s="14" t="str">
        <f>'orig. data'!J12</f>
        <v> </v>
      </c>
      <c r="F16" s="13">
        <f t="shared" si="1"/>
      </c>
      <c r="G16" s="4">
        <f>'orig. data'!D12</f>
        <v>1.8571428571</v>
      </c>
      <c r="H16" s="4">
        <f>'orig. data'!E12</f>
        <v>14.714285714</v>
      </c>
      <c r="I16" s="13">
        <f t="shared" si="2"/>
      </c>
      <c r="K16" s="13">
        <f>IF(L16&gt;D$20,L16-D$20,"")</f>
      </c>
      <c r="L16" s="4" t="str">
        <f>'orig. data'!K14</f>
        <v> </v>
      </c>
      <c r="M16" s="4" t="str">
        <f>'orig. data'!L14</f>
        <v> </v>
      </c>
      <c r="N16" s="13">
        <f>IF(M16&lt;D$20,D$20-M16,"")</f>
      </c>
      <c r="Q16" s="6"/>
      <c r="Y16" s="10"/>
    </row>
    <row r="17" spans="1:25" ht="12.75">
      <c r="A17" t="s">
        <v>42</v>
      </c>
      <c r="B17" s="4">
        <f t="shared" si="0"/>
        <v>8.0714285714</v>
      </c>
      <c r="C17" s="14">
        <f>'orig. data'!C13</f>
        <v>4.2857142857</v>
      </c>
      <c r="D17" s="14" t="str">
        <f>'orig. data'!J13</f>
        <v> </v>
      </c>
      <c r="F17" s="13">
        <f t="shared" si="1"/>
      </c>
      <c r="G17" s="4">
        <f>'orig. data'!D13</f>
        <v>1.8571428571</v>
      </c>
      <c r="H17" s="4">
        <f>'orig. data'!E13</f>
        <v>13.142857143</v>
      </c>
      <c r="I17" s="13">
        <f t="shared" si="2"/>
      </c>
      <c r="K17" s="13"/>
      <c r="N17" s="13"/>
      <c r="Q17" s="6"/>
      <c r="Y17" s="10"/>
    </row>
    <row r="18" spans="1:25" ht="12.75">
      <c r="A18" t="s">
        <v>45</v>
      </c>
      <c r="B18" s="4">
        <f t="shared" si="0"/>
        <v>8.0714285714</v>
      </c>
      <c r="C18" s="14">
        <f>'orig. data'!C18</f>
        <v>6.7857142857</v>
      </c>
      <c r="D18" s="14" t="str">
        <f>'orig. data'!J18</f>
        <v> </v>
      </c>
      <c r="F18" s="13">
        <f t="shared" si="1"/>
      </c>
      <c r="G18" s="4">
        <f>'orig. data'!D18</f>
        <v>5.2142857143</v>
      </c>
      <c r="H18" s="4">
        <f>'orig. data'!E18</f>
        <v>11.642857143</v>
      </c>
      <c r="I18" s="13">
        <f t="shared" si="2"/>
      </c>
      <c r="K18" s="13"/>
      <c r="N18" s="13"/>
      <c r="Q18" s="6"/>
      <c r="Y18" s="10"/>
    </row>
    <row r="19" spans="1:25" ht="12.75">
      <c r="A19" t="s">
        <v>43</v>
      </c>
      <c r="B19" s="4">
        <f t="shared" si="0"/>
        <v>8.0714285714</v>
      </c>
      <c r="C19" s="14">
        <f>'orig. data'!C15</f>
        <v>7</v>
      </c>
      <c r="D19" s="14" t="str">
        <f>'orig. data'!J15</f>
        <v> </v>
      </c>
      <c r="F19" s="13">
        <f t="shared" si="1"/>
      </c>
      <c r="G19" s="4">
        <f>'orig. data'!D15</f>
        <v>4.1428571429</v>
      </c>
      <c r="H19" s="4">
        <f>'orig. data'!E15</f>
        <v>17.714285714</v>
      </c>
      <c r="I19" s="13">
        <f t="shared" si="2"/>
      </c>
      <c r="K19" s="13">
        <f>IF(L19&gt;D$20,L19-D$20,"")</f>
      </c>
      <c r="L19" s="4" t="str">
        <f>'orig. data'!K16</f>
        <v> </v>
      </c>
      <c r="M19" s="4" t="str">
        <f>'orig. data'!L16</f>
        <v> </v>
      </c>
      <c r="N19" s="13">
        <f>IF(M19&lt;D$20,D$20-M19,"")</f>
      </c>
      <c r="Q19" s="6"/>
      <c r="Y19" s="10"/>
    </row>
    <row r="20" spans="1:25" ht="12.75">
      <c r="A20" t="s">
        <v>44</v>
      </c>
      <c r="B20" s="4">
        <f t="shared" si="0"/>
        <v>8.0714285714</v>
      </c>
      <c r="C20" s="14">
        <f>'orig. data'!C17</f>
        <v>6.3571428571</v>
      </c>
      <c r="D20" s="14" t="str">
        <f>'orig. data'!J17</f>
        <v> </v>
      </c>
      <c r="F20" s="13">
        <f t="shared" si="1"/>
      </c>
      <c r="G20" s="4">
        <f>'orig. data'!D17</f>
        <v>0.8571428571</v>
      </c>
      <c r="H20" s="4">
        <f>'orig. data'!E17</f>
        <v>237.78571429</v>
      </c>
      <c r="I20" s="13">
        <f t="shared" si="2"/>
      </c>
      <c r="K20" s="13">
        <f>IF(L20&gt;D$20,L20-D$20,"")</f>
      </c>
      <c r="L20" s="4" t="str">
        <f>'orig. data'!K18</f>
        <v> </v>
      </c>
      <c r="M20" s="4" t="str">
        <f>'orig. data'!L18</f>
        <v> </v>
      </c>
      <c r="N20" s="13">
        <f>IF(M20&lt;D$20,D$20-M20,"")</f>
      </c>
      <c r="Q20" s="6"/>
      <c r="Y20" s="10"/>
    </row>
    <row r="21" spans="1:25" ht="12.75">
      <c r="A21" t="s">
        <v>57</v>
      </c>
      <c r="B21" s="4">
        <f t="shared" si="0"/>
        <v>8.0714285714</v>
      </c>
      <c r="C21" s="14" t="str">
        <f>'orig. data'!C16</f>
        <v> </v>
      </c>
      <c r="D21" t="s">
        <v>29</v>
      </c>
      <c r="E21" t="s">
        <v>29</v>
      </c>
      <c r="F21" t="s">
        <v>29</v>
      </c>
      <c r="G21" s="4" t="str">
        <f>'orig. data'!D16</f>
        <v> </v>
      </c>
      <c r="H21" s="4" t="str">
        <f>'orig. data'!E16</f>
        <v> </v>
      </c>
      <c r="I21" t="s">
        <v>29</v>
      </c>
      <c r="J21" t="s">
        <v>29</v>
      </c>
      <c r="K21" t="s">
        <v>29</v>
      </c>
      <c r="L21" t="s">
        <v>29</v>
      </c>
      <c r="M21" t="s">
        <v>29</v>
      </c>
      <c r="N21" t="s">
        <v>29</v>
      </c>
      <c r="O21" t="s">
        <v>29</v>
      </c>
      <c r="P21" t="s">
        <v>38</v>
      </c>
      <c r="R21"/>
      <c r="S21"/>
      <c r="T21"/>
      <c r="U21"/>
      <c r="V21"/>
      <c r="W21"/>
      <c r="X21"/>
      <c r="Y21"/>
    </row>
    <row r="22" ht="12.75"/>
    <row r="23" spans="1:25" ht="12.75">
      <c r="A23" t="s">
        <v>12</v>
      </c>
      <c r="B23" s="4">
        <f>C$14</f>
        <v>8.0714285714</v>
      </c>
      <c r="C23" s="14">
        <v>8.0714285714</v>
      </c>
      <c r="D23" s="14">
        <v>7.4285714286</v>
      </c>
      <c r="E23" s="4">
        <v>7.4285714286</v>
      </c>
      <c r="F23" s="13">
        <f>IF(G23&gt;C$14,G23-C$14,"")</f>
      </c>
      <c r="G23" s="4">
        <v>6</v>
      </c>
      <c r="H23" s="4">
        <v>12.071428571</v>
      </c>
      <c r="I23" s="13">
        <f>IF(H23&lt;C$14,C$14-H23,"")</f>
      </c>
      <c r="K23" s="13">
        <f>IF(L23&gt;D$20,L23-D$20,"")</f>
      </c>
      <c r="N23" s="13"/>
      <c r="Q23" s="6"/>
      <c r="Y23" s="10"/>
    </row>
    <row r="24" spans="11:25" ht="12.75">
      <c r="K24" s="13"/>
      <c r="N24" s="13"/>
      <c r="Q24" s="6"/>
      <c r="Y24" s="10"/>
    </row>
    <row r="25" spans="11:25" ht="12.75">
      <c r="K25" s="13"/>
      <c r="N25" s="13"/>
      <c r="Q25" s="6"/>
      <c r="Y25" s="10"/>
    </row>
    <row r="26" spans="11:25" ht="12.75">
      <c r="K26" s="13"/>
      <c r="N26" s="13"/>
      <c r="Q26" s="6"/>
      <c r="Y26" s="10"/>
    </row>
    <row r="27" spans="11:25" ht="12.75">
      <c r="K27" s="13"/>
      <c r="N27" s="13"/>
      <c r="Q27" s="6"/>
      <c r="Y27" s="10"/>
    </row>
    <row r="28" spans="11:25" ht="12.75">
      <c r="K28" s="13"/>
      <c r="N28" s="13"/>
      <c r="Q28" s="6"/>
      <c r="Y28" s="10"/>
    </row>
    <row r="29" spans="11:25" ht="12.75">
      <c r="K29" s="13"/>
      <c r="N29" s="13"/>
      <c r="Q29" s="6"/>
      <c r="Y29" s="10"/>
    </row>
    <row r="30" spans="11:25" ht="12.75">
      <c r="K30" s="13"/>
      <c r="N30" s="13"/>
      <c r="Q30" s="6"/>
      <c r="Y30" s="10"/>
    </row>
    <row r="31" spans="11:25" ht="12.75">
      <c r="K31" s="13"/>
      <c r="N31" s="13"/>
      <c r="Q31" s="6"/>
      <c r="Y31" s="10"/>
    </row>
    <row r="32" spans="11:25" ht="12.75">
      <c r="K32" s="13"/>
      <c r="N32" s="13"/>
      <c r="Q32" s="6"/>
      <c r="Y32" s="10"/>
    </row>
    <row r="33" spans="11:25" ht="12.75">
      <c r="K33" s="13"/>
      <c r="N33" s="13"/>
      <c r="Q33" s="6"/>
      <c r="Y33" s="10"/>
    </row>
    <row r="34" spans="11:25" ht="12.75">
      <c r="K34" s="13"/>
      <c r="N34" s="13"/>
      <c r="Q34" s="6"/>
      <c r="Y34" s="10"/>
    </row>
    <row r="35" spans="11:25" ht="12.75">
      <c r="K35" s="13"/>
      <c r="N35" s="13"/>
      <c r="Q35" s="6"/>
      <c r="Y35" s="10"/>
    </row>
    <row r="36" spans="17:25" ht="12.75">
      <c r="Q36" s="6"/>
      <c r="Y36" s="10"/>
    </row>
    <row r="37" spans="17:25" ht="12.75">
      <c r="Q37" s="6"/>
      <c r="Y37" s="10"/>
    </row>
    <row r="38" spans="17:25" ht="12.75">
      <c r="Q38" s="6"/>
      <c r="Y38" s="10"/>
    </row>
    <row r="39" spans="17:25" ht="12.75">
      <c r="Q39" s="6"/>
      <c r="Y39" s="10"/>
    </row>
    <row r="40" spans="17:25" ht="12.75">
      <c r="Q40" s="6"/>
      <c r="Y40" s="10"/>
    </row>
    <row r="41" spans="17:25" ht="12.75">
      <c r="Q41" s="6"/>
      <c r="Y41" s="10"/>
    </row>
    <row r="42" spans="17:25" ht="12.75">
      <c r="Q42" s="6"/>
      <c r="Y42" s="10"/>
    </row>
    <row r="43" spans="17:25" ht="12.75">
      <c r="Q43" s="6"/>
      <c r="Y43" s="10"/>
    </row>
    <row r="44" spans="17:25" ht="12.75">
      <c r="Q44" s="6"/>
      <c r="Y44" s="10"/>
    </row>
    <row r="45" spans="17:25" ht="12.75">
      <c r="Q45" s="6"/>
      <c r="Y45" s="10"/>
    </row>
    <row r="46" spans="17:25" ht="12.75">
      <c r="Q46" s="6"/>
      <c r="Y46" s="10"/>
    </row>
    <row r="47" spans="17:25" ht="12.75">
      <c r="Q47" s="6"/>
      <c r="Y47" s="10"/>
    </row>
    <row r="48" spans="17:25" ht="12.75">
      <c r="Q48" s="6"/>
      <c r="Y48" s="10"/>
    </row>
    <row r="49" spans="17:25" ht="12.75">
      <c r="Q49" s="6"/>
      <c r="Y49" s="10"/>
    </row>
    <row r="50" spans="17:25" ht="12.75">
      <c r="Q50" s="6"/>
      <c r="Y50" s="10"/>
    </row>
    <row r="51" spans="17:25" ht="12.75">
      <c r="Q51" s="6"/>
      <c r="Y51" s="10"/>
    </row>
    <row r="52" spans="17:25" ht="12.75">
      <c r="Q52" s="6"/>
      <c r="Y52" s="10"/>
    </row>
    <row r="53" spans="17:25" ht="12.75">
      <c r="Q53" s="6"/>
      <c r="Y53" s="10"/>
    </row>
    <row r="54" spans="17:25" ht="12.75">
      <c r="Q54" s="6"/>
      <c r="Y54" s="10"/>
    </row>
    <row r="55" spans="17:25" ht="12.75">
      <c r="Q55" s="6"/>
      <c r="Y55" s="10"/>
    </row>
    <row r="56" spans="17:25" ht="12.75">
      <c r="Q56" s="6"/>
      <c r="Y56" s="10"/>
    </row>
    <row r="57" spans="17:25" ht="12.75">
      <c r="Q57" s="6"/>
      <c r="Y57" s="10"/>
    </row>
    <row r="58" spans="17:25" ht="12.75">
      <c r="Q58" s="6"/>
      <c r="Y58" s="10"/>
    </row>
    <row r="59" spans="17:25" ht="12.75">
      <c r="Q59" s="6"/>
      <c r="Y59" s="10"/>
    </row>
    <row r="60" spans="17:25" ht="12.75">
      <c r="Q60" s="6"/>
      <c r="Y60" s="10"/>
    </row>
    <row r="61" spans="17:25" ht="12.75">
      <c r="Q61" s="6"/>
      <c r="Y61" s="10"/>
    </row>
    <row r="62" spans="17:25" ht="12.75">
      <c r="Q62" s="6"/>
      <c r="Y62" s="10"/>
    </row>
    <row r="63" spans="17:25" ht="12.75">
      <c r="Q63" s="6"/>
      <c r="Y63" s="10"/>
    </row>
    <row r="64" spans="17:25" ht="12.75">
      <c r="Q64" s="6"/>
      <c r="Y64" s="10"/>
    </row>
    <row r="65" spans="17:25" ht="12.75">
      <c r="Q65" s="6"/>
      <c r="Y65" s="10"/>
    </row>
    <row r="66" spans="17:25" ht="12.75">
      <c r="Q66" s="6"/>
      <c r="Y66" s="10"/>
    </row>
    <row r="67" spans="17:25" ht="12.75">
      <c r="Q67" s="6"/>
      <c r="Y67" s="10"/>
    </row>
    <row r="68" spans="17:25" ht="12.75">
      <c r="Q68" s="6"/>
      <c r="Y68" s="10"/>
    </row>
    <row r="69" spans="17:25" ht="12.75">
      <c r="Q69" s="6"/>
      <c r="Y69" s="10"/>
    </row>
    <row r="70" spans="17:25" ht="12.75">
      <c r="Q70" s="6"/>
      <c r="Y70" s="10"/>
    </row>
    <row r="71" spans="17:25" ht="12.75">
      <c r="Q71" s="6"/>
      <c r="Y71" s="10"/>
    </row>
    <row r="72" spans="17:25" ht="12.75">
      <c r="Q72" s="6"/>
      <c r="Y72" s="10"/>
    </row>
    <row r="73" spans="17:25" ht="12.75">
      <c r="Q73" s="6"/>
      <c r="Y73" s="10"/>
    </row>
    <row r="74" spans="17:25" ht="12.75">
      <c r="Q74" s="6"/>
      <c r="Y74" s="10"/>
    </row>
    <row r="75" spans="17:25" ht="12.75">
      <c r="Q75" s="6"/>
      <c r="Y75" s="10"/>
    </row>
    <row r="76" spans="17:25" ht="12.75">
      <c r="Q76" s="6"/>
      <c r="Y76" s="10"/>
    </row>
    <row r="77" spans="17:25" ht="12.75">
      <c r="Q77" s="6"/>
      <c r="Y77" s="10"/>
    </row>
    <row r="78" spans="17:25" ht="12.75">
      <c r="Q78" s="6"/>
      <c r="Y78" s="10"/>
    </row>
    <row r="79" spans="17:25" ht="12.75">
      <c r="Q79" s="6"/>
      <c r="Y79" s="10"/>
    </row>
    <row r="80" spans="17:25" ht="12.75">
      <c r="Q80" s="6"/>
      <c r="Y80" s="10"/>
    </row>
    <row r="81" spans="17:25" ht="12.75">
      <c r="Q81" s="6"/>
      <c r="Y81" s="10"/>
    </row>
    <row r="82" spans="17:25" ht="12.75">
      <c r="Q82" s="6"/>
      <c r="Y82" s="10"/>
    </row>
    <row r="83" spans="17:25" ht="12.75">
      <c r="Q83" s="6"/>
      <c r="Y83" s="10"/>
    </row>
    <row r="84" spans="17:25" ht="12.75">
      <c r="Q84" s="6"/>
      <c r="Y84" s="10"/>
    </row>
    <row r="85" spans="17:25" ht="12.75">
      <c r="Q85" s="6"/>
      <c r="Y85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9.57421875" style="0" customWidth="1"/>
  </cols>
  <sheetData>
    <row r="1" ht="12.75">
      <c r="A1" t="s">
        <v>13</v>
      </c>
    </row>
    <row r="3" spans="1:16" ht="12.75">
      <c r="A3" t="s">
        <v>5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</row>
    <row r="4" spans="1:16" ht="12.75">
      <c r="A4" t="s">
        <v>6</v>
      </c>
      <c r="B4">
        <v>7</v>
      </c>
      <c r="C4">
        <v>4.4285714286</v>
      </c>
      <c r="D4">
        <v>1.5714285714</v>
      </c>
      <c r="E4">
        <v>8.8571428571</v>
      </c>
      <c r="F4">
        <v>6.0816326531</v>
      </c>
      <c r="G4">
        <v>1.2063581537</v>
      </c>
      <c r="H4">
        <v>10.956907152</v>
      </c>
      <c r="I4">
        <v>377</v>
      </c>
      <c r="J4">
        <v>9.7142857143</v>
      </c>
      <c r="K4">
        <v>8.7142857143</v>
      </c>
      <c r="L4">
        <v>11</v>
      </c>
      <c r="M4">
        <v>16.508904888</v>
      </c>
      <c r="N4">
        <v>12.80469433</v>
      </c>
      <c r="O4">
        <v>20.213115447</v>
      </c>
      <c r="P4" t="s">
        <v>29</v>
      </c>
    </row>
    <row r="5" spans="1:16" ht="12.75">
      <c r="A5" t="s">
        <v>7</v>
      </c>
      <c r="B5">
        <v>31</v>
      </c>
      <c r="C5">
        <v>17.714285714</v>
      </c>
      <c r="D5">
        <v>7.5714285714</v>
      </c>
      <c r="E5">
        <v>31</v>
      </c>
      <c r="F5">
        <v>28.410138249</v>
      </c>
      <c r="G5">
        <v>15.618317795</v>
      </c>
      <c r="H5">
        <v>41.201958703</v>
      </c>
      <c r="I5">
        <v>1593</v>
      </c>
      <c r="J5">
        <v>11.142857143</v>
      </c>
      <c r="K5">
        <v>10</v>
      </c>
      <c r="L5">
        <v>12.071428571</v>
      </c>
      <c r="M5">
        <v>24.442112815</v>
      </c>
      <c r="N5">
        <v>22.25212075</v>
      </c>
      <c r="O5">
        <v>26.63210488</v>
      </c>
      <c r="P5" t="s">
        <v>29</v>
      </c>
    </row>
    <row r="6" spans="1:16" ht="12.75">
      <c r="A6" t="s">
        <v>8</v>
      </c>
      <c r="B6">
        <v>44</v>
      </c>
      <c r="C6">
        <v>9.4285714286</v>
      </c>
      <c r="D6">
        <v>3.8571428571</v>
      </c>
      <c r="E6">
        <v>15</v>
      </c>
      <c r="F6">
        <v>29.402597403</v>
      </c>
      <c r="G6">
        <v>6.6685546963</v>
      </c>
      <c r="H6">
        <v>52.136640109</v>
      </c>
      <c r="I6">
        <v>934</v>
      </c>
      <c r="J6">
        <v>9.7142857143</v>
      </c>
      <c r="K6">
        <v>8.7142857143</v>
      </c>
      <c r="L6">
        <v>10.285714286</v>
      </c>
      <c r="M6">
        <v>26.237534414</v>
      </c>
      <c r="N6">
        <v>22.007367379</v>
      </c>
      <c r="O6">
        <v>30.467701449</v>
      </c>
      <c r="P6" t="s">
        <v>29</v>
      </c>
    </row>
    <row r="7" spans="1:16" ht="12.75">
      <c r="A7" t="s">
        <v>9</v>
      </c>
      <c r="B7">
        <v>8</v>
      </c>
      <c r="C7">
        <v>6.3571428571</v>
      </c>
      <c r="D7">
        <v>0.8571428571</v>
      </c>
      <c r="E7">
        <v>8.7142857143</v>
      </c>
      <c r="F7">
        <v>62.428571429</v>
      </c>
      <c r="G7">
        <v>-74.50644052</v>
      </c>
      <c r="H7">
        <v>199.36358337</v>
      </c>
      <c r="I7">
        <v>116</v>
      </c>
      <c r="J7">
        <v>2.7142857143</v>
      </c>
      <c r="K7">
        <v>1.7142857143</v>
      </c>
      <c r="L7">
        <v>4.7142857143</v>
      </c>
      <c r="M7">
        <v>15.386699507</v>
      </c>
      <c r="N7">
        <v>8.9942923903</v>
      </c>
      <c r="O7">
        <v>21.779106624</v>
      </c>
      <c r="P7" t="s">
        <v>29</v>
      </c>
    </row>
    <row r="8" spans="1:16" ht="12.75">
      <c r="A8" t="s">
        <v>30</v>
      </c>
      <c r="B8">
        <v>27</v>
      </c>
      <c r="C8">
        <v>6.4285714286</v>
      </c>
      <c r="D8">
        <v>4.5</v>
      </c>
      <c r="E8">
        <v>20.428571429</v>
      </c>
      <c r="F8">
        <v>26.973544974</v>
      </c>
      <c r="G8">
        <v>11.003069299</v>
      </c>
      <c r="H8">
        <v>42.944020648</v>
      </c>
      <c r="I8">
        <v>1799</v>
      </c>
      <c r="J8">
        <v>5</v>
      </c>
      <c r="K8">
        <v>4.4285714286</v>
      </c>
      <c r="L8">
        <v>5.5714285714</v>
      </c>
      <c r="M8">
        <v>20.402286985</v>
      </c>
      <c r="N8">
        <v>18.48100138</v>
      </c>
      <c r="O8">
        <v>22.32357259</v>
      </c>
      <c r="P8" t="s">
        <v>29</v>
      </c>
    </row>
    <row r="9" spans="1:16" ht="12.75">
      <c r="A9" t="s">
        <v>31</v>
      </c>
      <c r="B9">
        <v>13</v>
      </c>
      <c r="C9">
        <v>6.1428571429</v>
      </c>
      <c r="D9">
        <v>3.2857142857</v>
      </c>
      <c r="E9">
        <v>14.428571429</v>
      </c>
      <c r="F9">
        <v>14</v>
      </c>
      <c r="G9">
        <v>2.8374346317</v>
      </c>
      <c r="H9">
        <v>25.162565368</v>
      </c>
      <c r="I9">
        <v>755</v>
      </c>
      <c r="J9">
        <v>5.1428571429</v>
      </c>
      <c r="K9">
        <v>4</v>
      </c>
      <c r="L9">
        <v>6.8571428571</v>
      </c>
      <c r="M9">
        <v>19.731125828</v>
      </c>
      <c r="N9">
        <v>17.190951141</v>
      </c>
      <c r="O9">
        <v>22.271300514</v>
      </c>
      <c r="P9" t="s">
        <v>29</v>
      </c>
    </row>
    <row r="10" spans="1:16" ht="12.75">
      <c r="A10" t="s">
        <v>32</v>
      </c>
      <c r="B10">
        <v>32</v>
      </c>
      <c r="C10">
        <v>8.1428571429</v>
      </c>
      <c r="D10">
        <v>3.7142857143</v>
      </c>
      <c r="E10">
        <v>11.785714286</v>
      </c>
      <c r="F10">
        <v>18.174107143</v>
      </c>
      <c r="G10">
        <v>3.4753550412</v>
      </c>
      <c r="H10">
        <v>32.872859245</v>
      </c>
      <c r="I10">
        <v>1355</v>
      </c>
      <c r="J10">
        <v>4.4285714286</v>
      </c>
      <c r="K10">
        <v>3.5714285714</v>
      </c>
      <c r="L10">
        <v>5.7142857143</v>
      </c>
      <c r="M10">
        <v>21.992303637</v>
      </c>
      <c r="N10">
        <v>19.140518313</v>
      </c>
      <c r="O10">
        <v>24.844088962</v>
      </c>
      <c r="P10" t="s">
        <v>29</v>
      </c>
    </row>
    <row r="11" spans="1:16" ht="12.75">
      <c r="A11" t="s">
        <v>10</v>
      </c>
      <c r="B11">
        <v>162</v>
      </c>
      <c r="C11">
        <v>8.0714285714</v>
      </c>
      <c r="D11">
        <v>6</v>
      </c>
      <c r="E11">
        <v>12.071428571</v>
      </c>
      <c r="F11">
        <v>25.97707231</v>
      </c>
      <c r="G11">
        <v>16.65793478</v>
      </c>
      <c r="H11">
        <v>35.29620984</v>
      </c>
      <c r="I11">
        <v>6929</v>
      </c>
      <c r="J11">
        <v>7.4285714286</v>
      </c>
      <c r="K11">
        <v>6.8571428571</v>
      </c>
      <c r="L11">
        <v>7.8571428571</v>
      </c>
      <c r="M11">
        <v>22.059625178</v>
      </c>
      <c r="N11">
        <v>20.933644469</v>
      </c>
      <c r="O11">
        <v>23.185605886</v>
      </c>
      <c r="P11" t="s">
        <v>29</v>
      </c>
    </row>
    <row r="12" spans="1:16" ht="12.75">
      <c r="A12" t="s">
        <v>33</v>
      </c>
      <c r="B12">
        <v>19</v>
      </c>
      <c r="C12">
        <v>8</v>
      </c>
      <c r="D12">
        <v>1.8571428571</v>
      </c>
      <c r="E12">
        <v>14.714285714</v>
      </c>
      <c r="F12">
        <v>18.165413534</v>
      </c>
      <c r="G12">
        <v>4.514831215</v>
      </c>
      <c r="H12">
        <v>31.815995853</v>
      </c>
      <c r="I12" t="s">
        <v>29</v>
      </c>
      <c r="J12" t="s">
        <v>29</v>
      </c>
      <c r="K12" t="s">
        <v>29</v>
      </c>
      <c r="L12" t="s">
        <v>29</v>
      </c>
      <c r="M12" t="s">
        <v>29</v>
      </c>
      <c r="N12" t="s">
        <v>29</v>
      </c>
      <c r="O12" t="s">
        <v>29</v>
      </c>
      <c r="P12" t="s">
        <v>29</v>
      </c>
    </row>
    <row r="13" spans="1:16" ht="12.75">
      <c r="A13" t="s">
        <v>34</v>
      </c>
      <c r="B13">
        <v>18</v>
      </c>
      <c r="C13">
        <v>4.2857142857</v>
      </c>
      <c r="D13">
        <v>1.8571428571</v>
      </c>
      <c r="E13">
        <v>13.142857143</v>
      </c>
      <c r="F13">
        <v>36.952380952</v>
      </c>
      <c r="G13">
        <v>-19.32425125</v>
      </c>
      <c r="H13">
        <v>93.229013155</v>
      </c>
      <c r="I13" t="s">
        <v>29</v>
      </c>
      <c r="J13" t="s">
        <v>29</v>
      </c>
      <c r="K13" t="s">
        <v>29</v>
      </c>
      <c r="L13" t="s">
        <v>29</v>
      </c>
      <c r="M13" t="s">
        <v>29</v>
      </c>
      <c r="N13" t="s">
        <v>29</v>
      </c>
      <c r="O13" t="s">
        <v>29</v>
      </c>
      <c r="P13" t="s">
        <v>29</v>
      </c>
    </row>
    <row r="14" spans="1:16" ht="12.75">
      <c r="A14" t="s">
        <v>35</v>
      </c>
      <c r="B14">
        <v>22</v>
      </c>
      <c r="C14">
        <v>27.5</v>
      </c>
      <c r="D14">
        <v>16.428571429</v>
      </c>
      <c r="E14">
        <v>31.428571429</v>
      </c>
      <c r="F14">
        <v>28.220779221</v>
      </c>
      <c r="G14">
        <v>19.081364648</v>
      </c>
      <c r="H14">
        <v>37.360193793</v>
      </c>
      <c r="I14" t="s">
        <v>29</v>
      </c>
      <c r="J14" t="s">
        <v>29</v>
      </c>
      <c r="K14" t="s">
        <v>29</v>
      </c>
      <c r="L14" t="s">
        <v>29</v>
      </c>
      <c r="M14" t="s">
        <v>29</v>
      </c>
      <c r="N14" t="s">
        <v>29</v>
      </c>
      <c r="O14" t="s">
        <v>29</v>
      </c>
      <c r="P14" t="s">
        <v>29</v>
      </c>
    </row>
    <row r="15" spans="1:16" ht="12.75">
      <c r="A15" t="s">
        <v>36</v>
      </c>
      <c r="B15">
        <v>23</v>
      </c>
      <c r="C15">
        <v>7</v>
      </c>
      <c r="D15">
        <v>4.1428571429</v>
      </c>
      <c r="E15">
        <v>17.714285714</v>
      </c>
      <c r="F15">
        <v>25.472049689</v>
      </c>
      <c r="G15">
        <v>7.9705581086</v>
      </c>
      <c r="H15">
        <v>42.97354127</v>
      </c>
      <c r="I15" t="s">
        <v>29</v>
      </c>
      <c r="J15" t="s">
        <v>29</v>
      </c>
      <c r="K15" t="s">
        <v>29</v>
      </c>
      <c r="L15" t="s">
        <v>29</v>
      </c>
      <c r="M15" t="s">
        <v>29</v>
      </c>
      <c r="N15" t="s">
        <v>29</v>
      </c>
      <c r="O15" t="s">
        <v>29</v>
      </c>
      <c r="P15" t="s">
        <v>29</v>
      </c>
    </row>
    <row r="16" spans="1:16" ht="12.75">
      <c r="A16" t="s">
        <v>37</v>
      </c>
      <c r="B16" t="s">
        <v>29</v>
      </c>
      <c r="C16" t="s">
        <v>29</v>
      </c>
      <c r="D16" t="s">
        <v>29</v>
      </c>
      <c r="E16" t="s">
        <v>29</v>
      </c>
      <c r="F16" t="s">
        <v>29</v>
      </c>
      <c r="G16" t="s">
        <v>29</v>
      </c>
      <c r="H16" t="s">
        <v>29</v>
      </c>
      <c r="I16" t="s">
        <v>29</v>
      </c>
      <c r="J16" t="s">
        <v>29</v>
      </c>
      <c r="K16" t="s">
        <v>29</v>
      </c>
      <c r="L16" t="s">
        <v>29</v>
      </c>
      <c r="M16" t="s">
        <v>29</v>
      </c>
      <c r="N16" t="s">
        <v>29</v>
      </c>
      <c r="O16" t="s">
        <v>29</v>
      </c>
      <c r="P16" t="s">
        <v>38</v>
      </c>
    </row>
    <row r="17" spans="1:16" ht="12.75">
      <c r="A17" t="s">
        <v>39</v>
      </c>
      <c r="B17">
        <v>6</v>
      </c>
      <c r="C17">
        <v>6.3571428571</v>
      </c>
      <c r="D17">
        <v>0.8571428571</v>
      </c>
      <c r="E17">
        <v>237.78571429</v>
      </c>
      <c r="F17">
        <v>81.666666667</v>
      </c>
      <c r="G17">
        <v>-116.8316765</v>
      </c>
      <c r="H17">
        <v>280.16500982</v>
      </c>
      <c r="I17" t="s">
        <v>29</v>
      </c>
      <c r="J17" t="s">
        <v>29</v>
      </c>
      <c r="K17" t="s">
        <v>29</v>
      </c>
      <c r="L17" t="s">
        <v>29</v>
      </c>
      <c r="M17" t="s">
        <v>29</v>
      </c>
      <c r="N17" t="s">
        <v>29</v>
      </c>
      <c r="O17" t="s">
        <v>29</v>
      </c>
      <c r="P17" t="s">
        <v>29</v>
      </c>
    </row>
    <row r="18" spans="1:16" ht="12.75">
      <c r="A18" t="s">
        <v>40</v>
      </c>
      <c r="B18">
        <v>72</v>
      </c>
      <c r="C18">
        <v>6.7857142857</v>
      </c>
      <c r="D18">
        <v>5.2142857143</v>
      </c>
      <c r="E18">
        <v>11.642857143</v>
      </c>
      <c r="F18">
        <v>20.720238095</v>
      </c>
      <c r="G18">
        <v>11.908041219</v>
      </c>
      <c r="H18">
        <v>29.532434972</v>
      </c>
      <c r="I18" t="s">
        <v>29</v>
      </c>
      <c r="J18" t="s">
        <v>29</v>
      </c>
      <c r="K18" t="s">
        <v>29</v>
      </c>
      <c r="L18" t="s">
        <v>29</v>
      </c>
      <c r="M18" t="s">
        <v>29</v>
      </c>
      <c r="N18" t="s">
        <v>29</v>
      </c>
      <c r="O18" t="s">
        <v>29</v>
      </c>
      <c r="P18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Elaine Burland</cp:lastModifiedBy>
  <cp:lastPrinted>2008-11-24T16:51:23Z</cp:lastPrinted>
  <dcterms:created xsi:type="dcterms:W3CDTF">2002-03-11T20:47:31Z</dcterms:created>
  <dcterms:modified xsi:type="dcterms:W3CDTF">2010-05-10T19:32:56Z</dcterms:modified>
  <cp:category/>
  <cp:version/>
  <cp:contentType/>
  <cp:contentStatus/>
</cp:coreProperties>
</file>