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<sst xmlns="http://schemas.openxmlformats.org/spreadsheetml/2006/main" count="418" uniqueCount="163">
  <si>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</si>
  <si>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</si>
  <si>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</si>
  <si>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</si>
  <si>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</si>
  <si>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</si>
  <si>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</si>
  <si>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</si>
  <si>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</si>
  <si>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</si>
  <si>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</si>
  <si>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</si>
  <si>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</si>
  <si>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</si>
  <si>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</si>
  <si>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</si>
  <si>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</si>
  <si>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</si>
  <si>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</si>
  <si>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</si>
  <si>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</si>
  <si>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</si>
  <si>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</si>
  <si>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</si>
  <si>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</si>
  <si>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</si>
  <si>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</si>
  <si>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</si>
  <si>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</si>
  <si>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</si>
  <si>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</si>
  <si>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</si>
  <si>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</si>
  <si>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</si>
  <si>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</si>
  <si>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</si>
  <si>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</si>
  <si>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</si>
  <si>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</si>
  <si>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</si>
  <si>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</si>
  <si>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</si>
  <si>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</si>
  <si>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</si>
  <si>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</si>
  <si>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</si>
  <si>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</si>
  <si>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</si>
  <si>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</si>
  <si>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</si>
  <si>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</si>
  <si>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</si>
  <si>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</si>
  <si>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</si>
  <si>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</si>
  <si>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</si>
  <si>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</si>
  <si>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</si>
  <si>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</si>
  <si>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</si>
  <si>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</si>
  <si>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</si>
  <si>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</si>
  <si>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</si>
  <si>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</si>
  <si>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</si>
  <si>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</si>
  <si>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</si>
  <si>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</si>
  <si>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</si>
  <si>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</si>
  <si>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</si>
  <si>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</si>
  <si>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</si>
  <si>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</si>
  <si>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</si>
  <si>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</si>
  <si>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</si>
  <si>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</si>
  <si>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</si>
  <si>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</si>
  <si>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</si>
  <si>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</si>
  <si>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</si>
  <si>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</si>
  <si>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</si>
  <si>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</si>
  <si>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</si>
  <si>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</si>
  <si>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</si>
  <si>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</si>
  <si>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</si>
  <si>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</si>
  <si>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</si>
  <si>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</si>
  <si>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</si>
  <si>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</si>
  <si>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</si>
  <si>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</si>
  <si>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</si>
  <si>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</si>
  <si>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</si>
  <si>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</si>
  <si>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</si>
  <si>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</si>
  <si>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</si>
  <si>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</si>
  <si>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</si>
  <si>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</si>
  <si>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</si>
  <si>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</si>
  <si>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</si>
  <si>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</si>
  <si>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</si>
  <si>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</si>
  <si>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</si>
  <si>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</si>
  <si>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</si>
  <si>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</si>
  <si>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</si>
  <si>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</si>
  <si>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</si>
  <si>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</si>
  <si>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</si>
  <si>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</si>
  <si>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</si>
  <si>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</si>
  <si>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</si>
  <si>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</si>
  <si>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</si>
  <si>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</si>
  <si>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</si>
  <si>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</si>
  <si>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</si>
  <si>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</si>
  <si>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</si>
  <si>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</si>
  <si>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</si>
  <si>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</si>
  <si>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</si>
  <si>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</si>
  <si>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</si>
  <si>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</si>
  <si>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</si>
  <si>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</si>
  <si>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</si>
  <si>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</si>
  <si>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</si>
  <si>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</si>
  <si>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</si>
  <si>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</si>
  <si>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Chronic Prevalence of Opioid Use (3+ Rx) by Metis Region, 2006/07, Metis age 16+</t>
  </si>
  <si>
    <t>Crude and Adjusted Chronic Prevalence of Opioid Use (3+ Rx) by RHA, 2006/07, age 16+</t>
  </si>
  <si>
    <t>Metis_rate_ratio</t>
  </si>
  <si>
    <t>Other_rate_ratio</t>
  </si>
  <si>
    <t>Crude Percent</t>
  </si>
  <si>
    <t>N=4,035</t>
  </si>
  <si>
    <t>N=38,236</t>
  </si>
  <si>
    <t>Repeated Opioid Use</t>
  </si>
  <si>
    <t>Source: MCHP/MMF, 2010</t>
  </si>
  <si>
    <t>Repeated Opioid Prescriptions, 2006/07</t>
  </si>
  <si>
    <t>Repeated Opioids, 2006/07</t>
  </si>
  <si>
    <t>Appendix Table 2.56: Repeated Opioid Prescriptions (3+)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</si>
</sst>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6" xfId="0" applyNumberFormat="1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825"/>
          <c:w val="0.981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 (m)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0.0769533829</c:v>
                </c:pt>
                <c:pt idx="1">
                  <c:v>0.0769533829</c:v>
                </c:pt>
                <c:pt idx="2">
                  <c:v>0.0769533829</c:v>
                </c:pt>
                <c:pt idx="3">
                  <c:v>0.0769533829</c:v>
                </c:pt>
                <c:pt idx="4">
                  <c:v>0.0769533829</c:v>
                </c:pt>
                <c:pt idx="5">
                  <c:v>0.0769533829</c:v>
                </c:pt>
                <c:pt idx="6">
                  <c:v>0.0769533829</c:v>
                </c:pt>
                <c:pt idx="7">
                  <c:v>0.0769533829</c:v>
                </c:pt>
                <c:pt idx="8">
                  <c:v>0.0769533829</c:v>
                </c:pt>
                <c:pt idx="9">
                  <c:v>0.0769533829</c:v>
                </c:pt>
                <c:pt idx="10">
                  <c:v>0.0769533829</c:v>
                </c:pt>
                <c:pt idx="12">
                  <c:v>0.0769533829</c:v>
                </c:pt>
                <c:pt idx="13">
                  <c:v>0.0769533829</c:v>
                </c:pt>
                <c:pt idx="14">
                  <c:v>0.0769533829</c:v>
                </c:pt>
                <c:pt idx="15">
                  <c:v>0.0769533829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 (m)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0.0393172664</c:v>
                </c:pt>
                <c:pt idx="1">
                  <c:v>0.0672230755</c:v>
                </c:pt>
                <c:pt idx="2">
                  <c:v>0.0458953907</c:v>
                </c:pt>
                <c:pt idx="3">
                  <c:v>0.0811635634</c:v>
                </c:pt>
                <c:pt idx="4">
                  <c:v>0.0837005452</c:v>
                </c:pt>
                <c:pt idx="5">
                  <c:v>0.0630503524</c:v>
                </c:pt>
                <c:pt idx="6">
                  <c:v>0.068789577</c:v>
                </c:pt>
                <c:pt idx="7">
                  <c:v>0.1476155932</c:v>
                </c:pt>
                <c:pt idx="8">
                  <c:v>0</c:v>
                </c:pt>
                <c:pt idx="9">
                  <c:v>0.0713550198</c:v>
                </c:pt>
                <c:pt idx="10">
                  <c:v>0.0724115643</c:v>
                </c:pt>
                <c:pt idx="12">
                  <c:v>0.0497529534</c:v>
                </c:pt>
                <c:pt idx="13">
                  <c:v>0.0893725636</c:v>
                </c:pt>
                <c:pt idx="14">
                  <c:v>0.0691160779</c:v>
                </c:pt>
                <c:pt idx="15">
                  <c:v>0.0769533829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 (m)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0.0320403979</c:v>
                </c:pt>
                <c:pt idx="1">
                  <c:v>0.0341362</c:v>
                </c:pt>
                <c:pt idx="2">
                  <c:v>0.0375413213</c:v>
                </c:pt>
                <c:pt idx="3">
                  <c:v>0.0413239492</c:v>
                </c:pt>
                <c:pt idx="4">
                  <c:v>0.0446957846</c:v>
                </c:pt>
                <c:pt idx="5">
                  <c:v>0.0419500022</c:v>
                </c:pt>
                <c:pt idx="6">
                  <c:v>0.0503404846</c:v>
                </c:pt>
                <c:pt idx="7">
                  <c:v>0.0657487232</c:v>
                </c:pt>
                <c:pt idx="8">
                  <c:v>0.0396342824</c:v>
                </c:pt>
                <c:pt idx="9">
                  <c:v>0.0527218814</c:v>
                </c:pt>
                <c:pt idx="10">
                  <c:v>0.0500194562</c:v>
                </c:pt>
                <c:pt idx="12">
                  <c:v>0.0346291774</c:v>
                </c:pt>
                <c:pt idx="13">
                  <c:v>0.0500103698</c:v>
                </c:pt>
                <c:pt idx="14">
                  <c:v>0.0485730858</c:v>
                </c:pt>
                <c:pt idx="15">
                  <c:v>0.0436103175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 (m)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0.0436103175</c:v>
                </c:pt>
                <c:pt idx="1">
                  <c:v>0.0436103175</c:v>
                </c:pt>
                <c:pt idx="2">
                  <c:v>0.0436103175</c:v>
                </c:pt>
                <c:pt idx="3">
                  <c:v>0.0436103175</c:v>
                </c:pt>
                <c:pt idx="4">
                  <c:v>0.0436103175</c:v>
                </c:pt>
                <c:pt idx="5">
                  <c:v>0.0436103175</c:v>
                </c:pt>
                <c:pt idx="6">
                  <c:v>0.0436103175</c:v>
                </c:pt>
                <c:pt idx="7">
                  <c:v>0.0436103175</c:v>
                </c:pt>
                <c:pt idx="8">
                  <c:v>0.0436103175</c:v>
                </c:pt>
                <c:pt idx="9">
                  <c:v>0.0436103175</c:v>
                </c:pt>
                <c:pt idx="10">
                  <c:v>0.0436103175</c:v>
                </c:pt>
                <c:pt idx="12">
                  <c:v>0.0436103175</c:v>
                </c:pt>
                <c:pt idx="13">
                  <c:v>0.0436103175</c:v>
                </c:pt>
                <c:pt idx="14">
                  <c:v>0.0436103175</c:v>
                </c:pt>
                <c:pt idx="15">
                  <c:v>0.0436103175</c:v>
                </c:pt>
              </c:numCache>
            </c:numRef>
          </c:val>
        </c:ser>
        <c:gapWidth val="0"/>
        <c:axId val="59094014"/>
        <c:axId val="62084079"/>
      </c:barChart>
      <c:catAx>
        <c:axId val="590940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084079"/>
        <c:crosses val="autoZero"/>
        <c:auto val="1"/>
        <c:lblOffset val="100"/>
        <c:tickLblSkip val="1"/>
        <c:noMultiLvlLbl val="0"/>
      </c:catAx>
      <c:valAx>
        <c:axId val="62084079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9401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25"/>
          <c:y val="0.10275"/>
          <c:w val="0.292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035"/>
          <c:w val="0.981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0.0769533829</c:v>
                </c:pt>
                <c:pt idx="1">
                  <c:v>0.0769533829</c:v>
                </c:pt>
                <c:pt idx="2">
                  <c:v>0.0769533829</c:v>
                </c:pt>
                <c:pt idx="3">
                  <c:v>0.0769533829</c:v>
                </c:pt>
                <c:pt idx="4">
                  <c:v>0.0769533829</c:v>
                </c:pt>
                <c:pt idx="5">
                  <c:v>0.0769533829</c:v>
                </c:pt>
                <c:pt idx="6">
                  <c:v>0.0769533829</c:v>
                </c:pt>
                <c:pt idx="7">
                  <c:v>0.0769533829</c:v>
                </c:pt>
                <c:pt idx="8">
                  <c:v>0.0769533829</c:v>
                </c:pt>
                <c:pt idx="9">
                  <c:v>0.0769533829</c:v>
                </c:pt>
                <c:pt idx="10">
                  <c:v>0.0769533829</c:v>
                </c:pt>
                <c:pt idx="11">
                  <c:v>0.0769533829</c:v>
                </c:pt>
                <c:pt idx="13">
                  <c:v>0.0769533829</c:v>
                </c:pt>
                <c:pt idx="14">
                  <c:v>0.0769533829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0.0464336871</c:v>
                </c:pt>
                <c:pt idx="1">
                  <c:v>0.0404259646</c:v>
                </c:pt>
                <c:pt idx="2">
                  <c:v>0.0574180395</c:v>
                </c:pt>
                <c:pt idx="3">
                  <c:v>0.0552537181</c:v>
                </c:pt>
                <c:pt idx="4">
                  <c:v>0.0559856891</c:v>
                </c:pt>
                <c:pt idx="5">
                  <c:v>0.0751905391</c:v>
                </c:pt>
                <c:pt idx="6">
                  <c:v>0.075583399</c:v>
                </c:pt>
                <c:pt idx="7">
                  <c:v>0.0747343292</c:v>
                </c:pt>
                <c:pt idx="8">
                  <c:v>0.0691475041</c:v>
                </c:pt>
                <c:pt idx="9">
                  <c:v>0.1221258007</c:v>
                </c:pt>
                <c:pt idx="10">
                  <c:v>0.1675528024</c:v>
                </c:pt>
                <c:pt idx="11">
                  <c:v>0.1728018733</c:v>
                </c:pt>
                <c:pt idx="13">
                  <c:v>0.0837005452</c:v>
                </c:pt>
                <c:pt idx="14">
                  <c:v>0.0769533829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0.0248226301</c:v>
                </c:pt>
                <c:pt idx="1">
                  <c:v>0.0309118542</c:v>
                </c:pt>
                <c:pt idx="2">
                  <c:v>0.0351532185</c:v>
                </c:pt>
                <c:pt idx="3">
                  <c:v>0.0360045017</c:v>
                </c:pt>
                <c:pt idx="4">
                  <c:v>0.0357007504</c:v>
                </c:pt>
                <c:pt idx="5">
                  <c:v>0.0337786535</c:v>
                </c:pt>
                <c:pt idx="6">
                  <c:v>0.0442431699</c:v>
                </c:pt>
                <c:pt idx="7">
                  <c:v>0.04335682</c:v>
                </c:pt>
                <c:pt idx="8">
                  <c:v>0.0369908126</c:v>
                </c:pt>
                <c:pt idx="9">
                  <c:v>0.0454720264</c:v>
                </c:pt>
                <c:pt idx="10">
                  <c:v>0.0703182215</c:v>
                </c:pt>
                <c:pt idx="11">
                  <c:v>0.0986295374</c:v>
                </c:pt>
                <c:pt idx="13">
                  <c:v>0.0446957846</c:v>
                </c:pt>
                <c:pt idx="14">
                  <c:v>0.0436103175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(o,d)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0.0436103175</c:v>
                </c:pt>
                <c:pt idx="1">
                  <c:v>0.0436103175</c:v>
                </c:pt>
                <c:pt idx="2">
                  <c:v>0.0436103175</c:v>
                </c:pt>
                <c:pt idx="3">
                  <c:v>0.0436103175</c:v>
                </c:pt>
                <c:pt idx="4">
                  <c:v>0.0436103175</c:v>
                </c:pt>
                <c:pt idx="5">
                  <c:v>0.0436103175</c:v>
                </c:pt>
                <c:pt idx="6">
                  <c:v>0.0436103175</c:v>
                </c:pt>
                <c:pt idx="7">
                  <c:v>0.0436103175</c:v>
                </c:pt>
                <c:pt idx="8">
                  <c:v>0.0436103175</c:v>
                </c:pt>
                <c:pt idx="9">
                  <c:v>0.0436103175</c:v>
                </c:pt>
                <c:pt idx="10">
                  <c:v>0.0436103175</c:v>
                </c:pt>
                <c:pt idx="11">
                  <c:v>0.0436103175</c:v>
                </c:pt>
                <c:pt idx="13">
                  <c:v>0.0436103175</c:v>
                </c:pt>
                <c:pt idx="14">
                  <c:v>0.0436103175</c:v>
                </c:pt>
              </c:numCache>
            </c:numRef>
          </c:val>
        </c:ser>
        <c:gapWidth val="0"/>
        <c:axId val="21885800"/>
        <c:axId val="62754473"/>
      </c:barChart>
      <c:catAx>
        <c:axId val="218858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754473"/>
        <c:crosses val="autoZero"/>
        <c:auto val="1"/>
        <c:lblOffset val="100"/>
        <c:tickLblSkip val="1"/>
        <c:noMultiLvlLbl val="0"/>
      </c:catAx>
      <c:valAx>
        <c:axId val="62754473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885800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7"/>
          <c:y val="0.103"/>
          <c:w val="0.287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35"/>
          <c:w val="0.97825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0.0752841178</c:v>
                </c:pt>
                <c:pt idx="1">
                  <c:v>0.0752841178</c:v>
                </c:pt>
                <c:pt idx="2">
                  <c:v>0.0752841178</c:v>
                </c:pt>
                <c:pt idx="3">
                  <c:v>0.0752841178</c:v>
                </c:pt>
                <c:pt idx="4">
                  <c:v>0.0752841178</c:v>
                </c:pt>
                <c:pt idx="5">
                  <c:v>0.0752841178</c:v>
                </c:pt>
                <c:pt idx="6">
                  <c:v>0.0752841178</c:v>
                </c:pt>
                <c:pt idx="8">
                  <c:v>0.0752841178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0.0514618461</c:v>
                </c:pt>
                <c:pt idx="1">
                  <c:v>0.0605192204</c:v>
                </c:pt>
                <c:pt idx="2">
                  <c:v>0.1001686874</c:v>
                </c:pt>
                <c:pt idx="3">
                  <c:v>0.0826189386</c:v>
                </c:pt>
                <c:pt idx="4">
                  <c:v>0.0620046818</c:v>
                </c:pt>
                <c:pt idx="5">
                  <c:v>0.1259122311</c:v>
                </c:pt>
                <c:pt idx="6">
                  <c:v>0.067345834</c:v>
                </c:pt>
                <c:pt idx="8">
                  <c:v>0.0752841178</c:v>
                </c:pt>
              </c:numCache>
            </c:numRef>
          </c:val>
        </c:ser>
        <c:axId val="27919346"/>
        <c:axId val="49947523"/>
      </c:barChart>
      <c:catAx>
        <c:axId val="27919346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947523"/>
        <c:crosses val="autoZero"/>
        <c:auto val="1"/>
        <c:lblOffset val="100"/>
        <c:tickLblSkip val="1"/>
        <c:noMultiLvlLbl val="0"/>
      </c:catAx>
      <c:valAx>
        <c:axId val="49947523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919346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25"/>
          <c:y val="0.10075"/>
          <c:w val="0.195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7"/>
          <c:w val="0.92525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0.0769533829</c:v>
                </c:pt>
                <c:pt idx="1">
                  <c:v>0.0769533829</c:v>
                </c:pt>
                <c:pt idx="2">
                  <c:v>0.0769533829</c:v>
                </c:pt>
                <c:pt idx="3">
                  <c:v>0.0769533829</c:v>
                </c:pt>
                <c:pt idx="4">
                  <c:v>0.0769533829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0.0497529534</c:v>
                </c:pt>
                <c:pt idx="1">
                  <c:v>0.0893725636</c:v>
                </c:pt>
                <c:pt idx="2">
                  <c:v>0.0691160779</c:v>
                </c:pt>
                <c:pt idx="3">
                  <c:v>0.0837005452</c:v>
                </c:pt>
                <c:pt idx="4">
                  <c:v>0.0769533829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0.0346291774</c:v>
                </c:pt>
                <c:pt idx="1">
                  <c:v>0.0500103698</c:v>
                </c:pt>
                <c:pt idx="2">
                  <c:v>0.0485730858</c:v>
                </c:pt>
                <c:pt idx="3">
                  <c:v>0.0446957846</c:v>
                </c:pt>
                <c:pt idx="4">
                  <c:v>0.0436103175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0.0436103175</c:v>
                </c:pt>
                <c:pt idx="1">
                  <c:v>0.0436103175</c:v>
                </c:pt>
                <c:pt idx="2">
                  <c:v>0.0436103175</c:v>
                </c:pt>
                <c:pt idx="3">
                  <c:v>0.0436103175</c:v>
                </c:pt>
                <c:pt idx="4">
                  <c:v>0.0436103175</c:v>
                </c:pt>
              </c:numCache>
            </c:numRef>
          </c:val>
        </c:ser>
        <c:axId val="46874524"/>
        <c:axId val="19217533"/>
      </c:barChart>
      <c:catAx>
        <c:axId val="468745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217533"/>
        <c:crosses val="autoZero"/>
        <c:auto val="1"/>
        <c:lblOffset val="100"/>
        <c:tickLblSkip val="1"/>
        <c:noMultiLvlLbl val="0"/>
      </c:catAx>
      <c:valAx>
        <c:axId val="19217533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687452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275"/>
          <c:y val="0.13925"/>
          <c:w val="0.287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0.87875</cdr:y>
    </cdr:from>
    <cdr:to>
      <cdr:x>0.98775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90975"/>
          <a:ext cx="5324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0.7605</cdr:x>
      <cdr:y>0.97425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33875" y="4419600"/>
          <a:ext cx="13430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0.077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13.5.1: Repeated Opioid Prescriptions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16+ years with three  or more prescriptions in one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0.99875</cdr:x>
      <cdr:y>0.094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13.5.3: Repeated Opioid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16+ years with three or more prescriptions in one year</a:t>
          </a:r>
        </a:p>
      </cdr:txBody>
    </cdr:sp>
  </cdr:relSizeAnchor>
  <cdr:relSizeAnchor xmlns:cdr="http://schemas.openxmlformats.org/drawingml/2006/chartDrawing">
    <cdr:from>
      <cdr:x>0.108</cdr:x>
      <cdr:y>0.894</cdr:y>
    </cdr:from>
    <cdr:to>
      <cdr:x>0.99875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609600" y="4876800"/>
          <a:ext cx="508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0.75975</cdr:x>
      <cdr:y>0.9595</cdr:y>
    </cdr:from>
    <cdr:to>
      <cdr:x>0.9645</cdr:x>
      <cdr:y>0.986</cdr:y>
    </cdr:to>
    <cdr:sp>
      <cdr:nvSpPr>
        <cdr:cNvPr id="3" name="mchp"/>
        <cdr:cNvSpPr txBox="1">
          <a:spLocks noChangeArrowheads="1"/>
        </cdr:cNvSpPr>
      </cdr:nvSpPr>
      <cdr:spPr>
        <a:xfrm>
          <a:off x="4333875" y="5229225"/>
          <a:ext cx="11715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0.88375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4010025"/>
          <a:ext cx="52006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0.0785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13.5.2: Repeated Opioid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16+ years with three or more prescriptions in one year</a:t>
          </a:r>
        </a:p>
      </cdr:txBody>
    </cdr:sp>
  </cdr:relSizeAnchor>
  <cdr:relSizeAnchor xmlns:cdr="http://schemas.openxmlformats.org/drawingml/2006/chartDrawing">
    <cdr:from>
      <cdr:x>0.77325</cdr:x>
      <cdr:y>0.96825</cdr:y>
    </cdr:from>
    <cdr:to>
      <cdr:x>0.97775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10075" y="4391025"/>
          <a:ext cx="1162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</cdr:y>
    </cdr:from>
    <cdr:to>
      <cdr:x>1</cdr:x>
      <cdr:y>0.0985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05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Repeated Opioid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16+ years with three or more prescriptions in one year</a:t>
          </a:r>
        </a:p>
      </cdr:txBody>
    </cdr:sp>
  </cdr:relSizeAnchor>
  <cdr:relSizeAnchor xmlns:cdr="http://schemas.openxmlformats.org/drawingml/2006/chartDrawing">
    <cdr:from>
      <cdr:x>0.74525</cdr:x>
      <cdr:y>0.96825</cdr:y>
    </cdr:from>
    <cdr:to>
      <cdr:x>0.9505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248150" y="4391025"/>
          <a:ext cx="11715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162</v>
      </c>
      <c r="B1" s="14"/>
      <c r="C1" s="14"/>
    </row>
    <row r="2" spans="1:10" ht="13.5" customHeight="1" thickBot="1">
      <c r="A2" s="69" t="s">
        <v>145</v>
      </c>
      <c r="B2" s="73" t="s">
        <v>160</v>
      </c>
      <c r="C2" s="74"/>
      <c r="E2" s="75" t="s">
        <v>146</v>
      </c>
      <c r="F2" s="73" t="s">
        <v>160</v>
      </c>
      <c r="G2" s="74"/>
      <c r="I2" s="69" t="s">
        <v>144</v>
      </c>
      <c r="J2" s="67" t="s">
        <v>161</v>
      </c>
    </row>
    <row r="3" spans="1:10" ht="13.5" thickBot="1">
      <c r="A3" s="70"/>
      <c r="B3" s="15" t="s">
        <v>61</v>
      </c>
      <c r="C3" s="18" t="s">
        <v>61</v>
      </c>
      <c r="E3" s="76"/>
      <c r="F3" s="15" t="s">
        <v>61</v>
      </c>
      <c r="G3" s="18" t="s">
        <v>61</v>
      </c>
      <c r="I3" s="70"/>
      <c r="J3" s="68"/>
    </row>
    <row r="4" spans="1:10" ht="12.75">
      <c r="A4" s="70"/>
      <c r="B4" s="15" t="s">
        <v>147</v>
      </c>
      <c r="C4" s="31" t="s">
        <v>147</v>
      </c>
      <c r="E4" s="76"/>
      <c r="F4" s="15" t="s">
        <v>147</v>
      </c>
      <c r="G4" s="31" t="s">
        <v>147</v>
      </c>
      <c r="I4" s="70"/>
      <c r="J4" s="31" t="s">
        <v>155</v>
      </c>
    </row>
    <row r="5" spans="1:10" ht="12.75">
      <c r="A5" s="70"/>
      <c r="B5" s="16" t="s">
        <v>148</v>
      </c>
      <c r="C5" s="32" t="s">
        <v>148</v>
      </c>
      <c r="E5" s="76"/>
      <c r="F5" s="16" t="s">
        <v>148</v>
      </c>
      <c r="G5" s="32" t="s">
        <v>148</v>
      </c>
      <c r="I5" s="70"/>
      <c r="J5" s="32" t="s">
        <v>148</v>
      </c>
    </row>
    <row r="6" spans="1:10" ht="13.5" thickBot="1">
      <c r="A6" s="71"/>
      <c r="B6" s="54" t="s">
        <v>137</v>
      </c>
      <c r="C6" s="59" t="s">
        <v>138</v>
      </c>
      <c r="E6" s="77"/>
      <c r="F6" s="54" t="s">
        <v>137</v>
      </c>
      <c r="G6" s="59" t="s">
        <v>138</v>
      </c>
      <c r="I6" s="71"/>
      <c r="J6" s="55" t="s">
        <v>137</v>
      </c>
    </row>
    <row r="7" spans="1:10" ht="12.75">
      <c r="A7" s="23" t="s">
        <v>31</v>
      </c>
      <c r="B7" s="56">
        <f>'m vs o orig data'!F4*100</f>
        <v>3.83439191</v>
      </c>
      <c r="C7" s="40">
        <f>'m vs o orig data'!R4*100</f>
        <v>3.03696447</v>
      </c>
      <c r="E7" s="24" t="s">
        <v>45</v>
      </c>
      <c r="F7" s="42">
        <f>'m vs o orig data'!F19*100</f>
        <v>4.31918009</v>
      </c>
      <c r="G7" s="40">
        <f>'m vs o orig data'!R19*100</f>
        <v>2.42230435</v>
      </c>
      <c r="I7" s="25" t="s">
        <v>139</v>
      </c>
      <c r="J7" s="60">
        <f>'m region orig data'!F4*100</f>
        <v>5.19059205</v>
      </c>
    </row>
    <row r="8" spans="1:10" ht="12.75">
      <c r="A8" s="25" t="s">
        <v>32</v>
      </c>
      <c r="B8" s="57">
        <f>'m vs o orig data'!F5*100</f>
        <v>6.7175572500000005</v>
      </c>
      <c r="C8" s="40">
        <f>'m vs o orig data'!R5*100</f>
        <v>3.3776308800000003</v>
      </c>
      <c r="E8" s="26" t="s">
        <v>46</v>
      </c>
      <c r="F8" s="42">
        <f>'m vs o orig data'!F20*100</f>
        <v>3.8277512</v>
      </c>
      <c r="G8" s="40">
        <f>'m vs o orig data'!R20*100</f>
        <v>3.2711698599999997</v>
      </c>
      <c r="I8" s="25" t="s">
        <v>35</v>
      </c>
      <c r="J8" s="61">
        <f>'m region orig data'!F5*100</f>
        <v>6.28128532</v>
      </c>
    </row>
    <row r="9" spans="1:10" ht="12.75">
      <c r="A9" s="25" t="s">
        <v>33</v>
      </c>
      <c r="B9" s="57">
        <f>'m vs o orig data'!F6*100</f>
        <v>4.62046205</v>
      </c>
      <c r="C9" s="40">
        <f>'m vs o orig data'!R6*100</f>
        <v>3.96249812</v>
      </c>
      <c r="E9" s="26" t="s">
        <v>50</v>
      </c>
      <c r="F9" s="42">
        <f>'m vs o orig data'!F21*100</f>
        <v>5.783385910000001</v>
      </c>
      <c r="G9" s="40">
        <f>'m vs o orig data'!R21*100</f>
        <v>3.50237514</v>
      </c>
      <c r="I9" s="25" t="s">
        <v>140</v>
      </c>
      <c r="J9" s="61">
        <f>'m region orig data'!F6*100</f>
        <v>10.23069208</v>
      </c>
    </row>
    <row r="10" spans="1:10" ht="12.75">
      <c r="A10" s="25" t="s">
        <v>28</v>
      </c>
      <c r="B10" s="57">
        <f>'m vs o orig data'!F7*100</f>
        <v>6.7159581</v>
      </c>
      <c r="C10" s="40">
        <f>'m vs o orig data'!R7*100</f>
        <v>4.00158061</v>
      </c>
      <c r="E10" s="26" t="s">
        <v>48</v>
      </c>
      <c r="F10" s="42">
        <f>'m vs o orig data'!F22*100</f>
        <v>5.484598050000001</v>
      </c>
      <c r="G10" s="40">
        <f>'m vs o orig data'!R22*100</f>
        <v>3.60084873</v>
      </c>
      <c r="I10" s="25" t="s">
        <v>41</v>
      </c>
      <c r="J10" s="61">
        <f>'m region orig data'!F7*100</f>
        <v>8.18603055</v>
      </c>
    </row>
    <row r="11" spans="1:10" ht="12.75">
      <c r="A11" s="25" t="s">
        <v>41</v>
      </c>
      <c r="B11" s="57">
        <f>'m vs o orig data'!F8*100</f>
        <v>8.18603055</v>
      </c>
      <c r="C11" s="40">
        <f>'m vs o orig data'!R8*100</f>
        <v>4.48933782</v>
      </c>
      <c r="E11" s="26" t="s">
        <v>51</v>
      </c>
      <c r="F11" s="42">
        <f>'m vs o orig data'!F23*100</f>
        <v>4.9342105300000005</v>
      </c>
      <c r="G11" s="40">
        <f>'m vs o orig data'!R23*100</f>
        <v>3.5271954799999996</v>
      </c>
      <c r="I11" s="25" t="s">
        <v>141</v>
      </c>
      <c r="J11" s="61">
        <f>'m region orig data'!F8*100</f>
        <v>6.1185468499999995</v>
      </c>
    </row>
    <row r="12" spans="1:10" ht="12.75">
      <c r="A12" s="25" t="s">
        <v>35</v>
      </c>
      <c r="B12" s="57">
        <f>'m vs o orig data'!F9*100</f>
        <v>6.42910171</v>
      </c>
      <c r="C12" s="40">
        <f>'m vs o orig data'!R9*100</f>
        <v>4.45499025</v>
      </c>
      <c r="E12" s="26" t="s">
        <v>47</v>
      </c>
      <c r="F12" s="42">
        <f>'m vs o orig data'!F24*100</f>
        <v>6.891271059999999</v>
      </c>
      <c r="G12" s="40">
        <f>'m vs o orig data'!R24*100</f>
        <v>3.6350196799999996</v>
      </c>
      <c r="I12" s="25" t="s">
        <v>142</v>
      </c>
      <c r="J12" s="61">
        <f>'m region orig data'!F9*100</f>
        <v>11.91102607</v>
      </c>
    </row>
    <row r="13" spans="1:10" ht="12.75">
      <c r="A13" s="25" t="s">
        <v>36</v>
      </c>
      <c r="B13" s="57">
        <f>'m vs o orig data'!F10*100</f>
        <v>6.7848882</v>
      </c>
      <c r="C13" s="40">
        <f>'m vs o orig data'!R10*100</f>
        <v>5.00416725</v>
      </c>
      <c r="E13" s="26" t="s">
        <v>49</v>
      </c>
      <c r="F13" s="42">
        <f>'m vs o orig data'!F25*100</f>
        <v>6.96027102</v>
      </c>
      <c r="G13" s="40">
        <f>'m vs o orig data'!R25*100</f>
        <v>4.52085713</v>
      </c>
      <c r="I13" s="25" t="s">
        <v>143</v>
      </c>
      <c r="J13" s="61">
        <f>'m region orig data'!F10*100</f>
        <v>5.85951288</v>
      </c>
    </row>
    <row r="14" spans="1:10" ht="12.75">
      <c r="A14" s="25" t="s">
        <v>34</v>
      </c>
      <c r="B14" s="57">
        <f>'m vs o orig data'!F11*100</f>
        <v>14.2789148</v>
      </c>
      <c r="C14" s="40">
        <f>'m vs o orig data'!R11*100</f>
        <v>6.71548984</v>
      </c>
      <c r="E14" s="26" t="s">
        <v>52</v>
      </c>
      <c r="F14" s="42">
        <f>'m vs o orig data'!F26*100</f>
        <v>7.092198580000001</v>
      </c>
      <c r="G14" s="40">
        <f>'m vs o orig data'!R26*100</f>
        <v>4.38363001</v>
      </c>
      <c r="I14" s="27"/>
      <c r="J14" s="62"/>
    </row>
    <row r="15" spans="1:10" ht="13.5" thickBot="1">
      <c r="A15" s="25" t="s">
        <v>37</v>
      </c>
      <c r="B15" s="57"/>
      <c r="C15" s="40">
        <f>'m vs o orig data'!R12*100</f>
        <v>3.62318841</v>
      </c>
      <c r="E15" s="26" t="s">
        <v>53</v>
      </c>
      <c r="F15" s="42">
        <f>'m vs o orig data'!F27*100</f>
        <v>6.558295960000001</v>
      </c>
      <c r="G15" s="40">
        <f>'m vs o orig data'!R27*100</f>
        <v>4.14288149</v>
      </c>
      <c r="I15" s="29" t="s">
        <v>42</v>
      </c>
      <c r="J15" s="63">
        <f>'m region orig data'!F11*100</f>
        <v>7.5874388900000005</v>
      </c>
    </row>
    <row r="16" spans="1:10" ht="12.75">
      <c r="A16" s="25" t="s">
        <v>38</v>
      </c>
      <c r="B16" s="57">
        <f>'m vs o orig data'!F13*100</f>
        <v>6.666666670000001</v>
      </c>
      <c r="C16" s="40">
        <f>'m vs o orig data'!R13*100</f>
        <v>5.22377908</v>
      </c>
      <c r="E16" s="26" t="s">
        <v>54</v>
      </c>
      <c r="F16" s="42">
        <f>'m vs o orig data'!F28*100</f>
        <v>11.35714286</v>
      </c>
      <c r="G16" s="40">
        <f>'m vs o orig data'!R28*100</f>
        <v>4.29484964</v>
      </c>
      <c r="I16" s="17" t="s">
        <v>43</v>
      </c>
      <c r="J16" s="30"/>
    </row>
    <row r="17" spans="1:10" ht="12.75">
      <c r="A17" s="25" t="s">
        <v>39</v>
      </c>
      <c r="B17" s="57">
        <f>'m vs o orig data'!F14*100</f>
        <v>6.06060606</v>
      </c>
      <c r="C17" s="40">
        <f>'m vs o orig data'!R14*100</f>
        <v>4.06823184</v>
      </c>
      <c r="E17" s="26" t="s">
        <v>55</v>
      </c>
      <c r="F17" s="42">
        <f>'m vs o orig data'!F29*100</f>
        <v>14.634146340000001</v>
      </c>
      <c r="G17" s="40">
        <f>'m vs o orig data'!R29*100</f>
        <v>7.134149670000001</v>
      </c>
      <c r="I17" s="66" t="s">
        <v>159</v>
      </c>
      <c r="J17" s="21"/>
    </row>
    <row r="18" spans="1:7" ht="12.75">
      <c r="A18" s="27"/>
      <c r="B18" s="58"/>
      <c r="C18" s="43"/>
      <c r="E18" s="26" t="s">
        <v>56</v>
      </c>
      <c r="F18" s="42">
        <f>'m vs o orig data'!F30*100</f>
        <v>15.29275809</v>
      </c>
      <c r="G18" s="40">
        <f>'m vs o orig data'!R30*100</f>
        <v>10.16654746</v>
      </c>
    </row>
    <row r="19" spans="1:7" ht="12.75">
      <c r="A19" s="25" t="s">
        <v>135</v>
      </c>
      <c r="B19" s="57">
        <f>'m vs o orig data'!F15*100</f>
        <v>5.010507690000001</v>
      </c>
      <c r="C19" s="40">
        <f>'m vs o orig data'!R15*100</f>
        <v>3.4778836799999997</v>
      </c>
      <c r="E19" s="28"/>
      <c r="F19" s="39"/>
      <c r="G19" s="43"/>
    </row>
    <row r="20" spans="1:7" ht="13.5" thickBot="1">
      <c r="A20" s="25" t="s">
        <v>44</v>
      </c>
      <c r="B20" s="57">
        <f>'m vs o orig data'!F16*100</f>
        <v>8.93503806</v>
      </c>
      <c r="C20" s="40">
        <f>'m vs o orig data'!R16*100</f>
        <v>5.1797341900000005</v>
      </c>
      <c r="E20" s="29" t="s">
        <v>41</v>
      </c>
      <c r="F20" s="45">
        <f>'m vs o orig data'!F8*100</f>
        <v>8.18603055</v>
      </c>
      <c r="G20" s="44">
        <f>'m vs o orig data'!R8*100</f>
        <v>4.48933782</v>
      </c>
    </row>
    <row r="21" spans="1:6" ht="12.75">
      <c r="A21" s="25" t="s">
        <v>40</v>
      </c>
      <c r="B21" s="57">
        <f>'m vs o orig data'!F17*100</f>
        <v>6.27091774</v>
      </c>
      <c r="C21" s="40">
        <f>'m vs o orig data'!R17*100</f>
        <v>4.46205956</v>
      </c>
      <c r="E21" s="17" t="s">
        <v>43</v>
      </c>
      <c r="F21" s="30"/>
    </row>
    <row r="22" spans="1:7" ht="12.75">
      <c r="A22" s="27"/>
      <c r="B22" s="58"/>
      <c r="C22" s="43"/>
      <c r="E22" s="72" t="s">
        <v>159</v>
      </c>
      <c r="F22" s="72"/>
      <c r="G22" s="72"/>
    </row>
    <row r="23" spans="1:3" ht="13.5" thickBot="1">
      <c r="A23" s="29" t="s">
        <v>42</v>
      </c>
      <c r="B23" s="57">
        <f>'m vs o orig data'!F18*100</f>
        <v>7.5874388900000005</v>
      </c>
      <c r="C23" s="40">
        <f>'m vs o orig data'!R18*100</f>
        <v>4.36103175</v>
      </c>
    </row>
    <row r="24" spans="1:3" ht="13.5" thickBot="1">
      <c r="A24" s="50"/>
      <c r="B24" s="65" t="s">
        <v>156</v>
      </c>
      <c r="C24" s="64" t="s">
        <v>157</v>
      </c>
    </row>
    <row r="25" spans="1:6" ht="12.75">
      <c r="A25" s="17" t="s">
        <v>43</v>
      </c>
      <c r="B25" s="30"/>
      <c r="E25" s="47"/>
      <c r="F25" s="46"/>
    </row>
    <row r="26" spans="1:6" ht="12.75">
      <c r="A26" s="66" t="s">
        <v>159</v>
      </c>
      <c r="B26" s="21"/>
      <c r="C26" s="21"/>
      <c r="E26" s="47"/>
      <c r="F26" s="48"/>
    </row>
    <row r="27" spans="5:6" ht="12.75">
      <c r="E27" s="47"/>
      <c r="F27" s="48"/>
    </row>
    <row r="28" spans="5:6" ht="12.75">
      <c r="E28" s="47"/>
      <c r="F28" s="49"/>
    </row>
    <row r="29" spans="5:6" ht="12.75">
      <c r="E29" s="47"/>
      <c r="F29" s="46"/>
    </row>
    <row r="30" spans="5:6" ht="12.75">
      <c r="E30" s="50"/>
      <c r="F30" s="51"/>
    </row>
    <row r="31" spans="5:6" ht="12.75">
      <c r="E31" s="50"/>
      <c r="F31" s="51"/>
    </row>
    <row r="32" spans="5:6" ht="12.75">
      <c r="E32" s="50"/>
      <c r="F32" s="51"/>
    </row>
    <row r="34" spans="5:6" ht="12.75">
      <c r="E34" s="50"/>
      <c r="F34" s="51"/>
    </row>
    <row r="35" spans="5:6" ht="12.75">
      <c r="E35" s="50"/>
      <c r="F35" s="51"/>
    </row>
    <row r="36" spans="5:6" ht="12.75">
      <c r="E36" s="50"/>
      <c r="F36" s="51"/>
    </row>
    <row r="37" spans="5:6" ht="12.75">
      <c r="E37" s="52"/>
      <c r="F37" s="51"/>
    </row>
    <row r="38" spans="5:6" ht="12.75">
      <c r="E38" s="50"/>
      <c r="F38" s="51"/>
    </row>
  </sheetData>
  <sheetProtection/>
  <mergeCells count="7">
    <mergeCell ref="J2:J3"/>
    <mergeCell ref="I2:I6"/>
    <mergeCell ref="E22:G22"/>
    <mergeCell ref="F2:G2"/>
    <mergeCell ref="A2:A6"/>
    <mergeCell ref="E2:E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32" sqref="R3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149</v>
      </c>
      <c r="B1" s="5" t="s">
        <v>57</v>
      </c>
      <c r="C1" s="78" t="s">
        <v>29</v>
      </c>
      <c r="D1" s="78"/>
      <c r="E1" s="78"/>
      <c r="F1" s="79" t="s">
        <v>128</v>
      </c>
      <c r="G1" s="79"/>
      <c r="H1" s="80" t="s">
        <v>158</v>
      </c>
      <c r="I1" s="80"/>
      <c r="J1" s="80"/>
      <c r="K1" s="80"/>
      <c r="L1" s="80"/>
      <c r="M1" s="7"/>
      <c r="O1" s="7"/>
    </row>
    <row r="2" spans="1:15" ht="12.75">
      <c r="A2" s="35" t="s">
        <v>150</v>
      </c>
      <c r="B2" s="53"/>
      <c r="C2" s="13"/>
      <c r="D2" s="13"/>
      <c r="E2" s="13"/>
      <c r="F2" s="37"/>
      <c r="G2" s="37"/>
      <c r="H2" s="5"/>
      <c r="I2" s="5" t="s">
        <v>136</v>
      </c>
      <c r="J2" s="5" t="s">
        <v>136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117</v>
      </c>
      <c r="D3" s="13" t="s">
        <v>94</v>
      </c>
      <c r="E3" s="13" t="s">
        <v>93</v>
      </c>
      <c r="F3" s="37" t="s">
        <v>126</v>
      </c>
      <c r="G3" s="37" t="s">
        <v>127</v>
      </c>
      <c r="H3" s="6" t="s">
        <v>129</v>
      </c>
      <c r="I3" s="3" t="s">
        <v>137</v>
      </c>
      <c r="J3" s="41" t="s">
        <v>138</v>
      </c>
      <c r="K3" s="6" t="s">
        <v>130</v>
      </c>
      <c r="L3" s="6" t="s">
        <v>131</v>
      </c>
      <c r="N3" s="6" t="s">
        <v>132</v>
      </c>
      <c r="P3" s="6" t="s">
        <v>133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0.0769533829</v>
      </c>
      <c r="I4" s="3">
        <f>'m vs o orig data'!B4</f>
        <v>0.0393172664</v>
      </c>
      <c r="J4" s="3">
        <f>'m vs o orig data'!N4</f>
        <v>0.0320403979</v>
      </c>
      <c r="K4" s="19">
        <f aca="true" t="shared" si="1" ref="K4:K14">J$19</f>
        <v>0.0436103175</v>
      </c>
      <c r="L4" s="12">
        <f>'m vs o orig data'!E4</f>
        <v>8.738714E-11</v>
      </c>
      <c r="M4" s="8"/>
      <c r="N4" s="12">
        <f>'m vs o orig data'!Q4</f>
        <v>4.9166044E-06</v>
      </c>
      <c r="O4" s="8"/>
      <c r="P4" s="12">
        <f>'m vs o orig data'!Z4</f>
        <v>0.054301396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32</v>
      </c>
      <c r="C5" t="str">
        <f>'m vs o orig data'!AD5</f>
        <v> </v>
      </c>
      <c r="D5" t="str">
        <f>'m vs o orig data'!AE5</f>
        <v>o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9">
        <f t="shared" si="0"/>
        <v>0.0769533829</v>
      </c>
      <c r="I5" s="3">
        <f>'m vs o orig data'!B5</f>
        <v>0.0672230755</v>
      </c>
      <c r="J5" s="3">
        <f>'m vs o orig data'!N5</f>
        <v>0.0341362</v>
      </c>
      <c r="K5" s="19">
        <f t="shared" si="1"/>
        <v>0.0436103175</v>
      </c>
      <c r="L5" s="12">
        <f>'m vs o orig data'!E5</f>
        <v>0.1557275041</v>
      </c>
      <c r="M5" s="9"/>
      <c r="N5" s="12">
        <f>'m vs o orig data'!Q5</f>
        <v>0.0001181003</v>
      </c>
      <c r="O5" s="9"/>
      <c r="P5" s="12">
        <f>'m vs o orig data'!Z5</f>
        <v>1.488984E-12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(m)</v>
      </c>
      <c r="B6" t="s">
        <v>33</v>
      </c>
      <c r="C6" t="str">
        <f>'m vs o orig data'!AD6</f>
        <v>m</v>
      </c>
      <c r="D6" t="str">
        <f>'m vs o orig data'!AE6</f>
        <v> 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9">
        <f t="shared" si="0"/>
        <v>0.0769533829</v>
      </c>
      <c r="I6" s="3">
        <f>'m vs o orig data'!B6</f>
        <v>0.0458953907</v>
      </c>
      <c r="J6" s="3">
        <f>'m vs o orig data'!N6</f>
        <v>0.0375413213</v>
      </c>
      <c r="K6" s="19">
        <f t="shared" si="1"/>
        <v>0.0436103175</v>
      </c>
      <c r="L6" s="12">
        <f>'m vs o orig data'!E6</f>
        <v>0.0001745886</v>
      </c>
      <c r="M6" s="9"/>
      <c r="N6" s="12">
        <f>'m vs o orig data'!Q6</f>
        <v>0.020090625</v>
      </c>
      <c r="O6" s="9"/>
      <c r="P6" s="12">
        <f>'m vs o orig data'!Z6</f>
        <v>0.1468413221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(d)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9">
        <f t="shared" si="0"/>
        <v>0.0769533829</v>
      </c>
      <c r="I7" s="3">
        <f>'m vs o orig data'!B7</f>
        <v>0.0811635634</v>
      </c>
      <c r="J7" s="3">
        <f>'m vs o orig data'!N7</f>
        <v>0.0413239492</v>
      </c>
      <c r="K7" s="19">
        <f t="shared" si="1"/>
        <v>0.0436103175</v>
      </c>
      <c r="L7" s="12">
        <f>'m vs o orig data'!E7</f>
        <v>0.6505554846</v>
      </c>
      <c r="M7" s="9"/>
      <c r="N7" s="12">
        <f>'m vs o orig data'!Q7</f>
        <v>0.4151167899</v>
      </c>
      <c r="O7" s="9"/>
      <c r="P7" s="12">
        <f>'m vs o orig data'!Z7</f>
        <v>1.5821944E-08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0.0769533829</v>
      </c>
      <c r="I8" s="3">
        <f>'m vs o orig data'!B8</f>
        <v>0.0837005452</v>
      </c>
      <c r="J8" s="3">
        <f>'m vs o orig data'!N8</f>
        <v>0.0446957846</v>
      </c>
      <c r="K8" s="19">
        <f t="shared" si="1"/>
        <v>0.0436103175</v>
      </c>
      <c r="L8" s="12">
        <f>'m vs o orig data'!E8</f>
        <v>0.151820585</v>
      </c>
      <c r="M8" s="9"/>
      <c r="N8" s="12">
        <f>'m vs o orig data'!Q8</f>
        <v>0.6612740673</v>
      </c>
      <c r="O8" s="9"/>
      <c r="P8" s="12">
        <f>'m vs o orig data'!Z8</f>
        <v>4.225093E-23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(d)</v>
      </c>
      <c r="B9" t="s">
        <v>35</v>
      </c>
      <c r="C9" t="str">
        <f>'m vs o orig data'!AD9</f>
        <v> </v>
      </c>
      <c r="D9" t="str">
        <f>'m vs o orig data'!AE9</f>
        <v> 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9">
        <f t="shared" si="0"/>
        <v>0.0769533829</v>
      </c>
      <c r="I9" s="3">
        <f>'m vs o orig data'!B9</f>
        <v>0.0630503524</v>
      </c>
      <c r="J9" s="3">
        <f>'m vs o orig data'!N9</f>
        <v>0.0419500022</v>
      </c>
      <c r="K9" s="19">
        <f t="shared" si="1"/>
        <v>0.0436103175</v>
      </c>
      <c r="L9" s="12">
        <f>'m vs o orig data'!E9</f>
        <v>0.0157880708</v>
      </c>
      <c r="M9" s="9"/>
      <c r="N9" s="12">
        <f>'m vs o orig data'!Q9</f>
        <v>0.5458042105</v>
      </c>
      <c r="O9" s="9"/>
      <c r="P9" s="12">
        <f>'m vs o orig data'!Z9</f>
        <v>1.0988215E-06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(d)</v>
      </c>
      <c r="B10" t="s">
        <v>36</v>
      </c>
      <c r="C10" t="str">
        <f>'m vs o orig data'!AD10</f>
        <v> </v>
      </c>
      <c r="D10" t="str">
        <f>'m vs o orig data'!AE10</f>
        <v> </v>
      </c>
      <c r="E10" t="str">
        <f ca="1">IF(CELL("contents",F10)="s","s",IF(CELL("contents",G10)="s","s",IF(CELL("contents",'m vs o orig data'!AF10)="d","d","")))</f>
        <v>d</v>
      </c>
      <c r="F10" t="str">
        <f>'m vs o orig data'!AG10</f>
        <v> </v>
      </c>
      <c r="G10" t="str">
        <f>'m vs o orig data'!AH10</f>
        <v> </v>
      </c>
      <c r="H10" s="19">
        <f t="shared" si="0"/>
        <v>0.0769533829</v>
      </c>
      <c r="I10" s="3">
        <f>'m vs o orig data'!B10</f>
        <v>0.068789577</v>
      </c>
      <c r="J10" s="3">
        <f>'m vs o orig data'!N10</f>
        <v>0.0503404846</v>
      </c>
      <c r="K10" s="19">
        <f t="shared" si="1"/>
        <v>0.0436103175</v>
      </c>
      <c r="L10" s="12">
        <f>'m vs o orig data'!E10</f>
        <v>0.2710816421</v>
      </c>
      <c r="N10" s="12">
        <f>'m vs o orig data'!Q10</f>
        <v>0.0324961095</v>
      </c>
      <c r="P10" s="12">
        <f>'m vs o orig data'!Z10</f>
        <v>0.0028126651</v>
      </c>
    </row>
    <row r="11" spans="1:23" ht="12.75">
      <c r="A11" s="2" t="str">
        <f ca="1" t="shared" si="2"/>
        <v>Parkland (m,o,d)</v>
      </c>
      <c r="B11" t="s">
        <v>34</v>
      </c>
      <c r="C11" t="str">
        <f>'m vs o orig data'!AD11</f>
        <v>m</v>
      </c>
      <c r="D11" t="str">
        <f>'m vs o orig data'!AE11</f>
        <v>o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9">
        <f t="shared" si="0"/>
        <v>0.0769533829</v>
      </c>
      <c r="I11" s="3">
        <f>'m vs o orig data'!B11</f>
        <v>0.1476155932</v>
      </c>
      <c r="J11" s="3">
        <f>'m vs o orig data'!N11</f>
        <v>0.0657487232</v>
      </c>
      <c r="K11" s="19">
        <f t="shared" si="1"/>
        <v>0.0436103175</v>
      </c>
      <c r="L11" s="12">
        <f>'m vs o orig data'!E11</f>
        <v>4.286042E-17</v>
      </c>
      <c r="M11" s="9"/>
      <c r="N11" s="12">
        <f>'m vs o orig data'!Q11</f>
        <v>2.454832E-10</v>
      </c>
      <c r="O11" s="9"/>
      <c r="P11" s="12">
        <f>'m vs o orig data'!Z11</f>
        <v>1.540526E-24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 </v>
      </c>
      <c r="H12" s="19">
        <f t="shared" si="0"/>
        <v>0.0769533829</v>
      </c>
      <c r="I12" s="3" t="str">
        <f>'m vs o orig data'!B12</f>
        <v> </v>
      </c>
      <c r="J12" s="3">
        <f>'m vs o orig data'!N12</f>
        <v>0.0396342824</v>
      </c>
      <c r="K12" s="19">
        <f t="shared" si="1"/>
        <v>0.0436103175</v>
      </c>
      <c r="L12" s="12" t="str">
        <f>'m vs o orig data'!E12</f>
        <v> </v>
      </c>
      <c r="M12" s="9"/>
      <c r="N12" s="12">
        <f>'m vs o orig data'!Q12</f>
        <v>0.6822079807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(o,d)</v>
      </c>
      <c r="B13" t="s">
        <v>38</v>
      </c>
      <c r="C13" t="str">
        <f>'m vs o orig data'!AD13</f>
        <v> </v>
      </c>
      <c r="D13" t="str">
        <f>'m vs o orig data'!AE13</f>
        <v>o</v>
      </c>
      <c r="E13" t="str">
        <f ca="1">IF(CELL("contents",F13)="s","s",IF(CELL("contents",G13)="s","s",IF(CELL("contents",'m vs o orig data'!AF13)="d","d","")))</f>
        <v>d</v>
      </c>
      <c r="F13" t="str">
        <f>'m vs o orig data'!AG13</f>
        <v> </v>
      </c>
      <c r="G13" t="str">
        <f>'m vs o orig data'!AH13</f>
        <v> </v>
      </c>
      <c r="H13" s="19">
        <f t="shared" si="0"/>
        <v>0.0769533829</v>
      </c>
      <c r="I13" s="3">
        <f>'m vs o orig data'!B13</f>
        <v>0.0713550198</v>
      </c>
      <c r="J13" s="3">
        <f>'m vs o orig data'!N13</f>
        <v>0.0527218814</v>
      </c>
      <c r="K13" s="19">
        <f t="shared" si="1"/>
        <v>0.0436103175</v>
      </c>
      <c r="L13" s="12">
        <f>'m vs o orig data'!E13</f>
        <v>0.448899897</v>
      </c>
      <c r="M13" s="9"/>
      <c r="N13" s="12">
        <f>'m vs o orig data'!Q13</f>
        <v>0.0084736241</v>
      </c>
      <c r="O13" s="9"/>
      <c r="P13" s="12">
        <f>'m vs o orig data'!Z13</f>
        <v>0.00415758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(d)</v>
      </c>
      <c r="B14" t="s">
        <v>39</v>
      </c>
      <c r="C14" t="str">
        <f>'m vs o orig data'!AD14</f>
        <v> </v>
      </c>
      <c r="D14" t="str">
        <f>'m vs o orig data'!AE14</f>
        <v> </v>
      </c>
      <c r="E14" t="str">
        <f ca="1">IF(CELL("contents",F14)="s","s",IF(CELL("contents",G14)="s","s",IF(CELL("contents",'m vs o orig data'!AF14)="d","d","")))</f>
        <v>d</v>
      </c>
      <c r="F14" t="str">
        <f>'m vs o orig data'!AG14</f>
        <v> </v>
      </c>
      <c r="G14" t="str">
        <f>'m vs o orig data'!AH14</f>
        <v> </v>
      </c>
      <c r="H14" s="19">
        <f t="shared" si="0"/>
        <v>0.0769533829</v>
      </c>
      <c r="I14" s="3">
        <f>'m vs o orig data'!B14</f>
        <v>0.0724115643</v>
      </c>
      <c r="J14" s="3">
        <f>'m vs o orig data'!N14</f>
        <v>0.0500194562</v>
      </c>
      <c r="K14" s="19">
        <f t="shared" si="1"/>
        <v>0.0436103175</v>
      </c>
      <c r="L14" s="12">
        <f>'m vs o orig data'!E14</f>
        <v>0.5602173911</v>
      </c>
      <c r="M14" s="9"/>
      <c r="N14" s="12">
        <f>'m vs o orig data'!Q14</f>
        <v>0.0503943409</v>
      </c>
      <c r="O14" s="9"/>
      <c r="P14" s="12">
        <f>'m vs o orig data'!Z14</f>
        <v>0.0006662288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(m,o,d)</v>
      </c>
      <c r="B16" t="s">
        <v>135</v>
      </c>
      <c r="C16" t="str">
        <f>'m vs o orig data'!AD15</f>
        <v>m</v>
      </c>
      <c r="D16" t="str">
        <f>'m vs o orig data'!AE15</f>
        <v>o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9">
        <f>I$19</f>
        <v>0.0769533829</v>
      </c>
      <c r="I16" s="3">
        <f>'m vs o orig data'!B15</f>
        <v>0.0497529534</v>
      </c>
      <c r="J16" s="3">
        <f>'m vs o orig data'!N15</f>
        <v>0.0346291774</v>
      </c>
      <c r="K16" s="19">
        <f>J$19</f>
        <v>0.0436103175</v>
      </c>
      <c r="L16" s="12">
        <f>'m vs o orig data'!E15</f>
        <v>6.0132481E-08</v>
      </c>
      <c r="M16" s="9"/>
      <c r="N16" s="12">
        <f>'m vs o orig data'!Q15</f>
        <v>6.67539E-05</v>
      </c>
      <c r="O16" s="9"/>
      <c r="P16" s="12">
        <f>'m vs o orig data'!Z15</f>
        <v>3.058943E-06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9">
        <f>I$19</f>
        <v>0.0769533829</v>
      </c>
      <c r="I17" s="3">
        <f>'m vs o orig data'!B16</f>
        <v>0.0893725636</v>
      </c>
      <c r="J17" s="3">
        <f>'m vs o orig data'!N16</f>
        <v>0.0500103698</v>
      </c>
      <c r="K17" s="19">
        <f>J$19</f>
        <v>0.0436103175</v>
      </c>
      <c r="L17" s="12">
        <f>'m vs o orig data'!E16</f>
        <v>0.0194582082</v>
      </c>
      <c r="N17" s="12">
        <f>'m vs o orig data'!Q16</f>
        <v>0.0183248742</v>
      </c>
      <c r="P17" s="12">
        <f>'m vs o orig data'!Z16</f>
        <v>5.599909E-18</v>
      </c>
    </row>
    <row r="18" spans="1:16" ht="12.75">
      <c r="A18" s="2" t="str">
        <f ca="1" t="shared" si="2"/>
        <v>North (d)</v>
      </c>
      <c r="B18" t="s">
        <v>40</v>
      </c>
      <c r="C18" t="str">
        <f>'m vs o orig data'!AD17</f>
        <v> </v>
      </c>
      <c r="D18" t="str">
        <f>'m vs o orig data'!AE17</f>
        <v> </v>
      </c>
      <c r="E18" t="str">
        <f ca="1">IF(CELL("contents",F18)="s","s",IF(CELL("contents",G18)="s","s",IF(CELL("contents",'m vs o orig data'!AF17)="d","d","")))</f>
        <v>d</v>
      </c>
      <c r="F18" t="str">
        <f>'m vs o orig data'!AG17</f>
        <v> </v>
      </c>
      <c r="G18" t="str">
        <f>'m vs o orig data'!AH17</f>
        <v> </v>
      </c>
      <c r="H18" s="19">
        <f>I$19</f>
        <v>0.0769533829</v>
      </c>
      <c r="I18" s="3">
        <f>'m vs o orig data'!B17</f>
        <v>0.0691160779</v>
      </c>
      <c r="J18" s="3">
        <f>'m vs o orig data'!N17</f>
        <v>0.0485730858</v>
      </c>
      <c r="K18" s="19">
        <f>J$19</f>
        <v>0.0436103175</v>
      </c>
      <c r="L18" s="12">
        <f>'m vs o orig data'!E17</f>
        <v>0.243371249</v>
      </c>
      <c r="N18" s="12">
        <f>'m vs o orig data'!Q17</f>
        <v>0.0874417977</v>
      </c>
      <c r="P18" s="12">
        <f>'m vs o orig data'!Z17</f>
        <v>3.62413E-05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0.0769533829</v>
      </c>
      <c r="I19" s="3">
        <f>'m vs o orig data'!B18</f>
        <v>0.0769533829</v>
      </c>
      <c r="J19" s="3">
        <f>'m vs o orig data'!N18</f>
        <v>0.0436103175</v>
      </c>
      <c r="K19" s="19">
        <f>J$19</f>
        <v>0.0436103175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2.119042E-19</v>
      </c>
    </row>
    <row r="20" spans="1:16" ht="12.75">
      <c r="A20" s="2" t="str">
        <f ca="1" t="shared" si="2"/>
        <v>Fort Garry (m,o,d)</v>
      </c>
      <c r="B20" t="s">
        <v>45</v>
      </c>
      <c r="C20" t="str">
        <f>'m vs o orig data'!AD19</f>
        <v>m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0.0769533829</v>
      </c>
      <c r="I20" s="3">
        <f>'m vs o orig data'!B19</f>
        <v>0.0464336871</v>
      </c>
      <c r="J20" s="3">
        <f>'m vs o orig data'!N19</f>
        <v>0.0248226301</v>
      </c>
      <c r="K20" s="19">
        <f aca="true" t="shared" si="4" ref="K20:K31">J$19</f>
        <v>0.0436103175</v>
      </c>
      <c r="L20" s="12">
        <f>'m vs o orig data'!E19</f>
        <v>0.0005895736</v>
      </c>
      <c r="N20" s="12">
        <f>'m vs o orig data'!Q19</f>
        <v>9.287963E-17</v>
      </c>
      <c r="P20" s="12">
        <f>'m vs o orig data'!Z19</f>
        <v>2.69337E-05</v>
      </c>
    </row>
    <row r="21" spans="1:16" ht="12.75">
      <c r="A21" s="2" t="str">
        <f ca="1" t="shared" si="2"/>
        <v>Assiniboine South (m,o)</v>
      </c>
      <c r="B21" t="s">
        <v>46</v>
      </c>
      <c r="C21" t="str">
        <f>'m vs o orig data'!AD20</f>
        <v>m</v>
      </c>
      <c r="D21" t="str">
        <f>'m vs o orig data'!AE20</f>
        <v>o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0.0769533829</v>
      </c>
      <c r="I21" s="3">
        <f>'m vs o orig data'!B20</f>
        <v>0.0404259646</v>
      </c>
      <c r="J21" s="3">
        <f>'m vs o orig data'!N20</f>
        <v>0.0309118542</v>
      </c>
      <c r="K21" s="19">
        <f t="shared" si="4"/>
        <v>0.0436103175</v>
      </c>
      <c r="L21" s="12">
        <f>'m vs o orig data'!E20</f>
        <v>0.0028456489</v>
      </c>
      <c r="N21" s="12">
        <f>'m vs o orig data'!Q20</f>
        <v>7.9548071E-07</v>
      </c>
      <c r="P21" s="12">
        <f>'m vs o orig data'!Z20</f>
        <v>0.2180188666</v>
      </c>
    </row>
    <row r="22" spans="1:16" ht="12.75">
      <c r="A22" s="2" t="str">
        <f ca="1" t="shared" si="2"/>
        <v>St. Boniface (m,o,d)</v>
      </c>
      <c r="B22" t="s">
        <v>50</v>
      </c>
      <c r="C22" t="str">
        <f>'m vs o orig data'!AD21</f>
        <v>m</v>
      </c>
      <c r="D22" t="str">
        <f>'m vs o orig data'!AE21</f>
        <v>o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9">
        <f t="shared" si="3"/>
        <v>0.0769533829</v>
      </c>
      <c r="I22" s="3">
        <f>'m vs o orig data'!B21</f>
        <v>0.0574180395</v>
      </c>
      <c r="J22" s="3">
        <f>'m vs o orig data'!N21</f>
        <v>0.0351532185</v>
      </c>
      <c r="K22" s="19">
        <f t="shared" si="4"/>
        <v>0.0436103175</v>
      </c>
      <c r="L22" s="12">
        <f>'m vs o orig data'!E21</f>
        <v>0.0044576558</v>
      </c>
      <c r="N22" s="12">
        <f>'m vs o orig data'!Q21</f>
        <v>0.0014083572</v>
      </c>
      <c r="P22" s="12">
        <f>'m vs o orig data'!Z21</f>
        <v>3.5662777E-06</v>
      </c>
    </row>
    <row r="23" spans="1:16" ht="12.75">
      <c r="A23" s="2" t="str">
        <f ca="1" t="shared" si="2"/>
        <v>St. Vital (m,o,d)</v>
      </c>
      <c r="B23" t="s">
        <v>48</v>
      </c>
      <c r="C23" t="str">
        <f>'m vs o orig data'!AD22</f>
        <v>m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0.0769533829</v>
      </c>
      <c r="I23" s="3">
        <f>'m vs o orig data'!B22</f>
        <v>0.0552537181</v>
      </c>
      <c r="J23" s="3">
        <f>'m vs o orig data'!N22</f>
        <v>0.0360045017</v>
      </c>
      <c r="K23" s="19">
        <f t="shared" si="4"/>
        <v>0.0436103175</v>
      </c>
      <c r="L23" s="12">
        <f>'m vs o orig data'!E22</f>
        <v>0.0020004206</v>
      </c>
      <c r="N23" s="12">
        <f>'m vs o orig data'!Q22</f>
        <v>0.0036323383</v>
      </c>
      <c r="P23" s="12">
        <f>'m vs o orig data'!Z22</f>
        <v>8.53653E-05</v>
      </c>
    </row>
    <row r="24" spans="1:16" ht="12.75">
      <c r="A24" s="2" t="str">
        <f ca="1" t="shared" si="2"/>
        <v>Transcona (o,d)</v>
      </c>
      <c r="B24" t="s">
        <v>51</v>
      </c>
      <c r="C24" t="str">
        <f>'m vs o orig data'!AD23</f>
        <v> </v>
      </c>
      <c r="D24" t="str">
        <f>'m vs o orig data'!AE23</f>
        <v>o</v>
      </c>
      <c r="E24" t="str">
        <f ca="1">IF(CELL("contents",F24)="s","s",IF(CELL("contents",G24)="s","s",IF(CELL("contents",'m vs o orig data'!AF23)="d","d","")))</f>
        <v>d</v>
      </c>
      <c r="F24" t="str">
        <f>'m vs o orig data'!AG23</f>
        <v> </v>
      </c>
      <c r="G24" t="str">
        <f>'m vs o orig data'!AH23</f>
        <v> </v>
      </c>
      <c r="H24" s="19">
        <f t="shared" si="3"/>
        <v>0.0769533829</v>
      </c>
      <c r="I24" s="3">
        <f>'m vs o orig data'!B23</f>
        <v>0.0559856891</v>
      </c>
      <c r="J24" s="3">
        <f>'m vs o orig data'!N23</f>
        <v>0.0357007504</v>
      </c>
      <c r="K24" s="19">
        <f t="shared" si="4"/>
        <v>0.0436103175</v>
      </c>
      <c r="L24" s="12">
        <f>'m vs o orig data'!E23</f>
        <v>0.0182030532</v>
      </c>
      <c r="N24" s="12">
        <f>'m vs o orig data'!Q23</f>
        <v>0.0048837294</v>
      </c>
      <c r="P24" s="12">
        <f>'m vs o orig data'!Z23</f>
        <v>0.0011748142</v>
      </c>
    </row>
    <row r="25" spans="1:19" ht="12.75">
      <c r="A25" s="2" t="str">
        <f ca="1" t="shared" si="2"/>
        <v>River Heights (o,d)</v>
      </c>
      <c r="B25" t="s">
        <v>47</v>
      </c>
      <c r="C25" t="str">
        <f>'m vs o orig data'!AD24</f>
        <v> </v>
      </c>
      <c r="D25" t="str">
        <f>'m vs o orig data'!AE24</f>
        <v>o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9">
        <f t="shared" si="3"/>
        <v>0.0769533829</v>
      </c>
      <c r="I25" s="3">
        <f>'m vs o orig data'!B24</f>
        <v>0.0751905391</v>
      </c>
      <c r="J25" s="3">
        <f>'m vs o orig data'!N24</f>
        <v>0.0337786535</v>
      </c>
      <c r="K25" s="19">
        <f t="shared" si="4"/>
        <v>0.0436103175</v>
      </c>
      <c r="L25" s="12">
        <f>'m vs o orig data'!E24</f>
        <v>0.8538806175</v>
      </c>
      <c r="N25" s="12">
        <f>'m vs o orig data'!Q24</f>
        <v>9.72868E-05</v>
      </c>
      <c r="P25" s="12">
        <f>'m vs o orig data'!Z24</f>
        <v>3.171621E-10</v>
      </c>
      <c r="Q25" s="1"/>
      <c r="R25" s="1"/>
      <c r="S25" s="1"/>
    </row>
    <row r="26" spans="1:19" ht="12.75">
      <c r="A26" s="2" t="str">
        <f ca="1" t="shared" si="2"/>
        <v>River East (d)</v>
      </c>
      <c r="B26" t="s">
        <v>49</v>
      </c>
      <c r="C26" t="str">
        <f>'m vs o orig data'!AD25</f>
        <v> </v>
      </c>
      <c r="D26" t="str">
        <f>'m vs o orig data'!AE25</f>
        <v> 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9">
        <f t="shared" si="3"/>
        <v>0.0769533829</v>
      </c>
      <c r="I26" s="3">
        <f>'m vs o orig data'!B25</f>
        <v>0.075583399</v>
      </c>
      <c r="J26" s="3">
        <f>'m vs o orig data'!N25</f>
        <v>0.0442431699</v>
      </c>
      <c r="K26" s="19">
        <f t="shared" si="4"/>
        <v>0.0436103175</v>
      </c>
      <c r="L26" s="12">
        <f>'m vs o orig data'!E25</f>
        <v>0.8498630193</v>
      </c>
      <c r="N26" s="12">
        <f>'m vs o orig data'!Q25</f>
        <v>0.8191328021</v>
      </c>
      <c r="P26" s="12">
        <f>'m vs o orig data'!Z25</f>
        <v>1.781377E-08</v>
      </c>
      <c r="Q26" s="1"/>
      <c r="R26" s="1"/>
      <c r="S26" s="1"/>
    </row>
    <row r="27" spans="1:19" ht="12.75">
      <c r="A27" s="2" t="str">
        <f ca="1" t="shared" si="2"/>
        <v>Seven Oaks (d)</v>
      </c>
      <c r="B27" t="s">
        <v>52</v>
      </c>
      <c r="C27" t="str">
        <f>'m vs o orig data'!AD26</f>
        <v> </v>
      </c>
      <c r="D27" t="str">
        <f>'m vs o orig data'!AE26</f>
        <v> </v>
      </c>
      <c r="E27" t="str">
        <f ca="1">IF(CELL("contents",F27)="s","s",IF(CELL("contents",G27)="s","s",IF(CELL("contents",'m vs o orig data'!AF26)="d","d","")))</f>
        <v>d</v>
      </c>
      <c r="F27" t="str">
        <f>'m vs o orig data'!AG26</f>
        <v> </v>
      </c>
      <c r="G27" t="str">
        <f>'m vs o orig data'!AH26</f>
        <v> </v>
      </c>
      <c r="H27" s="19">
        <f t="shared" si="3"/>
        <v>0.0769533829</v>
      </c>
      <c r="I27" s="3">
        <f>'m vs o orig data'!B26</f>
        <v>0.0747343292</v>
      </c>
      <c r="J27" s="3">
        <f>'m vs o orig data'!N26</f>
        <v>0.04335682</v>
      </c>
      <c r="K27" s="19">
        <f t="shared" si="4"/>
        <v>0.0436103175</v>
      </c>
      <c r="L27" s="12">
        <f>'m vs o orig data'!E26</f>
        <v>0.7976690843</v>
      </c>
      <c r="N27" s="12">
        <f>'m vs o orig data'!Q26</f>
        <v>0.9284225397</v>
      </c>
      <c r="P27" s="12">
        <f>'m vs o orig data'!Z26</f>
        <v>2.3541513E-06</v>
      </c>
      <c r="Q27" s="1"/>
      <c r="R27" s="1"/>
      <c r="S27" s="1"/>
    </row>
    <row r="28" spans="1:19" ht="12.75">
      <c r="A28" s="2" t="str">
        <f ca="1" t="shared" si="2"/>
        <v>St. James - Assiniboia (d)</v>
      </c>
      <c r="B28" t="s">
        <v>53</v>
      </c>
      <c r="C28" t="str">
        <f>'m vs o orig data'!AD27</f>
        <v> </v>
      </c>
      <c r="D28" t="str">
        <f>'m vs o orig data'!AE27</f>
        <v> </v>
      </c>
      <c r="E28" t="str">
        <f ca="1">IF(CELL("contents",F28)="s","s",IF(CELL("contents",G28)="s","s",IF(CELL("contents",'m vs o orig data'!AF27)="d","d","")))</f>
        <v>d</v>
      </c>
      <c r="F28" t="str">
        <f>'m vs o orig data'!AG27</f>
        <v> </v>
      </c>
      <c r="G28" t="str">
        <f>'m vs o orig data'!AH27</f>
        <v> </v>
      </c>
      <c r="H28" s="19">
        <f t="shared" si="3"/>
        <v>0.0769533829</v>
      </c>
      <c r="I28" s="3">
        <f>'m vs o orig data'!B27</f>
        <v>0.0691475041</v>
      </c>
      <c r="J28" s="3">
        <f>'m vs o orig data'!N27</f>
        <v>0.0369908126</v>
      </c>
      <c r="K28" s="19">
        <f t="shared" si="4"/>
        <v>0.0436103175</v>
      </c>
      <c r="L28" s="12">
        <f>'m vs o orig data'!E27</f>
        <v>0.3494661649</v>
      </c>
      <c r="M28" s="9"/>
      <c r="N28" s="12">
        <f>'m vs o orig data'!Q27</f>
        <v>0.0114359167</v>
      </c>
      <c r="P28" s="12">
        <f>'m vs o orig data'!Z27</f>
        <v>6.2026672E-08</v>
      </c>
      <c r="Q28" s="1"/>
      <c r="R28" s="1"/>
      <c r="S28" s="1"/>
    </row>
    <row r="29" spans="1:19" ht="12.75">
      <c r="A29" s="2" t="str">
        <f ca="1" t="shared" si="2"/>
        <v>Inkster (m,d)</v>
      </c>
      <c r="B29" t="s">
        <v>54</v>
      </c>
      <c r="C29" t="str">
        <f>'m vs o orig data'!AD28</f>
        <v>m</v>
      </c>
      <c r="D29" t="str">
        <f>'m vs o orig data'!AE28</f>
        <v> 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0.0769533829</v>
      </c>
      <c r="I29" s="3">
        <f>'m vs o orig data'!B28</f>
        <v>0.1221258007</v>
      </c>
      <c r="J29" s="3">
        <f>'m vs o orig data'!N28</f>
        <v>0.0454720264</v>
      </c>
      <c r="K29" s="19">
        <f t="shared" si="4"/>
        <v>0.0436103175</v>
      </c>
      <c r="L29" s="12">
        <f>'m vs o orig data'!E28</f>
        <v>9.9299314E-06</v>
      </c>
      <c r="M29" s="9"/>
      <c r="N29" s="12">
        <f>'m vs o orig data'!Q28</f>
        <v>0.548409589</v>
      </c>
      <c r="P29" s="12">
        <f>'m vs o orig data'!Z28</f>
        <v>9.661679E-20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0.0769533829</v>
      </c>
      <c r="I30" s="3">
        <f>'m vs o orig data'!B29</f>
        <v>0.1675528024</v>
      </c>
      <c r="J30" s="3">
        <f>'m vs o orig data'!N29</f>
        <v>0.0703182215</v>
      </c>
      <c r="K30" s="19">
        <f t="shared" si="4"/>
        <v>0.0436103175</v>
      </c>
      <c r="L30" s="12">
        <f>'m vs o orig data'!E29</f>
        <v>3.651477E-19</v>
      </c>
      <c r="M30" s="9"/>
      <c r="N30" s="12">
        <f>'m vs o orig data'!Q29</f>
        <v>1.547174E-14</v>
      </c>
      <c r="P30" s="12">
        <f>'m vs o orig data'!Z29</f>
        <v>9.678786E-24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9">
        <f t="shared" si="3"/>
        <v>0.0769533829</v>
      </c>
      <c r="I31" s="3">
        <f>'m vs o orig data'!B30</f>
        <v>0.1728018733</v>
      </c>
      <c r="J31" s="3">
        <f>'m vs o orig data'!N30</f>
        <v>0.0986295374</v>
      </c>
      <c r="K31" s="19">
        <f t="shared" si="4"/>
        <v>0.0436103175</v>
      </c>
      <c r="L31" s="12">
        <f>'m vs o orig data'!E30</f>
        <v>5.117273E-22</v>
      </c>
      <c r="M31" s="9"/>
      <c r="N31" s="12">
        <f>'m vs o orig data'!Q30</f>
        <v>1.594725E-38</v>
      </c>
      <c r="P31" s="12">
        <f>'m vs o orig data'!Z30</f>
        <v>2.196928E-11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5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134</v>
      </c>
      <c r="B1" s="5" t="s">
        <v>58</v>
      </c>
      <c r="C1" s="13" t="s">
        <v>29</v>
      </c>
      <c r="D1" s="13" t="s">
        <v>30</v>
      </c>
      <c r="E1" s="81" t="s">
        <v>158</v>
      </c>
      <c r="F1" s="81"/>
      <c r="G1" s="81"/>
    </row>
    <row r="2" spans="1:7" ht="12.75">
      <c r="A2" s="35"/>
      <c r="B2" s="5"/>
      <c r="C2" s="13"/>
      <c r="D2" s="13"/>
      <c r="E2" s="3"/>
      <c r="F2" s="3" t="s">
        <v>136</v>
      </c>
      <c r="G2" s="3"/>
    </row>
    <row r="3" spans="1:7" ht="12.75">
      <c r="A3" s="34" t="s">
        <v>0</v>
      </c>
      <c r="B3" s="5"/>
      <c r="C3" s="13" t="s">
        <v>117</v>
      </c>
      <c r="D3" s="13" t="s">
        <v>60</v>
      </c>
      <c r="E3" s="6" t="s">
        <v>125</v>
      </c>
      <c r="F3" s="3" t="s">
        <v>137</v>
      </c>
      <c r="G3" s="6" t="s">
        <v>99</v>
      </c>
    </row>
    <row r="4" spans="1:7" ht="12.75">
      <c r="A4" s="33" t="str">
        <f ca="1">CONCATENATE(B4)&amp;(IF((CELL("contents",D4)="s")," (s)",(IF((CELL("contents",C4)="m")," (m)",""))))</f>
        <v>Southeast Region (m)</v>
      </c>
      <c r="B4" t="s">
        <v>118</v>
      </c>
      <c r="C4" t="str">
        <f>'m region orig data'!N4</f>
        <v>m</v>
      </c>
      <c r="D4" t="str">
        <f>'m region orig data'!O4</f>
        <v> </v>
      </c>
      <c r="E4" s="19">
        <f>F$12</f>
        <v>0.0752841178</v>
      </c>
      <c r="F4" s="36">
        <f>'m region orig data'!B4</f>
        <v>0.0514618461</v>
      </c>
      <c r="G4" s="12">
        <f>'m region orig data'!E4</f>
        <v>4.5769864E-06</v>
      </c>
    </row>
    <row r="5" spans="1:7" ht="12.75">
      <c r="A5" s="33" t="str">
        <f ca="1">CONCATENATE(B5)&amp;(IF((CELL("contents",D5)="s")," (s)",(IF((CELL("contents",C5)="m")," (m)",""))))</f>
        <v>Interlake Region (m)</v>
      </c>
      <c r="B5" t="s">
        <v>119</v>
      </c>
      <c r="C5" t="str">
        <f>'m region orig data'!N5</f>
        <v>m</v>
      </c>
      <c r="D5" t="str">
        <f>'m region orig data'!O5</f>
        <v> </v>
      </c>
      <c r="E5" s="19">
        <f aca="true" t="shared" si="0" ref="E5:E12">F$12</f>
        <v>0.0752841178</v>
      </c>
      <c r="F5" s="36">
        <f>'m region orig data'!B5</f>
        <v>0.0605192204</v>
      </c>
      <c r="G5" s="12">
        <f>'m region orig data'!E5</f>
        <v>0.0083830032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 (m)</v>
      </c>
      <c r="B6" t="s">
        <v>120</v>
      </c>
      <c r="C6" t="str">
        <f>'m region orig data'!N6</f>
        <v>m</v>
      </c>
      <c r="D6" t="str">
        <f>'m region orig data'!O6</f>
        <v> </v>
      </c>
      <c r="E6" s="19">
        <f t="shared" si="0"/>
        <v>0.0752841178</v>
      </c>
      <c r="F6" s="36">
        <f>'m region orig data'!B6</f>
        <v>0.1001686874</v>
      </c>
      <c r="G6" s="12">
        <f>'m region orig data'!E6</f>
        <v>0.0009689054</v>
      </c>
    </row>
    <row r="7" spans="1:7" ht="12.75">
      <c r="A7" s="33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9">
        <f t="shared" si="0"/>
        <v>0.0752841178</v>
      </c>
      <c r="F7" s="36">
        <f>'m region orig data'!B7</f>
        <v>0.0826189386</v>
      </c>
      <c r="G7" s="12">
        <f>'m region orig data'!E7</f>
        <v>0.1686771624</v>
      </c>
    </row>
    <row r="8" spans="1:7" ht="12.75">
      <c r="A8" s="33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9">
        <f t="shared" si="0"/>
        <v>0.0752841178</v>
      </c>
      <c r="F8" s="36">
        <f>'m region orig data'!B8</f>
        <v>0.0620046818</v>
      </c>
      <c r="G8" s="12">
        <f>'m region orig data'!E8</f>
        <v>0.0187426035</v>
      </c>
    </row>
    <row r="9" spans="1:7" ht="12.75">
      <c r="A9" s="33" t="str">
        <f ca="1" t="shared" si="1"/>
        <v>The Pas Region (m)</v>
      </c>
      <c r="B9" t="s">
        <v>123</v>
      </c>
      <c r="C9" t="str">
        <f>'m region orig data'!N9</f>
        <v>m</v>
      </c>
      <c r="D9" t="str">
        <f>'m region orig data'!O9</f>
        <v> </v>
      </c>
      <c r="E9" s="19">
        <f t="shared" si="0"/>
        <v>0.0752841178</v>
      </c>
      <c r="F9" s="36">
        <f>'m region orig data'!B9</f>
        <v>0.1259122311</v>
      </c>
      <c r="G9" s="12">
        <f>'m region orig data'!E9</f>
        <v>8.598675E-11</v>
      </c>
    </row>
    <row r="10" spans="1:7" ht="12.75">
      <c r="A10" s="33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9">
        <f t="shared" si="0"/>
        <v>0.0752841178</v>
      </c>
      <c r="F10" s="36">
        <f>'m region orig data'!B10</f>
        <v>0.067345834</v>
      </c>
      <c r="G10" s="12">
        <f>'m region orig data'!E10</f>
        <v>0.2771673445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0.0752841178</v>
      </c>
      <c r="F12" s="36">
        <f>'m region orig data'!B11</f>
        <v>0.0752841178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152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153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154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0.0393172664</v>
      </c>
      <c r="C4">
        <v>0.0320974695</v>
      </c>
      <c r="D4">
        <v>0.0481610377</v>
      </c>
      <c r="E4" s="4">
        <v>8.738714E-11</v>
      </c>
      <c r="F4">
        <v>0.0383439191</v>
      </c>
      <c r="G4">
        <v>0.0029451851</v>
      </c>
      <c r="H4">
        <v>-0.6715</v>
      </c>
      <c r="I4">
        <v>-0.8744</v>
      </c>
      <c r="J4">
        <v>-0.4686</v>
      </c>
      <c r="K4">
        <v>0.5109231711</v>
      </c>
      <c r="L4">
        <v>0.4171027739</v>
      </c>
      <c r="M4">
        <v>0.625846921</v>
      </c>
      <c r="N4">
        <v>0.0320403979</v>
      </c>
      <c r="O4">
        <v>0.0280707437</v>
      </c>
      <c r="P4">
        <v>0.0365714251</v>
      </c>
      <c r="Q4" s="4">
        <v>4.9166044E-06</v>
      </c>
      <c r="R4">
        <v>0.0303696447</v>
      </c>
      <c r="S4">
        <v>0.0008388224</v>
      </c>
      <c r="T4">
        <v>-0.3083</v>
      </c>
      <c r="U4">
        <v>-0.4406</v>
      </c>
      <c r="V4">
        <v>-0.176</v>
      </c>
      <c r="W4">
        <v>0.734697654</v>
      </c>
      <c r="X4">
        <v>0.6436720776</v>
      </c>
      <c r="Y4">
        <v>0.8385957099</v>
      </c>
      <c r="Z4">
        <v>0.054301396</v>
      </c>
      <c r="AA4">
        <v>-0.2047</v>
      </c>
      <c r="AB4">
        <v>-0.4131</v>
      </c>
      <c r="AC4">
        <v>0.0038</v>
      </c>
      <c r="AD4" t="s">
        <v>117</v>
      </c>
      <c r="AE4" t="s">
        <v>94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0.0672230755</v>
      </c>
      <c r="C5">
        <v>0.0557777453</v>
      </c>
      <c r="D5">
        <v>0.0810169335</v>
      </c>
      <c r="E5">
        <v>0.1557275041</v>
      </c>
      <c r="F5">
        <v>0.0671755725</v>
      </c>
      <c r="G5">
        <v>0.0043742136</v>
      </c>
      <c r="H5">
        <v>-0.1352</v>
      </c>
      <c r="I5">
        <v>-0.3218</v>
      </c>
      <c r="J5">
        <v>0.0515</v>
      </c>
      <c r="K5">
        <v>0.8735558202</v>
      </c>
      <c r="L5">
        <v>0.724825124</v>
      </c>
      <c r="M5">
        <v>1.0528053536</v>
      </c>
      <c r="N5">
        <v>0.0341362</v>
      </c>
      <c r="O5">
        <v>0.0301344039</v>
      </c>
      <c r="P5">
        <v>0.0386694276</v>
      </c>
      <c r="Q5">
        <v>0.0001181003</v>
      </c>
      <c r="R5">
        <v>0.0337763088</v>
      </c>
      <c r="S5">
        <v>0.0006676348</v>
      </c>
      <c r="T5">
        <v>-0.2449</v>
      </c>
      <c r="U5">
        <v>-0.3696</v>
      </c>
      <c r="V5">
        <v>-0.1202</v>
      </c>
      <c r="W5">
        <v>0.7827551366</v>
      </c>
      <c r="X5">
        <v>0.6909925377</v>
      </c>
      <c r="Y5">
        <v>0.8867036478</v>
      </c>
      <c r="Z5" s="4">
        <v>1.488984E-12</v>
      </c>
      <c r="AA5">
        <v>-0.6777</v>
      </c>
      <c r="AB5">
        <v>-0.8654</v>
      </c>
      <c r="AC5">
        <v>-0.4899</v>
      </c>
      <c r="AD5" t="s">
        <v>59</v>
      </c>
      <c r="AE5" t="s">
        <v>94</v>
      </c>
      <c r="AF5" t="s">
        <v>93</v>
      </c>
      <c r="AG5" t="s">
        <v>59</v>
      </c>
      <c r="AH5" t="s">
        <v>59</v>
      </c>
    </row>
    <row r="6" spans="1:34" ht="12.75">
      <c r="A6" t="s">
        <v>10</v>
      </c>
      <c r="B6">
        <v>0.0458953907</v>
      </c>
      <c r="C6">
        <v>0.0350392117</v>
      </c>
      <c r="D6">
        <v>0.0601151335</v>
      </c>
      <c r="E6">
        <v>0.0001745886</v>
      </c>
      <c r="F6">
        <v>0.0462046205</v>
      </c>
      <c r="G6">
        <v>0.0053934169</v>
      </c>
      <c r="H6">
        <v>-0.5168</v>
      </c>
      <c r="I6">
        <v>-0.7867</v>
      </c>
      <c r="J6">
        <v>-0.2469</v>
      </c>
      <c r="K6">
        <v>0.5964051087</v>
      </c>
      <c r="L6">
        <v>0.4553303617</v>
      </c>
      <c r="M6">
        <v>0.7811889645</v>
      </c>
      <c r="N6">
        <v>0.0375413213</v>
      </c>
      <c r="O6">
        <v>0.0330856328</v>
      </c>
      <c r="P6">
        <v>0.0425970636</v>
      </c>
      <c r="Q6">
        <v>0.020090625</v>
      </c>
      <c r="R6">
        <v>0.0396249812</v>
      </c>
      <c r="S6">
        <v>0.0008455732</v>
      </c>
      <c r="T6">
        <v>-0.1499</v>
      </c>
      <c r="U6">
        <v>-0.2762</v>
      </c>
      <c r="V6">
        <v>-0.0235</v>
      </c>
      <c r="W6">
        <v>0.8608357722</v>
      </c>
      <c r="X6">
        <v>0.7586652597</v>
      </c>
      <c r="Y6">
        <v>0.9767657306</v>
      </c>
      <c r="Z6">
        <v>0.1468413221</v>
      </c>
      <c r="AA6">
        <v>-0.2009</v>
      </c>
      <c r="AB6">
        <v>-0.4724</v>
      </c>
      <c r="AC6">
        <v>0.0705</v>
      </c>
      <c r="AD6" t="s">
        <v>117</v>
      </c>
      <c r="AE6" t="s">
        <v>59</v>
      </c>
      <c r="AF6" t="s">
        <v>59</v>
      </c>
      <c r="AG6" t="s">
        <v>59</v>
      </c>
      <c r="AH6" t="s">
        <v>59</v>
      </c>
    </row>
    <row r="7" spans="1:34" ht="12.75">
      <c r="A7" t="s">
        <v>9</v>
      </c>
      <c r="B7">
        <v>0.0811635634</v>
      </c>
      <c r="C7">
        <v>0.0644568961</v>
      </c>
      <c r="D7">
        <v>0.1022004536</v>
      </c>
      <c r="E7">
        <v>0.6505554846</v>
      </c>
      <c r="F7">
        <v>0.067159581</v>
      </c>
      <c r="G7">
        <v>0.0062129578</v>
      </c>
      <c r="H7">
        <v>0.0533</v>
      </c>
      <c r="I7">
        <v>-0.1772</v>
      </c>
      <c r="J7">
        <v>0.2837</v>
      </c>
      <c r="K7">
        <v>1.0547107919</v>
      </c>
      <c r="L7">
        <v>0.8376096501</v>
      </c>
      <c r="M7">
        <v>1.3280826628</v>
      </c>
      <c r="N7">
        <v>0.0413239492</v>
      </c>
      <c r="O7">
        <v>0.036303866</v>
      </c>
      <c r="P7">
        <v>0.0470382075</v>
      </c>
      <c r="Q7">
        <v>0.4151167899</v>
      </c>
      <c r="R7">
        <v>0.0400158061</v>
      </c>
      <c r="S7">
        <v>0.0010059693</v>
      </c>
      <c r="T7">
        <v>-0.0539</v>
      </c>
      <c r="U7">
        <v>-0.1834</v>
      </c>
      <c r="V7">
        <v>0.0757</v>
      </c>
      <c r="W7">
        <v>0.9475727675</v>
      </c>
      <c r="X7">
        <v>0.8324604833</v>
      </c>
      <c r="Y7">
        <v>1.0786027296</v>
      </c>
      <c r="Z7" s="4">
        <v>1.5821944E-08</v>
      </c>
      <c r="AA7">
        <v>-0.675</v>
      </c>
      <c r="AB7">
        <v>-0.9091</v>
      </c>
      <c r="AC7">
        <v>-0.441</v>
      </c>
      <c r="AD7" t="s">
        <v>59</v>
      </c>
      <c r="AE7" t="s">
        <v>59</v>
      </c>
      <c r="AF7" t="s">
        <v>93</v>
      </c>
      <c r="AG7" t="s">
        <v>59</v>
      </c>
      <c r="AH7" t="s">
        <v>59</v>
      </c>
    </row>
    <row r="8" spans="1:34" ht="12.75">
      <c r="A8" t="s">
        <v>11</v>
      </c>
      <c r="B8">
        <v>0.0837005452</v>
      </c>
      <c r="C8">
        <v>0.0735757282</v>
      </c>
      <c r="D8">
        <v>0.0952186467</v>
      </c>
      <c r="E8">
        <v>0.151820585</v>
      </c>
      <c r="F8">
        <v>0.0818603055</v>
      </c>
      <c r="G8">
        <v>0.0017957197</v>
      </c>
      <c r="H8">
        <v>0.0943</v>
      </c>
      <c r="I8">
        <v>-0.0347</v>
      </c>
      <c r="J8">
        <v>0.2232</v>
      </c>
      <c r="K8">
        <v>1.0988609511</v>
      </c>
      <c r="L8">
        <v>0.9659374916</v>
      </c>
      <c r="M8">
        <v>1.2500761182</v>
      </c>
      <c r="N8">
        <v>0.0446957846</v>
      </c>
      <c r="O8">
        <v>0.0400409662</v>
      </c>
      <c r="P8">
        <v>0.0498917323</v>
      </c>
      <c r="Q8">
        <v>0.6612740673</v>
      </c>
      <c r="R8">
        <v>0.0448933782</v>
      </c>
      <c r="S8">
        <v>0.0002882962</v>
      </c>
      <c r="T8">
        <v>0.0246</v>
      </c>
      <c r="U8">
        <v>-0.0854</v>
      </c>
      <c r="V8">
        <v>0.1346</v>
      </c>
      <c r="W8">
        <v>1.0248901456</v>
      </c>
      <c r="X8">
        <v>0.9181535121</v>
      </c>
      <c r="Y8">
        <v>1.1440350625</v>
      </c>
      <c r="Z8" s="4">
        <v>4.225093E-23</v>
      </c>
      <c r="AA8">
        <v>-0.6274</v>
      </c>
      <c r="AB8">
        <v>-0.7516</v>
      </c>
      <c r="AC8">
        <v>-0.5031</v>
      </c>
      <c r="AD8" t="s">
        <v>59</v>
      </c>
      <c r="AE8" t="s">
        <v>59</v>
      </c>
      <c r="AF8" t="s">
        <v>93</v>
      </c>
      <c r="AG8" t="s">
        <v>59</v>
      </c>
      <c r="AH8" t="s">
        <v>59</v>
      </c>
    </row>
    <row r="9" spans="1:34" ht="12.75">
      <c r="A9" t="s">
        <v>4</v>
      </c>
      <c r="B9">
        <v>0.0630503524</v>
      </c>
      <c r="C9">
        <v>0.0536312272</v>
      </c>
      <c r="D9">
        <v>0.0741237363</v>
      </c>
      <c r="E9">
        <v>0.0157880708</v>
      </c>
      <c r="F9">
        <v>0.0642910171</v>
      </c>
      <c r="G9">
        <v>0.0029886616</v>
      </c>
      <c r="H9">
        <v>-0.1993</v>
      </c>
      <c r="I9">
        <v>-0.3611</v>
      </c>
      <c r="J9">
        <v>-0.0375</v>
      </c>
      <c r="K9">
        <v>0.8193317835</v>
      </c>
      <c r="L9">
        <v>0.6969313786</v>
      </c>
      <c r="M9">
        <v>0.9632290811</v>
      </c>
      <c r="N9">
        <v>0.0419500022</v>
      </c>
      <c r="O9">
        <v>0.0369858835</v>
      </c>
      <c r="P9">
        <v>0.047580388</v>
      </c>
      <c r="Q9">
        <v>0.5458042105</v>
      </c>
      <c r="R9">
        <v>0.0445499025</v>
      </c>
      <c r="S9">
        <v>0.0008848379</v>
      </c>
      <c r="T9">
        <v>-0.0388</v>
      </c>
      <c r="U9">
        <v>-0.1648</v>
      </c>
      <c r="V9">
        <v>0.0871</v>
      </c>
      <c r="W9">
        <v>0.9619283842</v>
      </c>
      <c r="X9">
        <v>0.848099386</v>
      </c>
      <c r="Y9">
        <v>1.091035121</v>
      </c>
      <c r="Z9" s="4">
        <v>1.0988215E-06</v>
      </c>
      <c r="AA9">
        <v>-0.4075</v>
      </c>
      <c r="AB9">
        <v>-0.5713</v>
      </c>
      <c r="AC9">
        <v>-0.2436</v>
      </c>
      <c r="AD9" t="s">
        <v>59</v>
      </c>
      <c r="AE9" t="s">
        <v>59</v>
      </c>
      <c r="AF9" t="s">
        <v>93</v>
      </c>
      <c r="AG9" t="s">
        <v>59</v>
      </c>
      <c r="AH9" t="s">
        <v>59</v>
      </c>
    </row>
    <row r="10" spans="1:34" ht="12.75">
      <c r="A10" t="s">
        <v>2</v>
      </c>
      <c r="B10">
        <v>0.068789577</v>
      </c>
      <c r="C10">
        <v>0.0563359972</v>
      </c>
      <c r="D10">
        <v>0.0839961328</v>
      </c>
      <c r="E10">
        <v>0.2710816421</v>
      </c>
      <c r="F10">
        <v>0.067848882</v>
      </c>
      <c r="G10">
        <v>0.0049377549</v>
      </c>
      <c r="H10">
        <v>-0.1121</v>
      </c>
      <c r="I10">
        <v>-0.3119</v>
      </c>
      <c r="J10">
        <v>0.0876</v>
      </c>
      <c r="K10">
        <v>0.8939123198</v>
      </c>
      <c r="L10">
        <v>0.7320795411</v>
      </c>
      <c r="M10">
        <v>1.0915196926</v>
      </c>
      <c r="N10">
        <v>0.0503404846</v>
      </c>
      <c r="O10">
        <v>0.0441353166</v>
      </c>
      <c r="P10">
        <v>0.0574180629</v>
      </c>
      <c r="Q10">
        <v>0.0324961095</v>
      </c>
      <c r="R10">
        <v>0.0500416725</v>
      </c>
      <c r="S10">
        <v>0.001284849</v>
      </c>
      <c r="T10">
        <v>0.1435</v>
      </c>
      <c r="U10">
        <v>0.012</v>
      </c>
      <c r="V10">
        <v>0.2751</v>
      </c>
      <c r="W10">
        <v>1.1543251116</v>
      </c>
      <c r="X10">
        <v>1.0120384166</v>
      </c>
      <c r="Y10">
        <v>1.3166164856</v>
      </c>
      <c r="Z10">
        <v>0.0028126651</v>
      </c>
      <c r="AA10">
        <v>-0.3122</v>
      </c>
      <c r="AB10">
        <v>-0.5171</v>
      </c>
      <c r="AC10">
        <v>-0.1074</v>
      </c>
      <c r="AD10" t="s">
        <v>59</v>
      </c>
      <c r="AE10" t="s">
        <v>59</v>
      </c>
      <c r="AF10" t="s">
        <v>93</v>
      </c>
      <c r="AG10" t="s">
        <v>59</v>
      </c>
      <c r="AH10" t="s">
        <v>59</v>
      </c>
    </row>
    <row r="11" spans="1:34" ht="12.75">
      <c r="A11" t="s">
        <v>6</v>
      </c>
      <c r="B11">
        <v>0.1476155932</v>
      </c>
      <c r="C11">
        <v>0.1268119162</v>
      </c>
      <c r="D11">
        <v>0.1718321433</v>
      </c>
      <c r="E11" s="4">
        <v>4.286042E-17</v>
      </c>
      <c r="F11">
        <v>0.142789148</v>
      </c>
      <c r="G11">
        <v>0.0053971366</v>
      </c>
      <c r="H11">
        <v>0.6514</v>
      </c>
      <c r="I11">
        <v>0.4995</v>
      </c>
      <c r="J11">
        <v>0.8033</v>
      </c>
      <c r="K11">
        <v>1.9182469663</v>
      </c>
      <c r="L11">
        <v>1.6479056736</v>
      </c>
      <c r="M11">
        <v>2.2329381363</v>
      </c>
      <c r="N11">
        <v>0.0657487232</v>
      </c>
      <c r="O11">
        <v>0.0579000518</v>
      </c>
      <c r="P11">
        <v>0.0746613252</v>
      </c>
      <c r="Q11" s="4">
        <v>2.454832E-10</v>
      </c>
      <c r="R11">
        <v>0.0671548984</v>
      </c>
      <c r="S11">
        <v>0.0014710734</v>
      </c>
      <c r="T11">
        <v>0.4105</v>
      </c>
      <c r="U11">
        <v>0.2834</v>
      </c>
      <c r="V11">
        <v>0.5377</v>
      </c>
      <c r="W11">
        <v>1.5076414705</v>
      </c>
      <c r="X11">
        <v>1.3276686619</v>
      </c>
      <c r="Y11">
        <v>1.7120105857</v>
      </c>
      <c r="Z11" s="4">
        <v>1.540526E-24</v>
      </c>
      <c r="AA11">
        <v>-0.8088</v>
      </c>
      <c r="AB11">
        <v>-0.9638</v>
      </c>
      <c r="AC11">
        <v>-0.6537</v>
      </c>
      <c r="AD11" t="s">
        <v>117</v>
      </c>
      <c r="AE11" t="s">
        <v>94</v>
      </c>
      <c r="AF11" t="s">
        <v>93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>
        <v>0.0396342824</v>
      </c>
      <c r="O12">
        <v>0.0250802312</v>
      </c>
      <c r="P12">
        <v>0.0626340454</v>
      </c>
      <c r="Q12">
        <v>0.6822079807</v>
      </c>
      <c r="R12">
        <v>0.0362318841</v>
      </c>
      <c r="S12">
        <v>0.0079535716</v>
      </c>
      <c r="T12">
        <v>-0.0956</v>
      </c>
      <c r="U12">
        <v>-0.5532</v>
      </c>
      <c r="V12">
        <v>0.362</v>
      </c>
      <c r="W12">
        <v>0.9088281102</v>
      </c>
      <c r="X12">
        <v>0.5750985705</v>
      </c>
      <c r="Y12">
        <v>1.4362208086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59</v>
      </c>
    </row>
    <row r="13" spans="1:34" ht="12.75">
      <c r="A13" t="s">
        <v>5</v>
      </c>
      <c r="B13">
        <v>0.0713550198</v>
      </c>
      <c r="C13">
        <v>0.0586842041</v>
      </c>
      <c r="D13">
        <v>0.086761658</v>
      </c>
      <c r="E13">
        <v>0.448899897</v>
      </c>
      <c r="F13">
        <v>0.0666666667</v>
      </c>
      <c r="G13">
        <v>0.004672511</v>
      </c>
      <c r="H13">
        <v>-0.0755</v>
      </c>
      <c r="I13">
        <v>-0.271</v>
      </c>
      <c r="J13">
        <v>0.12</v>
      </c>
      <c r="K13">
        <v>0.9272499418</v>
      </c>
      <c r="L13">
        <v>0.7625942087</v>
      </c>
      <c r="M13">
        <v>1.1274573616</v>
      </c>
      <c r="N13">
        <v>0.0527218814</v>
      </c>
      <c r="O13">
        <v>0.045776531</v>
      </c>
      <c r="P13">
        <v>0.0607210009</v>
      </c>
      <c r="Q13">
        <v>0.0084736241</v>
      </c>
      <c r="R13">
        <v>0.0522377908</v>
      </c>
      <c r="S13">
        <v>0.0018350753</v>
      </c>
      <c r="T13">
        <v>0.1897</v>
      </c>
      <c r="U13">
        <v>0.0485</v>
      </c>
      <c r="V13">
        <v>0.331</v>
      </c>
      <c r="W13">
        <v>1.2089313829</v>
      </c>
      <c r="X13">
        <v>1.0496720418</v>
      </c>
      <c r="Y13">
        <v>1.3923540214</v>
      </c>
      <c r="Z13">
        <v>0.00415758</v>
      </c>
      <c r="AA13">
        <v>-0.3026</v>
      </c>
      <c r="AB13">
        <v>-0.5096</v>
      </c>
      <c r="AC13">
        <v>-0.0957</v>
      </c>
      <c r="AD13" t="s">
        <v>59</v>
      </c>
      <c r="AE13" t="s">
        <v>94</v>
      </c>
      <c r="AF13" t="s">
        <v>93</v>
      </c>
      <c r="AG13" t="s">
        <v>59</v>
      </c>
      <c r="AH13" t="s">
        <v>59</v>
      </c>
    </row>
    <row r="14" spans="1:34" ht="12.75">
      <c r="A14" t="s">
        <v>7</v>
      </c>
      <c r="B14">
        <v>0.0724115643</v>
      </c>
      <c r="C14">
        <v>0.059008548</v>
      </c>
      <c r="D14">
        <v>0.0888588997</v>
      </c>
      <c r="E14">
        <v>0.5602173911</v>
      </c>
      <c r="F14">
        <v>0.0606060606</v>
      </c>
      <c r="G14">
        <v>0.0046151139</v>
      </c>
      <c r="H14">
        <v>-0.0608</v>
      </c>
      <c r="I14">
        <v>-0.2655</v>
      </c>
      <c r="J14">
        <v>0.1438</v>
      </c>
      <c r="K14">
        <v>0.9409796113</v>
      </c>
      <c r="L14">
        <v>0.7668090183</v>
      </c>
      <c r="M14">
        <v>1.1547107658</v>
      </c>
      <c r="N14">
        <v>0.0500194562</v>
      </c>
      <c r="O14">
        <v>0.0436000422</v>
      </c>
      <c r="P14">
        <v>0.057384027</v>
      </c>
      <c r="Q14">
        <v>0.0503943409</v>
      </c>
      <c r="R14">
        <v>0.0406823184</v>
      </c>
      <c r="S14">
        <v>0.0011965233</v>
      </c>
      <c r="T14">
        <v>0.1371</v>
      </c>
      <c r="U14">
        <v>-0.0002</v>
      </c>
      <c r="V14">
        <v>0.2745</v>
      </c>
      <c r="W14">
        <v>1.1469638175</v>
      </c>
      <c r="X14">
        <v>0.999764384</v>
      </c>
      <c r="Y14">
        <v>1.3158360306</v>
      </c>
      <c r="Z14">
        <v>0.0006662288</v>
      </c>
      <c r="AA14">
        <v>-0.37</v>
      </c>
      <c r="AB14">
        <v>-0.583</v>
      </c>
      <c r="AC14">
        <v>-0.1569</v>
      </c>
      <c r="AD14" t="s">
        <v>59</v>
      </c>
      <c r="AE14" t="s">
        <v>59</v>
      </c>
      <c r="AF14" t="s">
        <v>93</v>
      </c>
      <c r="AG14" t="s">
        <v>59</v>
      </c>
      <c r="AH14" t="s">
        <v>59</v>
      </c>
    </row>
    <row r="15" spans="1:34" ht="12.75">
      <c r="A15" t="s">
        <v>14</v>
      </c>
      <c r="B15">
        <v>0.0497529534</v>
      </c>
      <c r="C15">
        <v>0.0426493197</v>
      </c>
      <c r="D15">
        <v>0.0580397622</v>
      </c>
      <c r="E15" s="4">
        <v>6.0132481E-08</v>
      </c>
      <c r="F15">
        <v>0.050105076900000003</v>
      </c>
      <c r="G15">
        <v>0.0022944068</v>
      </c>
      <c r="H15">
        <v>-0.4259</v>
      </c>
      <c r="I15">
        <v>-0.58</v>
      </c>
      <c r="J15">
        <v>-0.2718</v>
      </c>
      <c r="K15">
        <v>0.6531806647</v>
      </c>
      <c r="L15">
        <v>0.5599207503</v>
      </c>
      <c r="M15">
        <v>0.7619738696</v>
      </c>
      <c r="N15">
        <v>0.0346291774</v>
      </c>
      <c r="O15">
        <v>0.0309184723</v>
      </c>
      <c r="P15">
        <v>0.0387852256</v>
      </c>
      <c r="Q15">
        <v>6.67539E-05</v>
      </c>
      <c r="R15">
        <v>0.0347788368</v>
      </c>
      <c r="S15">
        <v>0.0004466211</v>
      </c>
      <c r="T15">
        <v>-0.2306</v>
      </c>
      <c r="U15">
        <v>-0.3439</v>
      </c>
      <c r="V15">
        <v>-0.1173</v>
      </c>
      <c r="W15">
        <v>0.7940592815</v>
      </c>
      <c r="X15">
        <v>0.7089715036</v>
      </c>
      <c r="Y15">
        <v>0.8893589367</v>
      </c>
      <c r="Z15" s="4">
        <v>3.058943E-06</v>
      </c>
      <c r="AA15">
        <v>-0.3624</v>
      </c>
      <c r="AB15">
        <v>-0.5146</v>
      </c>
      <c r="AC15">
        <v>-0.2102</v>
      </c>
      <c r="AD15" t="s">
        <v>117</v>
      </c>
      <c r="AE15" t="s">
        <v>94</v>
      </c>
      <c r="AF15" t="s">
        <v>93</v>
      </c>
      <c r="AG15" t="s">
        <v>59</v>
      </c>
      <c r="AH15" t="s">
        <v>59</v>
      </c>
    </row>
    <row r="16" spans="1:34" ht="12.75">
      <c r="A16" t="s">
        <v>12</v>
      </c>
      <c r="B16">
        <v>0.0893725636</v>
      </c>
      <c r="C16">
        <v>0.0781584575</v>
      </c>
      <c r="D16">
        <v>0.1021956597</v>
      </c>
      <c r="E16">
        <v>0.0194582082</v>
      </c>
      <c r="F16">
        <v>0.0893503806</v>
      </c>
      <c r="G16">
        <v>0.0024522171</v>
      </c>
      <c r="H16">
        <v>0.1598</v>
      </c>
      <c r="I16">
        <v>0.0258</v>
      </c>
      <c r="J16">
        <v>0.2939</v>
      </c>
      <c r="K16">
        <v>1.1733259329</v>
      </c>
      <c r="L16">
        <v>1.0261017628</v>
      </c>
      <c r="M16">
        <v>1.3416736961</v>
      </c>
      <c r="N16">
        <v>0.0500103698</v>
      </c>
      <c r="O16">
        <v>0.0446322475</v>
      </c>
      <c r="P16">
        <v>0.0560365483</v>
      </c>
      <c r="Q16">
        <v>0.0183248742</v>
      </c>
      <c r="R16">
        <v>0.0517973419</v>
      </c>
      <c r="S16">
        <v>0.0006618844</v>
      </c>
      <c r="T16">
        <v>0.1369</v>
      </c>
      <c r="U16">
        <v>0.0232</v>
      </c>
      <c r="V16">
        <v>0.2507</v>
      </c>
      <c r="W16">
        <v>1.1467554634</v>
      </c>
      <c r="X16">
        <v>1.0234332158</v>
      </c>
      <c r="Y16">
        <v>1.2849378665</v>
      </c>
      <c r="Z16" s="4">
        <v>5.599909E-18</v>
      </c>
      <c r="AA16">
        <v>-0.5806</v>
      </c>
      <c r="AB16">
        <v>-0.7123</v>
      </c>
      <c r="AC16">
        <v>-0.4489</v>
      </c>
      <c r="AD16" t="s">
        <v>59</v>
      </c>
      <c r="AE16" t="s">
        <v>59</v>
      </c>
      <c r="AF16" t="s">
        <v>93</v>
      </c>
      <c r="AG16" t="s">
        <v>59</v>
      </c>
      <c r="AH16" t="s">
        <v>59</v>
      </c>
    </row>
    <row r="17" spans="1:34" ht="12.75">
      <c r="A17" t="s">
        <v>13</v>
      </c>
      <c r="B17">
        <v>0.0691160779</v>
      </c>
      <c r="C17">
        <v>0.0587042558</v>
      </c>
      <c r="D17">
        <v>0.081374547</v>
      </c>
      <c r="E17">
        <v>0.243371249</v>
      </c>
      <c r="F17">
        <v>0.0627091774</v>
      </c>
      <c r="G17">
        <v>0.0032176832</v>
      </c>
      <c r="H17">
        <v>-0.0972</v>
      </c>
      <c r="I17">
        <v>-0.2605</v>
      </c>
      <c r="J17">
        <v>0.0661</v>
      </c>
      <c r="K17">
        <v>0.9073890606</v>
      </c>
      <c r="L17">
        <v>0.77069766</v>
      </c>
      <c r="M17">
        <v>1.0683241303</v>
      </c>
      <c r="N17">
        <v>0.0485730858</v>
      </c>
      <c r="O17">
        <v>0.0429256961</v>
      </c>
      <c r="P17">
        <v>0.0549634573</v>
      </c>
      <c r="Q17">
        <v>0.0874417977</v>
      </c>
      <c r="R17">
        <v>0.0446205956</v>
      </c>
      <c r="S17">
        <v>0.0010013586</v>
      </c>
      <c r="T17">
        <v>0.1078</v>
      </c>
      <c r="U17">
        <v>-0.0158</v>
      </c>
      <c r="V17">
        <v>0.2314</v>
      </c>
      <c r="W17">
        <v>1.1137980323</v>
      </c>
      <c r="X17">
        <v>0.9843013896</v>
      </c>
      <c r="Y17">
        <v>1.2603315101</v>
      </c>
      <c r="Z17">
        <v>3.62413E-05</v>
      </c>
      <c r="AA17">
        <v>-0.3527</v>
      </c>
      <c r="AB17">
        <v>-0.5201</v>
      </c>
      <c r="AC17">
        <v>-0.1853</v>
      </c>
      <c r="AD17" t="s">
        <v>59</v>
      </c>
      <c r="AE17" t="s">
        <v>59</v>
      </c>
      <c r="AF17" t="s">
        <v>93</v>
      </c>
      <c r="AG17" t="s">
        <v>59</v>
      </c>
      <c r="AH17" t="s">
        <v>59</v>
      </c>
    </row>
    <row r="18" spans="1:34" ht="12.75">
      <c r="A18" t="s">
        <v>15</v>
      </c>
      <c r="B18">
        <v>0.0769533829</v>
      </c>
      <c r="C18" t="s">
        <v>59</v>
      </c>
      <c r="D18" t="s">
        <v>59</v>
      </c>
      <c r="E18" t="s">
        <v>59</v>
      </c>
      <c r="F18">
        <v>0.0758743889</v>
      </c>
      <c r="G18">
        <v>0.0011482566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0.0436103175</v>
      </c>
      <c r="O18" t="s">
        <v>59</v>
      </c>
      <c r="P18" t="s">
        <v>59</v>
      </c>
      <c r="Q18" t="s">
        <v>59</v>
      </c>
      <c r="R18">
        <v>0.0436103175</v>
      </c>
      <c r="S18">
        <v>0.0002181074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s="4">
        <v>2.119042E-19</v>
      </c>
      <c r="AA18">
        <v>-0.5679</v>
      </c>
      <c r="AB18">
        <v>-0.6915</v>
      </c>
      <c r="AC18">
        <v>-0.4443</v>
      </c>
      <c r="AD18" t="s">
        <v>59</v>
      </c>
      <c r="AE18" t="s">
        <v>59</v>
      </c>
      <c r="AF18" t="s">
        <v>93</v>
      </c>
      <c r="AG18" t="s">
        <v>59</v>
      </c>
      <c r="AH18" t="s">
        <v>59</v>
      </c>
    </row>
    <row r="19" spans="1:34" ht="12.75">
      <c r="A19" t="s">
        <v>18</v>
      </c>
      <c r="B19">
        <v>0.0464336871</v>
      </c>
      <c r="C19">
        <v>0.0348096305</v>
      </c>
      <c r="D19">
        <v>0.0619393907</v>
      </c>
      <c r="E19">
        <v>0.0005895736</v>
      </c>
      <c r="F19">
        <v>0.0431918009</v>
      </c>
      <c r="G19">
        <v>0.0055003174</v>
      </c>
      <c r="H19">
        <v>-0.5052</v>
      </c>
      <c r="I19">
        <v>-0.7933</v>
      </c>
      <c r="J19">
        <v>-0.217</v>
      </c>
      <c r="K19">
        <v>0.6034002067</v>
      </c>
      <c r="L19">
        <v>0.4523469816</v>
      </c>
      <c r="M19">
        <v>0.8048949683</v>
      </c>
      <c r="N19">
        <v>0.0248226301</v>
      </c>
      <c r="O19">
        <v>0.0217344521</v>
      </c>
      <c r="P19">
        <v>0.0283495973</v>
      </c>
      <c r="Q19" s="4">
        <v>9.287963E-17</v>
      </c>
      <c r="R19">
        <v>0.0242230435</v>
      </c>
      <c r="S19">
        <v>0.0006727578</v>
      </c>
      <c r="T19">
        <v>-0.5635</v>
      </c>
      <c r="U19">
        <v>-0.6964</v>
      </c>
      <c r="V19">
        <v>-0.4307</v>
      </c>
      <c r="W19">
        <v>0.5691916842</v>
      </c>
      <c r="X19">
        <v>0.498378671</v>
      </c>
      <c r="Y19">
        <v>0.6500662895</v>
      </c>
      <c r="Z19">
        <v>2.69337E-05</v>
      </c>
      <c r="AA19">
        <v>-0.6263</v>
      </c>
      <c r="AB19">
        <v>-0.9187</v>
      </c>
      <c r="AC19">
        <v>-0.3339</v>
      </c>
      <c r="AD19" t="s">
        <v>117</v>
      </c>
      <c r="AE19" t="s">
        <v>94</v>
      </c>
      <c r="AF19" t="s">
        <v>93</v>
      </c>
      <c r="AG19" t="s">
        <v>59</v>
      </c>
      <c r="AH19" t="s">
        <v>59</v>
      </c>
    </row>
    <row r="20" spans="1:34" ht="12.75">
      <c r="A20" t="s">
        <v>17</v>
      </c>
      <c r="B20">
        <v>0.0404259646</v>
      </c>
      <c r="C20">
        <v>0.0264868253</v>
      </c>
      <c r="D20">
        <v>0.0617008113</v>
      </c>
      <c r="E20">
        <v>0.0028456489</v>
      </c>
      <c r="F20">
        <v>0.038277512</v>
      </c>
      <c r="G20">
        <v>0.0076623673</v>
      </c>
      <c r="H20">
        <v>-0.6437</v>
      </c>
      <c r="I20">
        <v>-1.0666</v>
      </c>
      <c r="J20">
        <v>-0.2209</v>
      </c>
      <c r="K20">
        <v>0.5253305709</v>
      </c>
      <c r="L20">
        <v>0.3441931244</v>
      </c>
      <c r="M20">
        <v>0.8017946586</v>
      </c>
      <c r="N20">
        <v>0.0309118542</v>
      </c>
      <c r="O20">
        <v>0.0269638681</v>
      </c>
      <c r="P20">
        <v>0.0354378951</v>
      </c>
      <c r="Q20" s="4">
        <v>7.9548071E-07</v>
      </c>
      <c r="R20">
        <v>0.0327116986</v>
      </c>
      <c r="S20">
        <v>0.0010329878</v>
      </c>
      <c r="T20">
        <v>-0.3442</v>
      </c>
      <c r="U20">
        <v>-0.4808</v>
      </c>
      <c r="V20">
        <v>-0.2075</v>
      </c>
      <c r="W20">
        <v>0.7088197473</v>
      </c>
      <c r="X20">
        <v>0.6182910303</v>
      </c>
      <c r="Y20">
        <v>0.812603466</v>
      </c>
      <c r="Z20">
        <v>0.2180188666</v>
      </c>
      <c r="AA20">
        <v>-0.2683</v>
      </c>
      <c r="AB20">
        <v>-0.6953</v>
      </c>
      <c r="AC20">
        <v>0.1586</v>
      </c>
      <c r="AD20" t="s">
        <v>117</v>
      </c>
      <c r="AE20" t="s">
        <v>94</v>
      </c>
      <c r="AF20" t="s">
        <v>59</v>
      </c>
      <c r="AG20" t="s">
        <v>59</v>
      </c>
      <c r="AH20" t="s">
        <v>59</v>
      </c>
    </row>
    <row r="21" spans="1:34" ht="12.75">
      <c r="A21" t="s">
        <v>20</v>
      </c>
      <c r="B21">
        <v>0.0574180395</v>
      </c>
      <c r="C21">
        <v>0.0469241191</v>
      </c>
      <c r="D21">
        <v>0.0702587779</v>
      </c>
      <c r="E21">
        <v>0.0044576558</v>
      </c>
      <c r="F21">
        <v>0.0578338591</v>
      </c>
      <c r="G21">
        <v>0.0043702265</v>
      </c>
      <c r="H21">
        <v>-0.2928</v>
      </c>
      <c r="I21">
        <v>-0.4947</v>
      </c>
      <c r="J21">
        <v>-0.091</v>
      </c>
      <c r="K21">
        <v>0.7461405509</v>
      </c>
      <c r="L21">
        <v>0.6097733113</v>
      </c>
      <c r="M21">
        <v>0.9130044091</v>
      </c>
      <c r="N21">
        <v>0.0351532185</v>
      </c>
      <c r="O21">
        <v>0.0307960083</v>
      </c>
      <c r="P21">
        <v>0.0401269138</v>
      </c>
      <c r="Q21">
        <v>0.0014083572</v>
      </c>
      <c r="R21">
        <v>0.0350237514</v>
      </c>
      <c r="S21">
        <v>0.0009315663</v>
      </c>
      <c r="T21">
        <v>-0.2156</v>
      </c>
      <c r="U21">
        <v>-0.3479</v>
      </c>
      <c r="V21">
        <v>-0.0832</v>
      </c>
      <c r="W21">
        <v>0.8060757294</v>
      </c>
      <c r="X21">
        <v>0.7061633592</v>
      </c>
      <c r="Y21">
        <v>0.9201243211</v>
      </c>
      <c r="Z21" s="4">
        <v>3.5662777E-06</v>
      </c>
      <c r="AA21">
        <v>-0.4906</v>
      </c>
      <c r="AB21">
        <v>-0.6981</v>
      </c>
      <c r="AC21">
        <v>-0.2832</v>
      </c>
      <c r="AD21" t="s">
        <v>117</v>
      </c>
      <c r="AE21" t="s">
        <v>94</v>
      </c>
      <c r="AF21" t="s">
        <v>93</v>
      </c>
      <c r="AG21" t="s">
        <v>59</v>
      </c>
      <c r="AH21" t="s">
        <v>59</v>
      </c>
    </row>
    <row r="22" spans="1:34" ht="12.75">
      <c r="A22" t="s">
        <v>19</v>
      </c>
      <c r="B22">
        <v>0.0552537181</v>
      </c>
      <c r="C22">
        <v>0.0447830077</v>
      </c>
      <c r="D22">
        <v>0.0681725841</v>
      </c>
      <c r="E22">
        <v>0.0020004206</v>
      </c>
      <c r="F22">
        <v>0.0548459805</v>
      </c>
      <c r="G22">
        <v>0.0044128551</v>
      </c>
      <c r="H22">
        <v>-0.3313</v>
      </c>
      <c r="I22">
        <v>-0.5414</v>
      </c>
      <c r="J22">
        <v>-0.1212</v>
      </c>
      <c r="K22">
        <v>0.7180154531</v>
      </c>
      <c r="L22">
        <v>0.5819498254</v>
      </c>
      <c r="M22">
        <v>0.8858945708</v>
      </c>
      <c r="N22">
        <v>0.0360045017</v>
      </c>
      <c r="O22">
        <v>0.0316422588</v>
      </c>
      <c r="P22">
        <v>0.0409681292</v>
      </c>
      <c r="Q22">
        <v>0.0036323383</v>
      </c>
      <c r="R22">
        <v>0.0360084873</v>
      </c>
      <c r="S22">
        <v>0.0008497535</v>
      </c>
      <c r="T22">
        <v>-0.1916</v>
      </c>
      <c r="U22">
        <v>-0.3208</v>
      </c>
      <c r="V22">
        <v>-0.0625</v>
      </c>
      <c r="W22">
        <v>0.8255959559</v>
      </c>
      <c r="X22">
        <v>0.7255681817</v>
      </c>
      <c r="Y22">
        <v>0.9394136892</v>
      </c>
      <c r="Z22">
        <v>8.53653E-05</v>
      </c>
      <c r="AA22">
        <v>-0.4283</v>
      </c>
      <c r="AB22">
        <v>-0.642</v>
      </c>
      <c r="AC22">
        <v>-0.2146</v>
      </c>
      <c r="AD22" t="s">
        <v>117</v>
      </c>
      <c r="AE22" t="s">
        <v>94</v>
      </c>
      <c r="AF22" t="s">
        <v>93</v>
      </c>
      <c r="AG22" t="s">
        <v>59</v>
      </c>
      <c r="AH22" t="s">
        <v>59</v>
      </c>
    </row>
    <row r="23" spans="1:34" ht="12.75">
      <c r="A23" t="s">
        <v>21</v>
      </c>
      <c r="B23">
        <v>0.0559856891</v>
      </c>
      <c r="C23">
        <v>0.0429946914</v>
      </c>
      <c r="D23">
        <v>0.0729019627</v>
      </c>
      <c r="E23">
        <v>0.0182030532</v>
      </c>
      <c r="F23">
        <v>0.0493421053</v>
      </c>
      <c r="G23">
        <v>0.0055551933</v>
      </c>
      <c r="H23">
        <v>-0.3181</v>
      </c>
      <c r="I23">
        <v>-0.5821</v>
      </c>
      <c r="J23">
        <v>-0.0541</v>
      </c>
      <c r="K23">
        <v>0.7275273295</v>
      </c>
      <c r="L23">
        <v>0.558710869</v>
      </c>
      <c r="M23">
        <v>0.9473522793</v>
      </c>
      <c r="N23">
        <v>0.0357007504</v>
      </c>
      <c r="O23">
        <v>0.0310567356</v>
      </c>
      <c r="P23">
        <v>0.0410391999</v>
      </c>
      <c r="Q23">
        <v>0.0048837294</v>
      </c>
      <c r="R23">
        <v>0.0352719548</v>
      </c>
      <c r="S23">
        <v>0.0011678596</v>
      </c>
      <c r="T23">
        <v>-0.2001</v>
      </c>
      <c r="U23">
        <v>-0.3395</v>
      </c>
      <c r="V23">
        <v>-0.0608</v>
      </c>
      <c r="W23">
        <v>0.8186308307</v>
      </c>
      <c r="X23">
        <v>0.7121419289</v>
      </c>
      <c r="Y23">
        <v>0.9410433648</v>
      </c>
      <c r="Z23">
        <v>0.0011748142</v>
      </c>
      <c r="AA23">
        <v>-0.4499</v>
      </c>
      <c r="AB23">
        <v>-0.7217</v>
      </c>
      <c r="AC23">
        <v>-0.1782</v>
      </c>
      <c r="AD23" t="s">
        <v>59</v>
      </c>
      <c r="AE23" t="s">
        <v>94</v>
      </c>
      <c r="AF23" t="s">
        <v>93</v>
      </c>
      <c r="AG23" t="s">
        <v>59</v>
      </c>
      <c r="AH23" t="s">
        <v>59</v>
      </c>
    </row>
    <row r="24" spans="1:34" ht="12.75">
      <c r="A24" t="s">
        <v>27</v>
      </c>
      <c r="B24">
        <v>0.0751905391</v>
      </c>
      <c r="C24">
        <v>0.0587563416</v>
      </c>
      <c r="D24">
        <v>0.0962213952</v>
      </c>
      <c r="E24">
        <v>0.8538806175</v>
      </c>
      <c r="F24">
        <v>0.0689127106</v>
      </c>
      <c r="G24">
        <v>0.0070092779</v>
      </c>
      <c r="H24">
        <v>-0.0232</v>
      </c>
      <c r="I24">
        <v>-0.2698</v>
      </c>
      <c r="J24">
        <v>0.2235</v>
      </c>
      <c r="K24">
        <v>0.9770920562</v>
      </c>
      <c r="L24">
        <v>0.7635316273</v>
      </c>
      <c r="M24">
        <v>1.250385514</v>
      </c>
      <c r="N24">
        <v>0.0337786535</v>
      </c>
      <c r="O24">
        <v>0.0297061407</v>
      </c>
      <c r="P24">
        <v>0.0384094805</v>
      </c>
      <c r="Q24">
        <v>9.72868E-05</v>
      </c>
      <c r="R24">
        <v>0.0363501968</v>
      </c>
      <c r="S24">
        <v>0.0008726664</v>
      </c>
      <c r="T24">
        <v>-0.2555</v>
      </c>
      <c r="U24">
        <v>-0.3839</v>
      </c>
      <c r="V24">
        <v>-0.127</v>
      </c>
      <c r="W24">
        <v>0.7745564686</v>
      </c>
      <c r="X24">
        <v>0.6811723096</v>
      </c>
      <c r="Y24">
        <v>0.88074297</v>
      </c>
      <c r="Z24" s="4">
        <v>3.171621E-10</v>
      </c>
      <c r="AA24">
        <v>-0.8002</v>
      </c>
      <c r="AB24">
        <v>-1.0495</v>
      </c>
      <c r="AC24">
        <v>-0.5509</v>
      </c>
      <c r="AD24" t="s">
        <v>59</v>
      </c>
      <c r="AE24" t="s">
        <v>94</v>
      </c>
      <c r="AF24" t="s">
        <v>93</v>
      </c>
      <c r="AG24" t="s">
        <v>59</v>
      </c>
      <c r="AH24" t="s">
        <v>59</v>
      </c>
    </row>
    <row r="25" spans="1:34" ht="12.75">
      <c r="A25" t="s">
        <v>22</v>
      </c>
      <c r="B25">
        <v>0.075583399</v>
      </c>
      <c r="C25">
        <v>0.0627553665</v>
      </c>
      <c r="D25">
        <v>0.0910336522</v>
      </c>
      <c r="E25">
        <v>0.8498630193</v>
      </c>
      <c r="F25">
        <v>0.0696027102</v>
      </c>
      <c r="G25">
        <v>0.0044658707</v>
      </c>
      <c r="H25">
        <v>-0.018</v>
      </c>
      <c r="I25">
        <v>-0.204</v>
      </c>
      <c r="J25">
        <v>0.168</v>
      </c>
      <c r="K25">
        <v>0.9821972238</v>
      </c>
      <c r="L25">
        <v>0.8154984764</v>
      </c>
      <c r="M25">
        <v>1.182971415</v>
      </c>
      <c r="N25">
        <v>0.0442431699</v>
      </c>
      <c r="O25">
        <v>0.0391033941</v>
      </c>
      <c r="P25">
        <v>0.0500585212</v>
      </c>
      <c r="Q25">
        <v>0.8191328021</v>
      </c>
      <c r="R25">
        <v>0.0452085713</v>
      </c>
      <c r="S25">
        <v>0.000766089</v>
      </c>
      <c r="T25">
        <v>0.0144</v>
      </c>
      <c r="U25">
        <v>-0.1091</v>
      </c>
      <c r="V25">
        <v>0.1379</v>
      </c>
      <c r="W25">
        <v>1.0145115299</v>
      </c>
      <c r="X25">
        <v>0.8966546533</v>
      </c>
      <c r="Y25">
        <v>1.1478595917</v>
      </c>
      <c r="Z25" s="4">
        <v>1.781377E-08</v>
      </c>
      <c r="AA25">
        <v>-0.5355</v>
      </c>
      <c r="AB25">
        <v>-0.7219</v>
      </c>
      <c r="AC25">
        <v>-0.3492</v>
      </c>
      <c r="AD25" t="s">
        <v>59</v>
      </c>
      <c r="AE25" t="s">
        <v>59</v>
      </c>
      <c r="AF25" t="s">
        <v>93</v>
      </c>
      <c r="AG25" t="s">
        <v>59</v>
      </c>
      <c r="AH25" t="s">
        <v>59</v>
      </c>
    </row>
    <row r="26" spans="1:34" ht="12.75">
      <c r="A26" t="s">
        <v>23</v>
      </c>
      <c r="B26">
        <v>0.0747343292</v>
      </c>
      <c r="C26">
        <v>0.0597541446</v>
      </c>
      <c r="D26">
        <v>0.093470001</v>
      </c>
      <c r="E26">
        <v>0.7976690843</v>
      </c>
      <c r="F26">
        <v>0.0709219858</v>
      </c>
      <c r="G26">
        <v>0.0062404564</v>
      </c>
      <c r="H26">
        <v>-0.0293</v>
      </c>
      <c r="I26">
        <v>-0.253</v>
      </c>
      <c r="J26">
        <v>0.1944</v>
      </c>
      <c r="K26">
        <v>0.9711636626</v>
      </c>
      <c r="L26">
        <v>0.7764979572</v>
      </c>
      <c r="M26">
        <v>1.2146314757</v>
      </c>
      <c r="N26">
        <v>0.04335682</v>
      </c>
      <c r="O26">
        <v>0.0381782795</v>
      </c>
      <c r="P26">
        <v>0.049237783</v>
      </c>
      <c r="Q26">
        <v>0.9284225397</v>
      </c>
      <c r="R26">
        <v>0.0438363001</v>
      </c>
      <c r="S26">
        <v>0.0009336083</v>
      </c>
      <c r="T26">
        <v>-0.0058</v>
      </c>
      <c r="U26">
        <v>-0.133</v>
      </c>
      <c r="V26">
        <v>0.1214</v>
      </c>
      <c r="W26">
        <v>0.9941872137</v>
      </c>
      <c r="X26">
        <v>0.8754414485</v>
      </c>
      <c r="Y26">
        <v>1.1290397748</v>
      </c>
      <c r="Z26" s="4">
        <v>2.3541513E-06</v>
      </c>
      <c r="AA26">
        <v>-0.5445</v>
      </c>
      <c r="AB26">
        <v>-0.7705</v>
      </c>
      <c r="AC26">
        <v>-0.3184</v>
      </c>
      <c r="AD26" t="s">
        <v>59</v>
      </c>
      <c r="AE26" t="s">
        <v>59</v>
      </c>
      <c r="AF26" t="s">
        <v>93</v>
      </c>
      <c r="AG26" t="s">
        <v>59</v>
      </c>
      <c r="AH26" t="s">
        <v>59</v>
      </c>
    </row>
    <row r="27" spans="1:34" ht="12.75">
      <c r="A27" t="s">
        <v>16</v>
      </c>
      <c r="B27">
        <v>0.0691475041</v>
      </c>
      <c r="C27">
        <v>0.0552674868</v>
      </c>
      <c r="D27">
        <v>0.0865133843</v>
      </c>
      <c r="E27">
        <v>0.3494661649</v>
      </c>
      <c r="F27">
        <v>0.0655829596</v>
      </c>
      <c r="G27">
        <v>0.0058609559</v>
      </c>
      <c r="H27">
        <v>-0.107</v>
      </c>
      <c r="I27">
        <v>-0.331</v>
      </c>
      <c r="J27">
        <v>0.1171</v>
      </c>
      <c r="K27">
        <v>0.8985635403</v>
      </c>
      <c r="L27">
        <v>0.7181943766</v>
      </c>
      <c r="M27">
        <v>1.1242310749</v>
      </c>
      <c r="N27">
        <v>0.0369908126</v>
      </c>
      <c r="O27">
        <v>0.0325602106</v>
      </c>
      <c r="P27">
        <v>0.0420243047</v>
      </c>
      <c r="Q27">
        <v>0.0114359167</v>
      </c>
      <c r="R27">
        <v>0.0414288149</v>
      </c>
      <c r="S27">
        <v>0.0009197184</v>
      </c>
      <c r="T27">
        <v>-0.1646</v>
      </c>
      <c r="U27">
        <v>-0.2922</v>
      </c>
      <c r="V27">
        <v>-0.037</v>
      </c>
      <c r="W27">
        <v>0.8482124115</v>
      </c>
      <c r="X27">
        <v>0.746617143</v>
      </c>
      <c r="Y27">
        <v>0.9636321665</v>
      </c>
      <c r="Z27" s="4">
        <v>6.2026672E-08</v>
      </c>
      <c r="AA27">
        <v>-0.6256</v>
      </c>
      <c r="AB27">
        <v>-0.8521</v>
      </c>
      <c r="AC27">
        <v>-0.3991</v>
      </c>
      <c r="AD27" t="s">
        <v>59</v>
      </c>
      <c r="AE27" t="s">
        <v>59</v>
      </c>
      <c r="AF27" t="s">
        <v>93</v>
      </c>
      <c r="AG27" t="s">
        <v>59</v>
      </c>
      <c r="AH27" t="s">
        <v>59</v>
      </c>
    </row>
    <row r="28" spans="1:34" ht="12.75">
      <c r="A28" t="s">
        <v>24</v>
      </c>
      <c r="B28">
        <v>0.1221258007</v>
      </c>
      <c r="C28">
        <v>0.0995033985</v>
      </c>
      <c r="D28">
        <v>0.1498914754</v>
      </c>
      <c r="E28" s="4">
        <v>9.9299314E-06</v>
      </c>
      <c r="F28">
        <v>0.1135714286</v>
      </c>
      <c r="G28">
        <v>0.0084799326</v>
      </c>
      <c r="H28">
        <v>0.4619</v>
      </c>
      <c r="I28">
        <v>0.257</v>
      </c>
      <c r="J28">
        <v>0.6667</v>
      </c>
      <c r="K28">
        <v>1.5870101635</v>
      </c>
      <c r="L28">
        <v>1.2930347538</v>
      </c>
      <c r="M28">
        <v>1.9478217825</v>
      </c>
      <c r="N28">
        <v>0.0454720264</v>
      </c>
      <c r="O28">
        <v>0.0396691778</v>
      </c>
      <c r="P28">
        <v>0.0521237218</v>
      </c>
      <c r="Q28">
        <v>0.548409589</v>
      </c>
      <c r="R28">
        <v>0.0429484964</v>
      </c>
      <c r="S28">
        <v>0.0013326694</v>
      </c>
      <c r="T28">
        <v>0.0418</v>
      </c>
      <c r="U28">
        <v>-0.0947</v>
      </c>
      <c r="V28">
        <v>0.1783</v>
      </c>
      <c r="W28">
        <v>1.0426896443</v>
      </c>
      <c r="X28">
        <v>0.9096282735</v>
      </c>
      <c r="Y28">
        <v>1.1952153709</v>
      </c>
      <c r="Z28" s="4">
        <v>9.661679E-20</v>
      </c>
      <c r="AA28">
        <v>-0.988</v>
      </c>
      <c r="AB28">
        <v>-1.2009</v>
      </c>
      <c r="AC28">
        <v>-0.775</v>
      </c>
      <c r="AD28" t="s">
        <v>117</v>
      </c>
      <c r="AE28" t="s">
        <v>59</v>
      </c>
      <c r="AF28" t="s">
        <v>93</v>
      </c>
      <c r="AG28" t="s">
        <v>59</v>
      </c>
      <c r="AH28" t="s">
        <v>59</v>
      </c>
    </row>
    <row r="29" spans="1:34" ht="12.75">
      <c r="A29" t="s">
        <v>26</v>
      </c>
      <c r="B29">
        <v>0.1675528024</v>
      </c>
      <c r="C29">
        <v>0.1412944474</v>
      </c>
      <c r="D29">
        <v>0.1986910462</v>
      </c>
      <c r="E29" s="4">
        <v>3.651477E-19</v>
      </c>
      <c r="F29">
        <v>0.1463414634</v>
      </c>
      <c r="G29">
        <v>0.0074430771</v>
      </c>
      <c r="H29">
        <v>0.7781</v>
      </c>
      <c r="I29">
        <v>0.6076</v>
      </c>
      <c r="J29">
        <v>0.9486</v>
      </c>
      <c r="K29">
        <v>2.1773286125</v>
      </c>
      <c r="L29">
        <v>1.8361044324</v>
      </c>
      <c r="M29">
        <v>2.5819663648</v>
      </c>
      <c r="N29">
        <v>0.0703182215</v>
      </c>
      <c r="O29">
        <v>0.0622505461</v>
      </c>
      <c r="P29">
        <v>0.0794314682</v>
      </c>
      <c r="Q29" s="4">
        <v>1.547174E-14</v>
      </c>
      <c r="R29">
        <v>0.0713414967</v>
      </c>
      <c r="S29">
        <v>0.0010979228</v>
      </c>
      <c r="T29">
        <v>0.4777</v>
      </c>
      <c r="U29">
        <v>0.3559</v>
      </c>
      <c r="V29">
        <v>0.5996</v>
      </c>
      <c r="W29">
        <v>1.6124216836</v>
      </c>
      <c r="X29">
        <v>1.4274270342</v>
      </c>
      <c r="Y29">
        <v>1.8213916533</v>
      </c>
      <c r="Z29" s="4">
        <v>9.678786E-24</v>
      </c>
      <c r="AA29">
        <v>-0.8683</v>
      </c>
      <c r="AB29">
        <v>-1.0377</v>
      </c>
      <c r="AC29">
        <v>-0.6989</v>
      </c>
      <c r="AD29" t="s">
        <v>117</v>
      </c>
      <c r="AE29" t="s">
        <v>94</v>
      </c>
      <c r="AF29" t="s">
        <v>93</v>
      </c>
      <c r="AG29" t="s">
        <v>59</v>
      </c>
      <c r="AH29" t="s">
        <v>59</v>
      </c>
    </row>
    <row r="30" spans="1:34" ht="12.75">
      <c r="A30" t="s">
        <v>25</v>
      </c>
      <c r="B30">
        <v>0.1728018733</v>
      </c>
      <c r="C30">
        <v>0.1466097693</v>
      </c>
      <c r="D30">
        <v>0.2036732446</v>
      </c>
      <c r="E30" s="4">
        <v>5.117273E-22</v>
      </c>
      <c r="F30">
        <v>0.1529275809</v>
      </c>
      <c r="G30">
        <v>0.0070640024</v>
      </c>
      <c r="H30">
        <v>0.8089</v>
      </c>
      <c r="I30">
        <v>0.6446</v>
      </c>
      <c r="J30">
        <v>0.9733</v>
      </c>
      <c r="K30">
        <v>2.2455396612</v>
      </c>
      <c r="L30">
        <v>1.9051764052</v>
      </c>
      <c r="M30">
        <v>2.6467094366</v>
      </c>
      <c r="N30">
        <v>0.0986295374</v>
      </c>
      <c r="O30">
        <v>0.0871945176</v>
      </c>
      <c r="P30">
        <v>0.1115641892</v>
      </c>
      <c r="Q30" s="4">
        <v>1.594725E-38</v>
      </c>
      <c r="R30">
        <v>0.1016654746</v>
      </c>
      <c r="S30">
        <v>0.0017636824</v>
      </c>
      <c r="T30">
        <v>0.8161</v>
      </c>
      <c r="U30">
        <v>0.6928</v>
      </c>
      <c r="V30">
        <v>0.9393</v>
      </c>
      <c r="W30">
        <v>2.2616101681</v>
      </c>
      <c r="X30">
        <v>1.9994011198</v>
      </c>
      <c r="Y30">
        <v>2.5582063056</v>
      </c>
      <c r="Z30" s="4">
        <v>2.196928E-11</v>
      </c>
      <c r="AA30">
        <v>-0.5608</v>
      </c>
      <c r="AB30">
        <v>-0.725</v>
      </c>
      <c r="AC30">
        <v>-0.3965</v>
      </c>
      <c r="AD30" t="s">
        <v>117</v>
      </c>
      <c r="AE30" t="s">
        <v>94</v>
      </c>
      <c r="AF30" t="s">
        <v>93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151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0.0514618461</v>
      </c>
      <c r="C4">
        <v>0.0437353787</v>
      </c>
      <c r="D4">
        <v>0.0605533022</v>
      </c>
      <c r="E4" s="4">
        <v>4.5769864E-06</v>
      </c>
      <c r="F4">
        <v>0.0519059205</v>
      </c>
      <c r="G4">
        <v>0.0025791524</v>
      </c>
      <c r="H4">
        <v>-0.3804</v>
      </c>
      <c r="I4">
        <v>-0.5431</v>
      </c>
      <c r="J4">
        <v>-0.2177</v>
      </c>
      <c r="K4">
        <v>0.6835684284</v>
      </c>
      <c r="L4">
        <v>0.580937653</v>
      </c>
      <c r="M4">
        <v>0.8043303681</v>
      </c>
      <c r="N4" t="s">
        <v>117</v>
      </c>
      <c r="O4" t="s">
        <v>59</v>
      </c>
    </row>
    <row r="5" spans="1:15" ht="12.75">
      <c r="A5" t="s">
        <v>111</v>
      </c>
      <c r="B5">
        <v>0.0605192204</v>
      </c>
      <c r="C5">
        <v>0.0514523238</v>
      </c>
      <c r="D5">
        <v>0.0711838798</v>
      </c>
      <c r="E5">
        <v>0.0083830032</v>
      </c>
      <c r="F5">
        <v>0.0628128532</v>
      </c>
      <c r="G5">
        <v>0.0030830948</v>
      </c>
      <c r="H5">
        <v>-0.2183</v>
      </c>
      <c r="I5">
        <v>-0.3806</v>
      </c>
      <c r="J5">
        <v>-0.056</v>
      </c>
      <c r="K5">
        <v>0.8038776591</v>
      </c>
      <c r="L5">
        <v>0.6834419444</v>
      </c>
      <c r="M5">
        <v>0.9455364806</v>
      </c>
      <c r="N5" t="s">
        <v>117</v>
      </c>
      <c r="O5" t="s">
        <v>59</v>
      </c>
    </row>
    <row r="6" spans="1:15" ht="12.75">
      <c r="A6" t="s">
        <v>112</v>
      </c>
      <c r="B6">
        <v>0.1001686874</v>
      </c>
      <c r="C6">
        <v>0.0845384998</v>
      </c>
      <c r="D6">
        <v>0.1186887154</v>
      </c>
      <c r="E6">
        <v>0.0009689054</v>
      </c>
      <c r="F6">
        <v>0.1023069208</v>
      </c>
      <c r="G6">
        <v>0.0055412563</v>
      </c>
      <c r="H6">
        <v>0.2856</v>
      </c>
      <c r="I6">
        <v>0.1159</v>
      </c>
      <c r="J6">
        <v>0.4552</v>
      </c>
      <c r="K6">
        <v>1.3305420901</v>
      </c>
      <c r="L6">
        <v>1.1229260872</v>
      </c>
      <c r="M6">
        <v>1.5765438828</v>
      </c>
      <c r="N6" t="s">
        <v>117</v>
      </c>
      <c r="O6" t="s">
        <v>59</v>
      </c>
    </row>
    <row r="7" spans="1:15" ht="12.75">
      <c r="A7" t="s">
        <v>113</v>
      </c>
      <c r="B7">
        <v>0.0826189386</v>
      </c>
      <c r="C7">
        <v>0.0723748199</v>
      </c>
      <c r="D7">
        <v>0.0943130364</v>
      </c>
      <c r="E7">
        <v>0.1686771624</v>
      </c>
      <c r="F7">
        <v>0.0818603055</v>
      </c>
      <c r="G7">
        <v>0.0017957197</v>
      </c>
      <c r="H7">
        <v>0.093</v>
      </c>
      <c r="I7">
        <v>-0.0394</v>
      </c>
      <c r="J7">
        <v>0.2254</v>
      </c>
      <c r="K7">
        <v>1.0974285286</v>
      </c>
      <c r="L7">
        <v>0.9613557546</v>
      </c>
      <c r="M7">
        <v>1.2527613941</v>
      </c>
      <c r="N7" t="s">
        <v>59</v>
      </c>
      <c r="O7" t="s">
        <v>59</v>
      </c>
    </row>
    <row r="8" spans="1:15" ht="12.75">
      <c r="A8" t="s">
        <v>114</v>
      </c>
      <c r="B8">
        <v>0.0620046818</v>
      </c>
      <c r="C8">
        <v>0.0527414273</v>
      </c>
      <c r="D8">
        <v>0.0728948904</v>
      </c>
      <c r="E8">
        <v>0.0187426035</v>
      </c>
      <c r="F8">
        <v>0.0611854685</v>
      </c>
      <c r="G8">
        <v>0.0030253288</v>
      </c>
      <c r="H8">
        <v>-0.1941</v>
      </c>
      <c r="I8">
        <v>-0.3559</v>
      </c>
      <c r="J8">
        <v>-0.0323</v>
      </c>
      <c r="K8">
        <v>0.8236090637</v>
      </c>
      <c r="L8">
        <v>0.7005651238</v>
      </c>
      <c r="M8">
        <v>0.9682638584</v>
      </c>
      <c r="N8" t="s">
        <v>59</v>
      </c>
      <c r="O8" t="s">
        <v>59</v>
      </c>
    </row>
    <row r="9" spans="1:15" ht="12.75">
      <c r="A9" t="s">
        <v>115</v>
      </c>
      <c r="B9">
        <v>0.1259122311</v>
      </c>
      <c r="C9">
        <v>0.1077977347</v>
      </c>
      <c r="D9">
        <v>0.1470707153</v>
      </c>
      <c r="E9" s="4">
        <v>8.598675E-11</v>
      </c>
      <c r="F9">
        <v>0.1191102607</v>
      </c>
      <c r="G9">
        <v>0.0050095104</v>
      </c>
      <c r="H9">
        <v>0.5143</v>
      </c>
      <c r="I9">
        <v>0.359</v>
      </c>
      <c r="J9">
        <v>0.6696</v>
      </c>
      <c r="K9">
        <v>1.6724939442</v>
      </c>
      <c r="L9">
        <v>1.4318788319</v>
      </c>
      <c r="M9">
        <v>1.9535423885</v>
      </c>
      <c r="N9" t="s">
        <v>117</v>
      </c>
      <c r="O9" t="s">
        <v>59</v>
      </c>
    </row>
    <row r="10" spans="1:15" ht="12.75">
      <c r="A10" t="s">
        <v>116</v>
      </c>
      <c r="B10">
        <v>0.067345834</v>
      </c>
      <c r="C10">
        <v>0.0550846413</v>
      </c>
      <c r="D10">
        <v>0.0823362238</v>
      </c>
      <c r="E10">
        <v>0.2771673445</v>
      </c>
      <c r="F10">
        <v>0.0585951288</v>
      </c>
      <c r="G10">
        <v>0.0044126115</v>
      </c>
      <c r="H10">
        <v>-0.1114</v>
      </c>
      <c r="I10">
        <v>-0.3124</v>
      </c>
      <c r="J10">
        <v>0.0895</v>
      </c>
      <c r="K10">
        <v>0.894555664</v>
      </c>
      <c r="L10">
        <v>0.7316900687</v>
      </c>
      <c r="M10">
        <v>1.0936732234</v>
      </c>
      <c r="N10" t="s">
        <v>59</v>
      </c>
      <c r="O10" t="s">
        <v>59</v>
      </c>
    </row>
    <row r="11" spans="1:15" ht="12.75">
      <c r="A11" t="s">
        <v>15</v>
      </c>
      <c r="B11">
        <v>0.0752841178</v>
      </c>
      <c r="C11" t="s">
        <v>59</v>
      </c>
      <c r="D11" t="s">
        <v>59</v>
      </c>
      <c r="E11" t="s">
        <v>59</v>
      </c>
      <c r="F11">
        <v>0.0758743889</v>
      </c>
      <c r="G11">
        <v>0.0011482566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2008-11-21T17:17:46Z</cp:lastPrinted>
  <dcterms:created xsi:type="dcterms:W3CDTF">2006-01-23T20:42:54Z</dcterms:created>
  <dcterms:modified xsi:type="dcterms:W3CDTF">2010-05-10T19:54:58Z</dcterms:modified>
  <cp:category/>
  <cp:version/>
  <cp:contentType/>
  <cp:contentStatus/>
</cp:coreProperties>
</file>