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<sst xmlns="http://schemas.openxmlformats.org/spreadsheetml/2006/main" count="428" uniqueCount="173">
  <si>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</si>
  <si>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</si>
  <si>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</si>
  <si>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</si>
  <si>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</si>
  <si>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</si>
  <si>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</si>
  <si>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</si>
  <si>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</si>
  <si>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</si>
  <si>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</si>
  <si>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</si>
  <si>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</si>
  <si>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</si>
  <si>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</si>
  <si>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</si>
  <si>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</si>
  <si>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</si>
  <si>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</si>
  <si>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</si>
  <si>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</si>
  <si>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</si>
  <si>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</si>
  <si>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</si>
  <si>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</si>
  <si>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</si>
  <si>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</si>
  <si>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</si>
  <si>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</si>
  <si>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</si>
  <si>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</si>
  <si>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</si>
  <si>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</si>
  <si>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</si>
  <si>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</si>
  <si>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</si>
  <si>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</si>
  <si>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</si>
  <si>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</si>
  <si>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</si>
  <si>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</si>
  <si>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</si>
  <si>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</si>
  <si>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</si>
  <si>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</si>
  <si>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</si>
  <si>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</si>
  <si>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</si>
  <si>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</si>
  <si>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</si>
  <si>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</si>
  <si>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</si>
  <si>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</si>
  <si>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</si>
  <si>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</si>
  <si>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</si>
  <si>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</si>
  <si>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</si>
  <si>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</si>
  <si>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</si>
  <si>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</si>
  <si>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</si>
  <si>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</si>
  <si>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</si>
  <si>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</si>
  <si>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</si>
  <si>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</si>
  <si>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</si>
  <si>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</si>
  <si>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</si>
  <si>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</si>
  <si>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</si>
  <si>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</si>
  <si>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</si>
  <si>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</si>
  <si>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</si>
  <si>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</si>
  <si>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</si>
  <si>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</si>
  <si>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</si>
  <si>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</si>
  <si>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</si>
  <si>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</si>
  <si>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</si>
  <si>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</si>
  <si>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</si>
  <si>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</si>
  <si>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</si>
  <si>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</si>
  <si>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</si>
  <si>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</si>
  <si>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</si>
  <si>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</si>
  <si>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</si>
  <si>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</si>
  <si>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</si>
  <si>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</si>
  <si>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</si>
  <si>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</si>
  <si>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</si>
  <si>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</si>
  <si>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</si>
  <si>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</si>
  <si>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</si>
  <si>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</si>
  <si>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</si>
  <si>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</si>
  <si>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</si>
  <si>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</si>
  <si>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</si>
  <si>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</si>
  <si>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</si>
  <si>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</si>
  <si>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</si>
  <si>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</si>
  <si>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</si>
  <si>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</si>
  <si>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</si>
  <si>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</si>
  <si>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</si>
  <si>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</si>
  <si>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</si>
  <si>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</si>
  <si>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</si>
  <si>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</si>
  <si>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</si>
  <si>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</si>
  <si>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</si>
  <si>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</si>
  <si>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</si>
  <si>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</si>
  <si>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</si>
  <si>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</si>
  <si>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</si>
  <si>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</si>
  <si>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</si>
  <si>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</si>
  <si>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</si>
  <si>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</si>
  <si>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</si>
  <si>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</si>
  <si>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</si>
  <si>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</si>
  <si>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</si>
  <si>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</si>
  <si>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</si>
  <si>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</si>
  <si>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</si>
  <si>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</si>
  <si>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</si>
  <si>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</si>
  <si>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</si>
  <si>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</si>
  <si>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</si>
  <si>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</si>
  <si>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</si>
  <si>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</si>
  <si>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</si>
  <si>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</si>
  <si>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</si>
  <si>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</si>
  <si>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</si>
  <si>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</si>
  <si>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</si>
  <si>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</si>
  <si>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Crude and Adjusted Rate of Opioid DDDs (1+ Rx) by RHA, 2006/07, per resident age 16+ with 1+ Rx</t>
  </si>
  <si>
    <t>Crude and Adjusted Rate of Opioid DDDs (1+ Rx) by Metis Region, 2006/07, per Metis resident age 16+ with 1+ Rx</t>
  </si>
  <si>
    <t>Opiod DDDs, 2006/07</t>
  </si>
  <si>
    <t>Metis_rate_ratio</t>
  </si>
  <si>
    <t>Other_rate_ratio</t>
  </si>
  <si>
    <t>Opioid Defined Daily Doses</t>
  </si>
  <si>
    <t>Source: MCHP/MMF, 2010</t>
  </si>
  <si>
    <t>Appendix Table 2.57: Opioid Defined Daily Doses (DDD)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</si>
</sst>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1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2" fontId="10" fillId="0" borderId="18" xfId="0" applyNumberFormat="1" applyFont="1" applyFill="1" applyBorder="1" applyAlignment="1" quotePrefix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1" fontId="7" fillId="0" borderId="0" xfId="44" applyNumberFormat="1" applyFont="1" applyAlignment="1">
      <alignment/>
      <protection/>
    </xf>
    <xf numFmtId="1" fontId="9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1" fontId="9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 quotePrefix="1">
      <alignment horizontal="center"/>
    </xf>
    <xf numFmtId="3" fontId="10" fillId="0" borderId="28" xfId="0" applyNumberFormat="1" applyFont="1" applyFill="1" applyBorder="1" applyAlignment="1" quotePrefix="1">
      <alignment horizontal="center"/>
    </xf>
    <xf numFmtId="3" fontId="10" fillId="0" borderId="29" xfId="0" applyNumberFormat="1" applyFont="1" applyFill="1" applyBorder="1" applyAlignment="1" quotePrefix="1">
      <alignment horizontal="center"/>
    </xf>
    <xf numFmtId="3" fontId="10" fillId="33" borderId="29" xfId="0" applyNumberFormat="1" applyFont="1" applyFill="1" applyBorder="1" applyAlignment="1" quotePrefix="1">
      <alignment horizontal="center"/>
    </xf>
    <xf numFmtId="3" fontId="10" fillId="0" borderId="30" xfId="0" applyNumberFormat="1" applyFont="1" applyFill="1" applyBorder="1" applyAlignment="1" quotePrefix="1">
      <alignment horizontal="center"/>
    </xf>
    <xf numFmtId="3" fontId="10" fillId="0" borderId="26" xfId="0" applyNumberFormat="1" applyFont="1" applyFill="1" applyBorder="1" applyAlignment="1" quotePrefix="1">
      <alignment horizontal="center"/>
    </xf>
    <xf numFmtId="3" fontId="10" fillId="33" borderId="26" xfId="0" applyNumberFormat="1" applyFont="1" applyFill="1" applyBorder="1" applyAlignment="1" quotePrefix="1">
      <alignment horizontal="center"/>
    </xf>
    <xf numFmtId="3" fontId="10" fillId="0" borderId="25" xfId="0" applyNumberFormat="1" applyFont="1" applyFill="1" applyBorder="1" applyAlignment="1" quotePrefix="1">
      <alignment horizontal="center"/>
    </xf>
    <xf numFmtId="3" fontId="10" fillId="0" borderId="29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625"/>
          <c:w val="0.9457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 (m,d)</c:v>
                </c:pt>
                <c:pt idx="14">
                  <c:v>North (m,o)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88.60844611</c:v>
                </c:pt>
                <c:pt idx="1">
                  <c:v>88.60844611</c:v>
                </c:pt>
                <c:pt idx="2">
                  <c:v>88.60844611</c:v>
                </c:pt>
                <c:pt idx="3">
                  <c:v>88.60844611</c:v>
                </c:pt>
                <c:pt idx="4">
                  <c:v>88.60844611</c:v>
                </c:pt>
                <c:pt idx="5">
                  <c:v>88.60844611</c:v>
                </c:pt>
                <c:pt idx="6">
                  <c:v>88.60844611</c:v>
                </c:pt>
                <c:pt idx="7">
                  <c:v>88.60844611</c:v>
                </c:pt>
                <c:pt idx="8">
                  <c:v>88.60844611</c:v>
                </c:pt>
                <c:pt idx="9">
                  <c:v>88.60844611</c:v>
                </c:pt>
                <c:pt idx="10">
                  <c:v>88.60844611</c:v>
                </c:pt>
                <c:pt idx="12">
                  <c:v>88.60844611</c:v>
                </c:pt>
                <c:pt idx="13">
                  <c:v>88.60844611</c:v>
                </c:pt>
                <c:pt idx="14">
                  <c:v>88.60844611</c:v>
                </c:pt>
                <c:pt idx="15">
                  <c:v>88.60844611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 (m,d)</c:v>
                </c:pt>
                <c:pt idx="14">
                  <c:v>North (m,o)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101.5360721</c:v>
                </c:pt>
                <c:pt idx="1">
                  <c:v>89.81728146</c:v>
                </c:pt>
                <c:pt idx="2">
                  <c:v>86.95273802</c:v>
                </c:pt>
                <c:pt idx="3">
                  <c:v>84.35581441</c:v>
                </c:pt>
                <c:pt idx="4">
                  <c:v>85.06283496</c:v>
                </c:pt>
                <c:pt idx="5">
                  <c:v>73.91971528</c:v>
                </c:pt>
                <c:pt idx="6">
                  <c:v>70.36278945</c:v>
                </c:pt>
                <c:pt idx="7">
                  <c:v>162.6774586</c:v>
                </c:pt>
                <c:pt idx="8">
                  <c:v>50.38722136</c:v>
                </c:pt>
                <c:pt idx="9">
                  <c:v>49.98054438</c:v>
                </c:pt>
                <c:pt idx="10">
                  <c:v>48.6396148</c:v>
                </c:pt>
                <c:pt idx="12">
                  <c:v>92.24604467</c:v>
                </c:pt>
                <c:pt idx="13">
                  <c:v>108.8463198</c:v>
                </c:pt>
                <c:pt idx="14">
                  <c:v>49.48260211</c:v>
                </c:pt>
                <c:pt idx="15">
                  <c:v>88.60844611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 (m,d)</c:v>
                </c:pt>
                <c:pt idx="14">
                  <c:v>North (m,o)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78.09897439</c:v>
                </c:pt>
                <c:pt idx="1">
                  <c:v>75.38953535</c:v>
                </c:pt>
                <c:pt idx="2">
                  <c:v>85.69863913</c:v>
                </c:pt>
                <c:pt idx="3">
                  <c:v>78.52214206</c:v>
                </c:pt>
                <c:pt idx="4">
                  <c:v>74.97956922</c:v>
                </c:pt>
                <c:pt idx="5">
                  <c:v>76.14596121</c:v>
                </c:pt>
                <c:pt idx="6">
                  <c:v>80.67351998</c:v>
                </c:pt>
                <c:pt idx="7">
                  <c:v>114.2751595</c:v>
                </c:pt>
                <c:pt idx="8">
                  <c:v>33.78048323</c:v>
                </c:pt>
                <c:pt idx="9">
                  <c:v>54.58810871</c:v>
                </c:pt>
                <c:pt idx="10">
                  <c:v>44.81913348</c:v>
                </c:pt>
                <c:pt idx="12">
                  <c:v>81.28193592</c:v>
                </c:pt>
                <c:pt idx="13">
                  <c:v>87.21398385</c:v>
                </c:pt>
                <c:pt idx="14">
                  <c:v>48.06870096</c:v>
                </c:pt>
                <c:pt idx="15">
                  <c:v>75.62548502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(d)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(m,o,d)</c:v>
                </c:pt>
                <c:pt idx="8">
                  <c:v>Churchill (m,o)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 (m,d)</c:v>
                </c:pt>
                <c:pt idx="14">
                  <c:v>North (m,o)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75.62548502</c:v>
                </c:pt>
                <c:pt idx="1">
                  <c:v>75.62548502</c:v>
                </c:pt>
                <c:pt idx="2">
                  <c:v>75.62548502</c:v>
                </c:pt>
                <c:pt idx="3">
                  <c:v>75.62548502</c:v>
                </c:pt>
                <c:pt idx="4">
                  <c:v>75.62548502</c:v>
                </c:pt>
                <c:pt idx="5">
                  <c:v>75.62548502</c:v>
                </c:pt>
                <c:pt idx="6">
                  <c:v>75.62548502</c:v>
                </c:pt>
                <c:pt idx="7">
                  <c:v>75.62548502</c:v>
                </c:pt>
                <c:pt idx="8">
                  <c:v>75.62548502</c:v>
                </c:pt>
                <c:pt idx="9">
                  <c:v>75.62548502</c:v>
                </c:pt>
                <c:pt idx="10">
                  <c:v>75.62548502</c:v>
                </c:pt>
                <c:pt idx="12">
                  <c:v>75.62548502</c:v>
                </c:pt>
                <c:pt idx="13">
                  <c:v>75.62548502</c:v>
                </c:pt>
                <c:pt idx="14">
                  <c:v>75.62548502</c:v>
                </c:pt>
                <c:pt idx="15">
                  <c:v>75.62548502</c:v>
                </c:pt>
              </c:numCache>
            </c:numRef>
          </c:val>
        </c:ser>
        <c:gapWidth val="0"/>
        <c:axId val="32618372"/>
        <c:axId val="25129893"/>
      </c:barChart>
      <c:catAx>
        <c:axId val="3261837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129893"/>
        <c:crosses val="autoZero"/>
        <c:auto val="1"/>
        <c:lblOffset val="100"/>
        <c:tickLblSkip val="1"/>
        <c:noMultiLvlLbl val="0"/>
      </c:catAx>
      <c:valAx>
        <c:axId val="25129893"/>
        <c:scaling>
          <c:orientation val="minMax"/>
          <c:max val="15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618372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9"/>
          <c:y val="0.4775"/>
          <c:w val="0.314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1065"/>
          <c:w val="0.91775"/>
          <c:h val="0.7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(d)</c:v>
                </c:pt>
                <c:pt idx="2">
                  <c:v>St. Boniface</c:v>
                </c:pt>
                <c:pt idx="3">
                  <c:v>St. Vital (m)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88.60844611</c:v>
                </c:pt>
                <c:pt idx="1">
                  <c:v>88.60844611</c:v>
                </c:pt>
                <c:pt idx="2">
                  <c:v>88.60844611</c:v>
                </c:pt>
                <c:pt idx="3">
                  <c:v>88.60844611</c:v>
                </c:pt>
                <c:pt idx="4">
                  <c:v>88.60844611</c:v>
                </c:pt>
                <c:pt idx="5">
                  <c:v>88.60844611</c:v>
                </c:pt>
                <c:pt idx="6">
                  <c:v>88.60844611</c:v>
                </c:pt>
                <c:pt idx="7">
                  <c:v>88.60844611</c:v>
                </c:pt>
                <c:pt idx="8">
                  <c:v>88.60844611</c:v>
                </c:pt>
                <c:pt idx="9">
                  <c:v>88.60844611</c:v>
                </c:pt>
                <c:pt idx="10">
                  <c:v>88.60844611</c:v>
                </c:pt>
                <c:pt idx="11">
                  <c:v>88.60844611</c:v>
                </c:pt>
                <c:pt idx="13">
                  <c:v>88.60844611</c:v>
                </c:pt>
                <c:pt idx="14">
                  <c:v>88.60844611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(d)</c:v>
                </c:pt>
                <c:pt idx="2">
                  <c:v>St. Boniface</c:v>
                </c:pt>
                <c:pt idx="3">
                  <c:v>St. Vital (m)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75.26455417</c:v>
                </c:pt>
                <c:pt idx="1">
                  <c:v>102.5153314</c:v>
                </c:pt>
                <c:pt idx="2">
                  <c:v>82.36318609</c:v>
                </c:pt>
                <c:pt idx="3">
                  <c:v>61.73318452</c:v>
                </c:pt>
                <c:pt idx="4">
                  <c:v>85.4445199</c:v>
                </c:pt>
                <c:pt idx="5">
                  <c:v>86.77361104</c:v>
                </c:pt>
                <c:pt idx="6">
                  <c:v>89.05415615</c:v>
                </c:pt>
                <c:pt idx="7">
                  <c:v>103.1833812</c:v>
                </c:pt>
                <c:pt idx="8">
                  <c:v>86.93807524</c:v>
                </c:pt>
                <c:pt idx="9">
                  <c:v>82.19985351</c:v>
                </c:pt>
                <c:pt idx="10">
                  <c:v>113.0192842</c:v>
                </c:pt>
                <c:pt idx="11">
                  <c:v>86.08893513</c:v>
                </c:pt>
                <c:pt idx="13">
                  <c:v>85.06283496</c:v>
                </c:pt>
                <c:pt idx="14">
                  <c:v>88.60844611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(d)</c:v>
                </c:pt>
                <c:pt idx="2">
                  <c:v>St. Boniface</c:v>
                </c:pt>
                <c:pt idx="3">
                  <c:v>St. Vital (m)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67.99738244</c:v>
                </c:pt>
                <c:pt idx="1">
                  <c:v>63.93798841</c:v>
                </c:pt>
                <c:pt idx="2">
                  <c:v>78.77102914</c:v>
                </c:pt>
                <c:pt idx="3">
                  <c:v>62.37178935</c:v>
                </c:pt>
                <c:pt idx="4">
                  <c:v>65.75725645</c:v>
                </c:pt>
                <c:pt idx="5">
                  <c:v>64.10029509</c:v>
                </c:pt>
                <c:pt idx="6">
                  <c:v>74.77889306</c:v>
                </c:pt>
                <c:pt idx="7">
                  <c:v>72.52353066</c:v>
                </c:pt>
                <c:pt idx="8">
                  <c:v>76.7549632</c:v>
                </c:pt>
                <c:pt idx="9">
                  <c:v>62.81067133</c:v>
                </c:pt>
                <c:pt idx="10">
                  <c:v>84.89412348</c:v>
                </c:pt>
                <c:pt idx="11">
                  <c:v>87.42814649</c:v>
                </c:pt>
                <c:pt idx="13">
                  <c:v>74.97956922</c:v>
                </c:pt>
                <c:pt idx="14">
                  <c:v>75.62548502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(d)</c:v>
                </c:pt>
                <c:pt idx="2">
                  <c:v>St. Boniface</c:v>
                </c:pt>
                <c:pt idx="3">
                  <c:v>St. Vital (m)</c:v>
                </c:pt>
                <c:pt idx="4">
                  <c:v>Transcona (d)</c:v>
                </c:pt>
                <c:pt idx="5">
                  <c:v>River Heights (d)</c:v>
                </c:pt>
                <c:pt idx="6">
                  <c:v>River East</c:v>
                </c:pt>
                <c:pt idx="7">
                  <c:v>Seven Oaks (d)</c:v>
                </c:pt>
                <c:pt idx="8">
                  <c:v>St. James - Assiniboia</c:v>
                </c:pt>
                <c:pt idx="9">
                  <c:v>Inkster (d)</c:v>
                </c:pt>
                <c:pt idx="10">
                  <c:v>Downtown (d)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75.62548502</c:v>
                </c:pt>
                <c:pt idx="1">
                  <c:v>75.62548502</c:v>
                </c:pt>
                <c:pt idx="2">
                  <c:v>75.62548502</c:v>
                </c:pt>
                <c:pt idx="3">
                  <c:v>75.62548502</c:v>
                </c:pt>
                <c:pt idx="4">
                  <c:v>75.62548502</c:v>
                </c:pt>
                <c:pt idx="5">
                  <c:v>75.62548502</c:v>
                </c:pt>
                <c:pt idx="6">
                  <c:v>75.62548502</c:v>
                </c:pt>
                <c:pt idx="7">
                  <c:v>75.62548502</c:v>
                </c:pt>
                <c:pt idx="8">
                  <c:v>75.62548502</c:v>
                </c:pt>
                <c:pt idx="9">
                  <c:v>75.62548502</c:v>
                </c:pt>
                <c:pt idx="10">
                  <c:v>75.62548502</c:v>
                </c:pt>
                <c:pt idx="11">
                  <c:v>75.62548502</c:v>
                </c:pt>
                <c:pt idx="13">
                  <c:v>75.62548502</c:v>
                </c:pt>
                <c:pt idx="14">
                  <c:v>75.62548502</c:v>
                </c:pt>
              </c:numCache>
            </c:numRef>
          </c:val>
        </c:ser>
        <c:gapWidth val="0"/>
        <c:axId val="24842446"/>
        <c:axId val="22255423"/>
      </c:barChart>
      <c:catAx>
        <c:axId val="248424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255423"/>
        <c:crosses val="autoZero"/>
        <c:auto val="1"/>
        <c:lblOffset val="100"/>
        <c:tickLblSkip val="1"/>
        <c:noMultiLvlLbl val="0"/>
      </c:catAx>
      <c:valAx>
        <c:axId val="22255423"/>
        <c:scaling>
          <c:orientation val="minMax"/>
          <c:max val="15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842446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75"/>
          <c:y val="0.215"/>
          <c:w val="0.310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9"/>
          <c:w val="0.97825"/>
          <c:h val="0.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87.30276221</c:v>
                </c:pt>
                <c:pt idx="1">
                  <c:v>87.30276221</c:v>
                </c:pt>
                <c:pt idx="2">
                  <c:v>87.30276221</c:v>
                </c:pt>
                <c:pt idx="3">
                  <c:v>87.30276221</c:v>
                </c:pt>
                <c:pt idx="4">
                  <c:v>87.30276221</c:v>
                </c:pt>
                <c:pt idx="5">
                  <c:v>87.30276221</c:v>
                </c:pt>
                <c:pt idx="6">
                  <c:v>87.30276221</c:v>
                </c:pt>
                <c:pt idx="8">
                  <c:v>87.30276221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(m)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87.96204141</c:v>
                </c:pt>
                <c:pt idx="1">
                  <c:v>72.89292121</c:v>
                </c:pt>
                <c:pt idx="2">
                  <c:v>138.1164321</c:v>
                </c:pt>
                <c:pt idx="3">
                  <c:v>84.00832894</c:v>
                </c:pt>
                <c:pt idx="4">
                  <c:v>81.92584803</c:v>
                </c:pt>
                <c:pt idx="5">
                  <c:v>111.9686059</c:v>
                </c:pt>
                <c:pt idx="6">
                  <c:v>48.48464244</c:v>
                </c:pt>
                <c:pt idx="8">
                  <c:v>87.30276221</c:v>
                </c:pt>
              </c:numCache>
            </c:numRef>
          </c:val>
        </c:ser>
        <c:axId val="66081080"/>
        <c:axId val="57858809"/>
      </c:barChart>
      <c:catAx>
        <c:axId val="660810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858809"/>
        <c:crosses val="autoZero"/>
        <c:auto val="1"/>
        <c:lblOffset val="100"/>
        <c:tickLblSkip val="1"/>
        <c:noMultiLvlLbl val="0"/>
      </c:catAx>
      <c:valAx>
        <c:axId val="57858809"/>
        <c:scaling>
          <c:orientation val="minMax"/>
          <c:max val="15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081080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525"/>
          <c:y val="0.122"/>
          <c:w val="0.224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15"/>
          <c:w val="0.9765"/>
          <c:h val="0.8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(m,d)</c:v>
                </c:pt>
                <c:pt idx="2">
                  <c:v>North (m,o)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88.60844611</c:v>
                </c:pt>
                <c:pt idx="1">
                  <c:v>88.60844611</c:v>
                </c:pt>
                <c:pt idx="2">
                  <c:v>88.60844611</c:v>
                </c:pt>
                <c:pt idx="3">
                  <c:v>88.60844611</c:v>
                </c:pt>
                <c:pt idx="4">
                  <c:v>88.60844611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(m,d)</c:v>
                </c:pt>
                <c:pt idx="2">
                  <c:v>North (m,o)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92.24604467</c:v>
                </c:pt>
                <c:pt idx="1">
                  <c:v>108.8463198</c:v>
                </c:pt>
                <c:pt idx="2">
                  <c:v>49.48260211</c:v>
                </c:pt>
                <c:pt idx="3">
                  <c:v>85.06283496</c:v>
                </c:pt>
                <c:pt idx="4">
                  <c:v>88.60844611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(m,d)</c:v>
                </c:pt>
                <c:pt idx="2">
                  <c:v>North (m,o)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81.28193592</c:v>
                </c:pt>
                <c:pt idx="1">
                  <c:v>87.21398385</c:v>
                </c:pt>
                <c:pt idx="2">
                  <c:v>48.06870096</c:v>
                </c:pt>
                <c:pt idx="3">
                  <c:v>74.97956922</c:v>
                </c:pt>
                <c:pt idx="4">
                  <c:v>75.62548502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(m,d)</c:v>
                </c:pt>
                <c:pt idx="2">
                  <c:v>North (m,o)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75.62548502</c:v>
                </c:pt>
                <c:pt idx="1">
                  <c:v>75.62548502</c:v>
                </c:pt>
                <c:pt idx="2">
                  <c:v>75.62548502</c:v>
                </c:pt>
                <c:pt idx="3">
                  <c:v>75.62548502</c:v>
                </c:pt>
                <c:pt idx="4">
                  <c:v>75.62548502</c:v>
                </c:pt>
              </c:numCache>
            </c:numRef>
          </c:val>
        </c:ser>
        <c:axId val="50967234"/>
        <c:axId val="56051923"/>
      </c:barChart>
      <c:catAx>
        <c:axId val="509672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051923"/>
        <c:crosses val="autoZero"/>
        <c:auto val="1"/>
        <c:lblOffset val="100"/>
        <c:tickLblSkip val="1"/>
        <c:noMultiLvlLbl val="0"/>
      </c:catAx>
      <c:valAx>
        <c:axId val="56051923"/>
        <c:scaling>
          <c:orientation val="minMax"/>
          <c:max val="15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0967234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9"/>
          <c:y val="0.45175"/>
          <c:w val="0.326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0.87425</cdr:y>
    </cdr:from>
    <cdr:to>
      <cdr:x>0.99725</cdr:x>
      <cdr:y>0.988</cdr:y>
    </cdr:to>
    <cdr:sp>
      <cdr:nvSpPr>
        <cdr:cNvPr id="1" name="Text Box 4"/>
        <cdr:cNvSpPr txBox="1">
          <a:spLocks noChangeArrowheads="1"/>
        </cdr:cNvSpPr>
      </cdr:nvSpPr>
      <cdr:spPr>
        <a:xfrm>
          <a:off x="419100" y="3971925"/>
          <a:ext cx="5267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0.75875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24350" y="4391025"/>
          <a:ext cx="1352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0.0025</cdr:x>
      <cdr:y>0</cdr:y>
    </cdr:from>
    <cdr:to>
      <cdr:x>0.99625</cdr:x>
      <cdr:y>0.07875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67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13.6.1: Opioid Defined Daily Doses (DDD) Rate 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defined daily doses per resident aged 16+ years with one or more prescriptions in one year</a:t>
          </a:r>
        </a:p>
      </cdr:txBody>
    </cdr:sp>
  </cdr:relSizeAnchor>
  <cdr:relSizeAnchor xmlns:cdr="http://schemas.openxmlformats.org/drawingml/2006/chartDrawing">
    <cdr:from>
      <cdr:x>0.94725</cdr:x>
      <cdr:y>0.371</cdr:y>
    </cdr:from>
    <cdr:to>
      <cdr:x>0.99625</cdr:x>
      <cdr:y>0.46275</cdr:y>
    </cdr:to>
    <cdr:sp>
      <cdr:nvSpPr>
        <cdr:cNvPr id="4" name="Text Box 8"/>
        <cdr:cNvSpPr txBox="1">
          <a:spLocks noChangeArrowheads="1"/>
        </cdr:cNvSpPr>
      </cdr:nvSpPr>
      <cdr:spPr>
        <a:xfrm>
          <a:off x="5400675" y="1676400"/>
          <a:ext cx="276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163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0.10975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6959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13.6.3: Opioid Defined Daily Doses (DDD) Rate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by Winnipeg Community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defined daily doses per resident aged 16+ years with one or more prescriptions in one year</a:t>
          </a:r>
        </a:p>
      </cdr:txBody>
    </cdr:sp>
  </cdr:relSizeAnchor>
  <cdr:relSizeAnchor xmlns:cdr="http://schemas.openxmlformats.org/drawingml/2006/chartDrawing">
    <cdr:from>
      <cdr:x>0.07775</cdr:x>
      <cdr:y>0.8935</cdr:y>
    </cdr:from>
    <cdr:to>
      <cdr:x>0.9985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438150" y="4867275"/>
          <a:ext cx="52578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0.8835</cdr:x>
      <cdr:y>0.4345</cdr:y>
    </cdr:from>
    <cdr:to>
      <cdr:x>0.965</cdr:x>
      <cdr:y>0.48075</cdr:y>
    </cdr:to>
    <cdr:sp fLocksText="0">
      <cdr:nvSpPr>
        <cdr:cNvPr id="3" name="Text Box 15"/>
        <cdr:cNvSpPr txBox="1">
          <a:spLocks noChangeArrowheads="1"/>
        </cdr:cNvSpPr>
      </cdr:nvSpPr>
      <cdr:spPr>
        <a:xfrm>
          <a:off x="5038725" y="2362200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0.961</cdr:y>
    </cdr:from>
    <cdr:to>
      <cdr:x>0.94775</cdr:x>
      <cdr:y>0.98775</cdr:y>
    </cdr:to>
    <cdr:sp>
      <cdr:nvSpPr>
        <cdr:cNvPr id="4" name="mchp"/>
        <cdr:cNvSpPr txBox="1">
          <a:spLocks noChangeArrowheads="1"/>
        </cdr:cNvSpPr>
      </cdr:nvSpPr>
      <cdr:spPr>
        <a:xfrm>
          <a:off x="4048125" y="5238750"/>
          <a:ext cx="1352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0.8825</cdr:y>
    </cdr:from>
    <cdr:to>
      <cdr:x>0.99675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00500"/>
          <a:ext cx="521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</cdr:x>
      <cdr:y>0.107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67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13.6.2: Opioid Defined Daily Doses (DDD) Rate 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defined daily doses per Metis resident aged 16+ years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 one or more prescriptions in one year</a:t>
          </a:r>
        </a:p>
      </cdr:txBody>
    </cdr:sp>
  </cdr:relSizeAnchor>
  <cdr:relSizeAnchor xmlns:cdr="http://schemas.openxmlformats.org/drawingml/2006/chartDrawing">
    <cdr:from>
      <cdr:x>0.694</cdr:x>
      <cdr:y>0.96775</cdr:y>
    </cdr:from>
    <cdr:to>
      <cdr:x>0.93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3952875" y="4391025"/>
          <a:ext cx="13430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0.11725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054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Opioid Defined Daily Doses (DDD)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rate of defined daily doses per resident aged 16+ years with one or more prescriptions in one year</a:t>
          </a:r>
        </a:p>
      </cdr:txBody>
    </cdr:sp>
  </cdr:relSizeAnchor>
  <cdr:relSizeAnchor xmlns:cdr="http://schemas.openxmlformats.org/drawingml/2006/chartDrawing">
    <cdr:from>
      <cdr:x>0.76275</cdr:x>
      <cdr:y>0.96825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43400" y="4391025"/>
          <a:ext cx="13525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2.421875" style="21" customWidth="1"/>
    <col min="2" max="2" width="8.421875" style="29" customWidth="1"/>
    <col min="3" max="3" width="8.421875" style="21" customWidth="1"/>
    <col min="4" max="4" width="8.421875" style="29" customWidth="1"/>
    <col min="5" max="5" width="8.421875" style="21" customWidth="1"/>
    <col min="6" max="6" width="0.9921875" style="21" customWidth="1"/>
    <col min="7" max="7" width="18.140625" style="21" customWidth="1"/>
    <col min="8" max="8" width="8.421875" style="29" customWidth="1"/>
    <col min="9" max="9" width="8.421875" style="21" customWidth="1"/>
    <col min="10" max="10" width="8.421875" style="29" customWidth="1"/>
    <col min="11" max="11" width="8.421875" style="21" customWidth="1"/>
    <col min="12" max="12" width="1.1484375" style="21" customWidth="1"/>
    <col min="13" max="13" width="14.57421875" style="21" customWidth="1"/>
    <col min="14" max="14" width="11.8515625" style="29" customWidth="1"/>
    <col min="15" max="15" width="11.8515625" style="21" customWidth="1"/>
    <col min="16" max="16384" width="9.140625" style="21" customWidth="1"/>
  </cols>
  <sheetData>
    <row r="1" spans="1:5" ht="15.75" thickBot="1">
      <c r="A1" s="13" t="s">
        <v>172</v>
      </c>
      <c r="B1" s="60"/>
      <c r="C1" s="13"/>
      <c r="D1" s="60"/>
      <c r="E1" s="13"/>
    </row>
    <row r="2" spans="1:15" ht="13.5" thickBot="1">
      <c r="A2" s="77" t="s">
        <v>161</v>
      </c>
      <c r="B2" s="87" t="s">
        <v>167</v>
      </c>
      <c r="C2" s="87"/>
      <c r="D2" s="87"/>
      <c r="E2" s="81"/>
      <c r="G2" s="84" t="s">
        <v>162</v>
      </c>
      <c r="H2" s="87" t="s">
        <v>167</v>
      </c>
      <c r="I2" s="87"/>
      <c r="J2" s="87"/>
      <c r="K2" s="81"/>
      <c r="M2" s="77" t="s">
        <v>160</v>
      </c>
      <c r="N2" s="80" t="s">
        <v>167</v>
      </c>
      <c r="O2" s="81"/>
    </row>
    <row r="3" spans="1:15" ht="12.75">
      <c r="A3" s="78"/>
      <c r="B3" s="61" t="s">
        <v>31</v>
      </c>
      <c r="C3" s="14" t="s">
        <v>65</v>
      </c>
      <c r="D3" s="63" t="s">
        <v>31</v>
      </c>
      <c r="E3" s="17" t="s">
        <v>65</v>
      </c>
      <c r="G3" s="85"/>
      <c r="H3" s="61" t="s">
        <v>31</v>
      </c>
      <c r="I3" s="14" t="s">
        <v>65</v>
      </c>
      <c r="J3" s="63" t="s">
        <v>31</v>
      </c>
      <c r="K3" s="17" t="s">
        <v>65</v>
      </c>
      <c r="M3" s="78"/>
      <c r="N3" s="61" t="s">
        <v>31</v>
      </c>
      <c r="O3" s="43" t="s">
        <v>65</v>
      </c>
    </row>
    <row r="4" spans="1:15" ht="12.75">
      <c r="A4" s="78"/>
      <c r="B4" s="61" t="s">
        <v>32</v>
      </c>
      <c r="C4" s="14" t="s">
        <v>66</v>
      </c>
      <c r="D4" s="63" t="s">
        <v>32</v>
      </c>
      <c r="E4" s="30" t="s">
        <v>66</v>
      </c>
      <c r="G4" s="85"/>
      <c r="H4" s="61" t="s">
        <v>32</v>
      </c>
      <c r="I4" s="14" t="s">
        <v>66</v>
      </c>
      <c r="J4" s="63" t="s">
        <v>32</v>
      </c>
      <c r="K4" s="30" t="s">
        <v>66</v>
      </c>
      <c r="M4" s="78"/>
      <c r="N4" s="61" t="s">
        <v>32</v>
      </c>
      <c r="O4" s="43" t="s">
        <v>66</v>
      </c>
    </row>
    <row r="5" spans="1:15" ht="12.75">
      <c r="A5" s="78"/>
      <c r="B5" s="15" t="s">
        <v>33</v>
      </c>
      <c r="C5" s="15" t="s">
        <v>60</v>
      </c>
      <c r="D5" s="64" t="s">
        <v>33</v>
      </c>
      <c r="E5" s="31" t="s">
        <v>60</v>
      </c>
      <c r="G5" s="85"/>
      <c r="H5" s="15" t="s">
        <v>33</v>
      </c>
      <c r="I5" s="15" t="s">
        <v>60</v>
      </c>
      <c r="J5" s="64" t="s">
        <v>33</v>
      </c>
      <c r="K5" s="31" t="s">
        <v>60</v>
      </c>
      <c r="M5" s="78"/>
      <c r="N5" s="15" t="s">
        <v>33</v>
      </c>
      <c r="O5" s="44" t="s">
        <v>60</v>
      </c>
    </row>
    <row r="6" spans="1:15" ht="13.5" thickBot="1">
      <c r="A6" s="79"/>
      <c r="B6" s="88" t="s">
        <v>152</v>
      </c>
      <c r="C6" s="89"/>
      <c r="D6" s="90" t="s">
        <v>153</v>
      </c>
      <c r="E6" s="83"/>
      <c r="G6" s="86"/>
      <c r="H6" s="88" t="s">
        <v>152</v>
      </c>
      <c r="I6" s="89"/>
      <c r="J6" s="90" t="s">
        <v>153</v>
      </c>
      <c r="K6" s="83"/>
      <c r="M6" s="79"/>
      <c r="N6" s="82" t="s">
        <v>154</v>
      </c>
      <c r="O6" s="83"/>
    </row>
    <row r="7" spans="1:15" ht="12.75">
      <c r="A7" s="22" t="s">
        <v>34</v>
      </c>
      <c r="B7" s="66">
        <f>'m vs o orig data'!B4</f>
        <v>54160</v>
      </c>
      <c r="C7" s="48">
        <f>'m vs o orig data'!H4</f>
        <v>90.26666667</v>
      </c>
      <c r="D7" s="70">
        <f>'m vs o orig data'!P4</f>
        <v>416066</v>
      </c>
      <c r="E7" s="41">
        <f>'m vs o orig data'!V4</f>
        <v>78.72582782</v>
      </c>
      <c r="G7" s="23" t="s">
        <v>48</v>
      </c>
      <c r="H7" s="67">
        <f>'m vs o orig data'!B19</f>
        <v>14532</v>
      </c>
      <c r="I7" s="48">
        <f>'m vs o orig data'!H19</f>
        <v>78.12903226</v>
      </c>
      <c r="J7" s="70">
        <f>'m vs o orig data'!P19</f>
        <v>350976</v>
      </c>
      <c r="K7" s="41">
        <f>'m vs o orig data'!V19</f>
        <v>58.86883596</v>
      </c>
      <c r="M7" s="24" t="s">
        <v>155</v>
      </c>
      <c r="N7" s="66">
        <f>'m region orig data'!B4</f>
        <v>98689</v>
      </c>
      <c r="O7" s="45">
        <f>'m region orig data'!H4</f>
        <v>81.96760797</v>
      </c>
    </row>
    <row r="8" spans="1:15" ht="12.75">
      <c r="A8" s="24" t="s">
        <v>35</v>
      </c>
      <c r="B8" s="67">
        <f>'m vs o orig data'!B5</f>
        <v>51833</v>
      </c>
      <c r="C8" s="48">
        <f>'m vs o orig data'!H5</f>
        <v>90.30139373</v>
      </c>
      <c r="D8" s="70">
        <f>'m vs o orig data'!P5</f>
        <v>673171</v>
      </c>
      <c r="E8" s="41">
        <f>'m vs o orig data'!V5</f>
        <v>72.21315168</v>
      </c>
      <c r="G8" s="25" t="s">
        <v>49</v>
      </c>
      <c r="H8" s="67">
        <f>'m vs o orig data'!B20</f>
        <v>7812</v>
      </c>
      <c r="I8" s="48">
        <f>'m vs o orig data'!H20</f>
        <v>77.34653465</v>
      </c>
      <c r="J8" s="70">
        <f>'m vs o orig data'!P20</f>
        <v>258273</v>
      </c>
      <c r="K8" s="41">
        <f>'m vs o orig data'!V20</f>
        <v>68.92794235</v>
      </c>
      <c r="M8" s="24" t="s">
        <v>38</v>
      </c>
      <c r="N8" s="67">
        <f>'m region orig data'!B5</f>
        <v>92557</v>
      </c>
      <c r="O8" s="45">
        <f>'m region orig data'!H5</f>
        <v>88.82629559</v>
      </c>
    </row>
    <row r="9" spans="1:15" ht="12.75">
      <c r="A9" s="24" t="s">
        <v>36</v>
      </c>
      <c r="B9" s="67">
        <f>'m vs o orig data'!B6</f>
        <v>18347</v>
      </c>
      <c r="C9" s="48">
        <f>'m vs o orig data'!H6</f>
        <v>84.93981482</v>
      </c>
      <c r="D9" s="70">
        <f>'m vs o orig data'!P6</f>
        <v>573955</v>
      </c>
      <c r="E9" s="41">
        <f>'m vs o orig data'!V6</f>
        <v>83.46008434</v>
      </c>
      <c r="G9" s="25" t="s">
        <v>53</v>
      </c>
      <c r="H9" s="67">
        <f>'m vs o orig data'!B21</f>
        <v>40863</v>
      </c>
      <c r="I9" s="48">
        <f>'m vs o orig data'!H21</f>
        <v>84.95426195</v>
      </c>
      <c r="J9" s="70">
        <f>'m vs o orig data'!P21</f>
        <v>357023</v>
      </c>
      <c r="K9" s="41">
        <f>'m vs o orig data'!V21</f>
        <v>67.07176404</v>
      </c>
      <c r="M9" s="24" t="s">
        <v>156</v>
      </c>
      <c r="N9" s="67">
        <f>'m region orig data'!B6</f>
        <v>81078</v>
      </c>
      <c r="O9" s="45">
        <f>'m region orig data'!H6</f>
        <v>134.6810631</v>
      </c>
    </row>
    <row r="10" spans="1:15" ht="12.75">
      <c r="A10" s="24" t="s">
        <v>28</v>
      </c>
      <c r="B10" s="67">
        <f>'m vs o orig data'!B7</f>
        <v>25158</v>
      </c>
      <c r="C10" s="48">
        <f>'m vs o orig data'!H7</f>
        <v>75.09850746</v>
      </c>
      <c r="D10" s="70">
        <f>'m vs o orig data'!P7</f>
        <v>402036</v>
      </c>
      <c r="E10" s="41">
        <f>'m vs o orig data'!V7</f>
        <v>74.54774708</v>
      </c>
      <c r="G10" s="25" t="s">
        <v>51</v>
      </c>
      <c r="H10" s="67">
        <f>'m vs o orig data'!B22</f>
        <v>27713</v>
      </c>
      <c r="I10" s="48">
        <f>'m vs o orig data'!H22</f>
        <v>57.61538462</v>
      </c>
      <c r="J10" s="70">
        <f>'m vs o orig data'!P22</f>
        <v>418541</v>
      </c>
      <c r="K10" s="41">
        <f>'m vs o orig data'!V22</f>
        <v>59.73183959</v>
      </c>
      <c r="M10" s="24" t="s">
        <v>44</v>
      </c>
      <c r="N10" s="67">
        <f>'m region orig data'!B7</f>
        <v>449274</v>
      </c>
      <c r="O10" s="45">
        <f>'m region orig data'!H7</f>
        <v>90.0168303</v>
      </c>
    </row>
    <row r="11" spans="1:15" ht="12.75">
      <c r="A11" s="24" t="s">
        <v>44</v>
      </c>
      <c r="B11" s="67">
        <f>'m vs o orig data'!B8</f>
        <v>449274</v>
      </c>
      <c r="C11" s="48">
        <f>'m vs o orig data'!H8</f>
        <v>90.0168303</v>
      </c>
      <c r="D11" s="70">
        <f>'m vs o orig data'!P8</f>
        <v>5754806</v>
      </c>
      <c r="E11" s="41">
        <f>'m vs o orig data'!V8</f>
        <v>74.84368782</v>
      </c>
      <c r="G11" s="25" t="s">
        <v>54</v>
      </c>
      <c r="H11" s="67">
        <f>'m vs o orig data'!B23</f>
        <v>21489</v>
      </c>
      <c r="I11" s="48">
        <f>'m vs o orig data'!H23</f>
        <v>76.47330961</v>
      </c>
      <c r="J11" s="70">
        <f>'m vs o orig data'!P23</f>
        <v>236169</v>
      </c>
      <c r="K11" s="41">
        <f>'m vs o orig data'!V23</f>
        <v>66.15378151</v>
      </c>
      <c r="M11" s="24" t="s">
        <v>157</v>
      </c>
      <c r="N11" s="67">
        <f>'m region orig data'!B8</f>
        <v>93697</v>
      </c>
      <c r="O11" s="45">
        <f>'m region orig data'!H8</f>
        <v>85.17909091</v>
      </c>
    </row>
    <row r="12" spans="1:15" ht="12.75">
      <c r="A12" s="24" t="s">
        <v>38</v>
      </c>
      <c r="B12" s="67">
        <f>'m vs o orig data'!B9</f>
        <v>99532</v>
      </c>
      <c r="C12" s="48">
        <f>'m vs o orig data'!H9</f>
        <v>87.46221441</v>
      </c>
      <c r="D12" s="70">
        <f>'m vs o orig data'!P9</f>
        <v>622690</v>
      </c>
      <c r="E12" s="41">
        <f>'m vs o orig data'!V9</f>
        <v>78.34549572</v>
      </c>
      <c r="G12" s="25" t="s">
        <v>50</v>
      </c>
      <c r="H12" s="67">
        <f>'m vs o orig data'!B24</f>
        <v>24574</v>
      </c>
      <c r="I12" s="48">
        <f>'m vs o orig data'!H24</f>
        <v>95.61867704</v>
      </c>
      <c r="J12" s="70">
        <f>'m vs o orig data'!P24</f>
        <v>426943</v>
      </c>
      <c r="K12" s="41">
        <f>'m vs o orig data'!V24</f>
        <v>71.10976016</v>
      </c>
      <c r="M12" s="24" t="s">
        <v>158</v>
      </c>
      <c r="N12" s="67">
        <f>'m region orig data'!B9</f>
        <v>109028</v>
      </c>
      <c r="O12" s="45">
        <f>'m region orig data'!H9</f>
        <v>110.2406471</v>
      </c>
    </row>
    <row r="13" spans="1:15" ht="12.75">
      <c r="A13" s="24" t="s">
        <v>39</v>
      </c>
      <c r="B13" s="67">
        <f>'m vs o orig data'!B10</f>
        <v>37477</v>
      </c>
      <c r="C13" s="48">
        <f>'m vs o orig data'!H10</f>
        <v>74.35912698</v>
      </c>
      <c r="D13" s="70">
        <f>'m vs o orig data'!P10</f>
        <v>356127</v>
      </c>
      <c r="E13" s="41">
        <f>'m vs o orig data'!V10</f>
        <v>80.69952413</v>
      </c>
      <c r="G13" s="25" t="s">
        <v>52</v>
      </c>
      <c r="H13" s="67">
        <f>'m vs o orig data'!B25</f>
        <v>59568</v>
      </c>
      <c r="I13" s="48">
        <f>'m vs o orig data'!H25</f>
        <v>86.96058394</v>
      </c>
      <c r="J13" s="70">
        <f>'m vs o orig data'!P25</f>
        <v>868848</v>
      </c>
      <c r="K13" s="41">
        <f>'m vs o orig data'!V25</f>
        <v>78.44420368</v>
      </c>
      <c r="M13" s="24" t="s">
        <v>159</v>
      </c>
      <c r="N13" s="67">
        <f>'m region orig data'!B10</f>
        <v>30158</v>
      </c>
      <c r="O13" s="45">
        <f>'m region orig data'!H10</f>
        <v>54.14362657</v>
      </c>
    </row>
    <row r="14" spans="1:15" ht="12.75">
      <c r="A14" s="24" t="s">
        <v>37</v>
      </c>
      <c r="B14" s="67">
        <f>'m vs o orig data'!B11</f>
        <v>159265</v>
      </c>
      <c r="C14" s="48">
        <f>'m vs o orig data'!H11</f>
        <v>154.4762367</v>
      </c>
      <c r="D14" s="70">
        <f>'m vs o orig data'!P11</f>
        <v>508795</v>
      </c>
      <c r="E14" s="41">
        <f>'m vs o orig data'!V11</f>
        <v>112.8148559</v>
      </c>
      <c r="G14" s="25" t="s">
        <v>55</v>
      </c>
      <c r="H14" s="67">
        <f>'m vs o orig data'!B26</f>
        <v>38210</v>
      </c>
      <c r="I14" s="48">
        <f>'m vs o orig data'!H26</f>
        <v>121.6878981</v>
      </c>
      <c r="J14" s="70">
        <f>'m vs o orig data'!P26</f>
        <v>512585</v>
      </c>
      <c r="K14" s="41">
        <f>'m vs o orig data'!V26</f>
        <v>72.5527247</v>
      </c>
      <c r="M14" s="26"/>
      <c r="N14" s="68"/>
      <c r="O14" s="47"/>
    </row>
    <row r="15" spans="1:15" ht="13.5" thickBot="1">
      <c r="A15" s="24" t="s">
        <v>40</v>
      </c>
      <c r="B15" s="67">
        <f>'m vs o orig data'!B12</f>
        <v>1386</v>
      </c>
      <c r="C15" s="48">
        <f>'m vs o orig data'!H12</f>
        <v>53.30769231</v>
      </c>
      <c r="D15" s="70">
        <f>'m vs o orig data'!P12</f>
        <v>2567</v>
      </c>
      <c r="E15" s="41">
        <f>'m vs o orig data'!V12</f>
        <v>27.30851064</v>
      </c>
      <c r="G15" s="25" t="s">
        <v>56</v>
      </c>
      <c r="H15" s="67">
        <f>'m vs o orig data'!B27</f>
        <v>29013</v>
      </c>
      <c r="I15" s="48">
        <f>'m vs o orig data'!H27</f>
        <v>88.72477064</v>
      </c>
      <c r="J15" s="70">
        <f>'m vs o orig data'!P27</f>
        <v>589348</v>
      </c>
      <c r="K15" s="41">
        <f>'m vs o orig data'!V27</f>
        <v>86.91166495</v>
      </c>
      <c r="M15" s="28" t="s">
        <v>45</v>
      </c>
      <c r="N15" s="69">
        <f>'m region orig data'!B11</f>
        <v>954481</v>
      </c>
      <c r="O15" s="46">
        <f>'m region orig data'!H11</f>
        <v>91.03299952</v>
      </c>
    </row>
    <row r="16" spans="1:15" ht="12.75">
      <c r="A16" s="24" t="s">
        <v>41</v>
      </c>
      <c r="B16" s="67">
        <f>'m vs o orig data'!B13</f>
        <v>29277</v>
      </c>
      <c r="C16" s="48">
        <f>'m vs o orig data'!H13</f>
        <v>54.31725417</v>
      </c>
      <c r="D16" s="70">
        <f>'m vs o orig data'!P13</f>
        <v>147127</v>
      </c>
      <c r="E16" s="41">
        <f>'m vs o orig data'!V13</f>
        <v>59.27759871</v>
      </c>
      <c r="G16" s="25" t="s">
        <v>57</v>
      </c>
      <c r="H16" s="67">
        <f>'m vs o orig data'!B28</f>
        <v>33504</v>
      </c>
      <c r="I16" s="48">
        <f>'m vs o orig data'!H28</f>
        <v>87.93700787</v>
      </c>
      <c r="J16" s="70">
        <f>'m vs o orig data'!P28</f>
        <v>234292</v>
      </c>
      <c r="K16" s="41">
        <f>'m vs o orig data'!V28</f>
        <v>66.59806708</v>
      </c>
      <c r="M16" s="16" t="s">
        <v>46</v>
      </c>
      <c r="O16" s="29"/>
    </row>
    <row r="17" spans="1:15" ht="12.75">
      <c r="A17" s="24" t="s">
        <v>42</v>
      </c>
      <c r="B17" s="67">
        <f>'m vs o orig data'!B14</f>
        <v>28772</v>
      </c>
      <c r="C17" s="48">
        <f>'m vs o orig data'!H14</f>
        <v>54.18455744</v>
      </c>
      <c r="D17" s="70">
        <f>'m vs o orig data'!P14</f>
        <v>190430</v>
      </c>
      <c r="E17" s="41">
        <f>'m vs o orig data'!V14</f>
        <v>43.69664984</v>
      </c>
      <c r="G17" s="25" t="s">
        <v>58</v>
      </c>
      <c r="H17" s="67">
        <f>'m vs o orig data'!B29</f>
        <v>77576</v>
      </c>
      <c r="I17" s="48">
        <f>'m vs o orig data'!H29</f>
        <v>117.8966565</v>
      </c>
      <c r="J17" s="70">
        <f>'m vs o orig data'!P29</f>
        <v>864029</v>
      </c>
      <c r="K17" s="41">
        <f>'m vs o orig data'!V29</f>
        <v>86.36835266</v>
      </c>
      <c r="M17" s="75" t="s">
        <v>171</v>
      </c>
      <c r="N17" s="62"/>
      <c r="O17" s="20"/>
    </row>
    <row r="18" spans="1:11" ht="12.75">
      <c r="A18" s="26"/>
      <c r="B18" s="68"/>
      <c r="C18" s="39"/>
      <c r="D18" s="71"/>
      <c r="E18" s="49"/>
      <c r="G18" s="25" t="s">
        <v>59</v>
      </c>
      <c r="H18" s="73">
        <f>'m vs o orig data'!B30</f>
        <v>74420</v>
      </c>
      <c r="I18" s="48">
        <f>'m vs o orig data'!H30</f>
        <v>88.70083433</v>
      </c>
      <c r="J18" s="70">
        <f>'m vs o orig data'!P30</f>
        <v>637779</v>
      </c>
      <c r="K18" s="41">
        <f>'m vs o orig data'!V30</f>
        <v>93.32440738</v>
      </c>
    </row>
    <row r="19" spans="1:11" ht="12.75">
      <c r="A19" s="24" t="s">
        <v>150</v>
      </c>
      <c r="B19" s="67">
        <f>'m vs o orig data'!B15</f>
        <v>124340</v>
      </c>
      <c r="C19" s="48">
        <f>'m vs o orig data'!H15</f>
        <v>89.45323741</v>
      </c>
      <c r="D19" s="70">
        <f>'m vs o orig data'!P15</f>
        <v>1663192</v>
      </c>
      <c r="E19" s="41">
        <f>'m vs o orig data'!V15</f>
        <v>77.41537889</v>
      </c>
      <c r="G19" s="27"/>
      <c r="H19" s="68"/>
      <c r="I19" s="39"/>
      <c r="J19" s="71"/>
      <c r="K19" s="49"/>
    </row>
    <row r="20" spans="1:11" ht="13.5" thickBot="1">
      <c r="A20" s="24" t="s">
        <v>47</v>
      </c>
      <c r="B20" s="67">
        <f>'m vs o orig data'!B16</f>
        <v>296274</v>
      </c>
      <c r="C20" s="48">
        <f>'m vs o orig data'!H16</f>
        <v>110.8395062</v>
      </c>
      <c r="D20" s="70">
        <f>'m vs o orig data'!P16</f>
        <v>1487612</v>
      </c>
      <c r="E20" s="41">
        <f>'m vs o orig data'!V16</f>
        <v>88.17568609</v>
      </c>
      <c r="G20" s="28" t="s">
        <v>44</v>
      </c>
      <c r="H20" s="69">
        <f>'m vs o orig data'!B8</f>
        <v>449274</v>
      </c>
      <c r="I20" s="51">
        <f>'m vs o orig data'!H8</f>
        <v>90.0168303</v>
      </c>
      <c r="J20" s="72">
        <f>'m vs o orig data'!P8</f>
        <v>5754806</v>
      </c>
      <c r="K20" s="50">
        <f>'m vs o orig data'!V8</f>
        <v>74.84368782</v>
      </c>
    </row>
    <row r="21" spans="1:9" ht="12.75">
      <c r="A21" s="24" t="s">
        <v>43</v>
      </c>
      <c r="B21" s="67">
        <f>'m vs o orig data'!B17</f>
        <v>59435</v>
      </c>
      <c r="C21" s="48">
        <f>'m vs o orig data'!H17</f>
        <v>54.2290146</v>
      </c>
      <c r="D21" s="70">
        <f>'m vs o orig data'!P17</f>
        <v>340124</v>
      </c>
      <c r="E21" s="41">
        <f>'m vs o orig data'!V17</f>
        <v>49.05162965</v>
      </c>
      <c r="G21" s="16" t="s">
        <v>46</v>
      </c>
      <c r="I21" s="29"/>
    </row>
    <row r="22" spans="1:11" ht="12.75">
      <c r="A22" s="26"/>
      <c r="B22" s="68"/>
      <c r="C22" s="39"/>
      <c r="D22" s="71"/>
      <c r="E22" s="49"/>
      <c r="G22" s="76" t="s">
        <v>171</v>
      </c>
      <c r="H22" s="76"/>
      <c r="I22" s="76"/>
      <c r="J22" s="76"/>
      <c r="K22" s="76"/>
    </row>
    <row r="23" spans="1:5" ht="13.5" thickBot="1">
      <c r="A23" s="28" t="s">
        <v>45</v>
      </c>
      <c r="B23" s="69">
        <f>'m vs o orig data'!B18</f>
        <v>954481</v>
      </c>
      <c r="C23" s="40">
        <f>'m vs o orig data'!H18</f>
        <v>91.03299952</v>
      </c>
      <c r="D23" s="72">
        <f>'m vs o orig data'!P18</f>
        <v>9647770</v>
      </c>
      <c r="E23" s="50">
        <f>'m vs o orig data'!V18</f>
        <v>75.62548502</v>
      </c>
    </row>
    <row r="24" spans="1:9" ht="12.75">
      <c r="A24" s="16" t="s">
        <v>46</v>
      </c>
      <c r="C24" s="29"/>
      <c r="G24" s="57"/>
      <c r="H24" s="54"/>
      <c r="I24" s="52"/>
    </row>
    <row r="25" spans="1:9" ht="12.75">
      <c r="A25" s="75" t="s">
        <v>171</v>
      </c>
      <c r="B25" s="62"/>
      <c r="C25" s="20"/>
      <c r="D25" s="62"/>
      <c r="E25" s="20"/>
      <c r="G25" s="57"/>
      <c r="H25" s="54"/>
      <c r="I25" s="53"/>
    </row>
    <row r="26" spans="7:9" ht="12.75">
      <c r="G26" s="57"/>
      <c r="H26" s="54"/>
      <c r="I26" s="53"/>
    </row>
    <row r="27" spans="7:9" ht="12.75">
      <c r="G27" s="57"/>
      <c r="H27" s="54"/>
      <c r="I27" s="54"/>
    </row>
    <row r="28" spans="7:9" ht="12.75">
      <c r="G28" s="57"/>
      <c r="H28" s="54"/>
      <c r="I28" s="52"/>
    </row>
    <row r="29" spans="7:9" ht="12.75">
      <c r="G29" s="55"/>
      <c r="H29" s="65"/>
      <c r="I29" s="56"/>
    </row>
    <row r="30" spans="7:9" ht="12.75">
      <c r="G30" s="55"/>
      <c r="H30" s="65"/>
      <c r="I30" s="56"/>
    </row>
    <row r="31" spans="7:9" ht="12.75">
      <c r="G31" s="55"/>
      <c r="H31" s="65"/>
      <c r="I31" s="56"/>
    </row>
    <row r="32" spans="7:9" ht="12.75">
      <c r="G32" s="55"/>
      <c r="H32" s="65"/>
      <c r="I32" s="56"/>
    </row>
    <row r="33" spans="7:9" ht="12.75">
      <c r="G33" s="55"/>
      <c r="H33" s="65"/>
      <c r="I33" s="56"/>
    </row>
    <row r="34" spans="7:9" ht="12.75">
      <c r="G34" s="55"/>
      <c r="H34" s="65"/>
      <c r="I34" s="56"/>
    </row>
    <row r="35" spans="7:9" ht="12.75">
      <c r="G35" s="55"/>
      <c r="H35" s="65"/>
      <c r="I35" s="56"/>
    </row>
    <row r="36" spans="7:9" ht="12.75">
      <c r="G36" s="58"/>
      <c r="H36" s="65"/>
      <c r="I36" s="56"/>
    </row>
    <row r="37" spans="7:9" ht="12.75">
      <c r="G37" s="55"/>
      <c r="H37" s="65"/>
      <c r="I37" s="56"/>
    </row>
  </sheetData>
  <sheetProtection/>
  <mergeCells count="12">
    <mergeCell ref="G22:K22"/>
    <mergeCell ref="M2:M6"/>
    <mergeCell ref="N2:O2"/>
    <mergeCell ref="N6:O6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draft - not for distribution
&amp;F</oddHeader>
    <oddFooter>&amp;Cconfidential draft - not for distribution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M47" sqref="M47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0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9" customWidth="1"/>
    <col min="16" max="16" width="9.8515625" style="2" customWidth="1"/>
    <col min="17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19" ht="12.75">
      <c r="A1" s="34" t="s">
        <v>163</v>
      </c>
      <c r="B1" s="4" t="s">
        <v>61</v>
      </c>
      <c r="C1" s="91" t="s">
        <v>29</v>
      </c>
      <c r="D1" s="91"/>
      <c r="E1" s="91"/>
      <c r="F1" s="92" t="s">
        <v>139</v>
      </c>
      <c r="G1" s="92"/>
      <c r="H1" s="93" t="s">
        <v>170</v>
      </c>
      <c r="I1" s="93"/>
      <c r="J1" s="93"/>
      <c r="K1" s="93"/>
      <c r="L1" s="93"/>
      <c r="M1" s="93"/>
      <c r="N1" s="93"/>
      <c r="O1" s="6"/>
      <c r="S1" s="6"/>
    </row>
    <row r="2" spans="1:19" ht="12.75">
      <c r="A2" s="34" t="s">
        <v>164</v>
      </c>
      <c r="B2" s="59"/>
      <c r="C2" s="12"/>
      <c r="D2" s="12"/>
      <c r="E2" s="12"/>
      <c r="F2" s="36"/>
      <c r="G2" s="36"/>
      <c r="H2" s="4"/>
      <c r="I2" s="4" t="s">
        <v>151</v>
      </c>
      <c r="J2" s="4" t="s">
        <v>151</v>
      </c>
      <c r="K2" s="4"/>
      <c r="L2" s="4"/>
      <c r="M2" s="4"/>
      <c r="N2" s="4"/>
      <c r="O2" s="6"/>
      <c r="S2" s="6"/>
    </row>
    <row r="3" spans="1:27" ht="12.75">
      <c r="A3" s="4" t="s">
        <v>0</v>
      </c>
      <c r="B3" s="4"/>
      <c r="C3" s="12" t="s">
        <v>128</v>
      </c>
      <c r="D3" s="12" t="s">
        <v>103</v>
      </c>
      <c r="E3" s="12" t="s">
        <v>102</v>
      </c>
      <c r="F3" s="36" t="s">
        <v>137</v>
      </c>
      <c r="G3" s="36" t="s">
        <v>138</v>
      </c>
      <c r="H3" s="5" t="s">
        <v>140</v>
      </c>
      <c r="I3" s="3" t="s">
        <v>152</v>
      </c>
      <c r="J3" s="42" t="s">
        <v>153</v>
      </c>
      <c r="K3" s="5" t="s">
        <v>141</v>
      </c>
      <c r="L3" s="37" t="s">
        <v>142</v>
      </c>
      <c r="M3" s="5" t="s">
        <v>143</v>
      </c>
      <c r="N3" s="5" t="s">
        <v>144</v>
      </c>
      <c r="P3" s="5" t="s">
        <v>145</v>
      </c>
      <c r="Q3" s="5" t="s">
        <v>146</v>
      </c>
      <c r="R3" s="5" t="s">
        <v>147</v>
      </c>
      <c r="T3" s="5" t="s">
        <v>148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(d)</v>
      </c>
      <c r="B4" t="s">
        <v>34</v>
      </c>
      <c r="C4" t="str">
        <f>'m vs o orig data'!AH4</f>
        <v> </v>
      </c>
      <c r="D4" t="str">
        <f>'m vs o orig data'!AI4</f>
        <v> </v>
      </c>
      <c r="E4" t="str">
        <f ca="1">IF(CELL("contents",F4)="s","s",IF(CELL("contents",G4)="s","s",IF(CELL("contents",'m vs o orig data'!AJ4)="d","d","")))</f>
        <v>d</v>
      </c>
      <c r="F4" t="str">
        <f>'m vs o orig data'!AK4</f>
        <v> </v>
      </c>
      <c r="G4" t="str">
        <f>'m vs o orig data'!AL4</f>
        <v> </v>
      </c>
      <c r="H4" s="18">
        <f aca="true" t="shared" si="0" ref="H4:H14">I$19</f>
        <v>88.60844611</v>
      </c>
      <c r="I4" s="3">
        <f>'m vs o orig data'!D4</f>
        <v>101.5360721</v>
      </c>
      <c r="J4" s="3">
        <f>'m vs o orig data'!R4</f>
        <v>78.09897439</v>
      </c>
      <c r="K4" s="18">
        <f aca="true" t="shared" si="1" ref="K4:K14">J$19</f>
        <v>75.62548502</v>
      </c>
      <c r="L4" s="5">
        <f>'m vs o orig data'!B4</f>
        <v>54160</v>
      </c>
      <c r="M4" s="5">
        <f>'m vs o orig data'!C4</f>
        <v>600</v>
      </c>
      <c r="N4" s="11">
        <f>'m vs o orig data'!G4</f>
        <v>0.168377936</v>
      </c>
      <c r="O4" s="7"/>
      <c r="P4" s="5">
        <f>'m vs o orig data'!P4</f>
        <v>416066</v>
      </c>
      <c r="Q4" s="5">
        <f>'m vs o orig data'!Q4</f>
        <v>5285</v>
      </c>
      <c r="R4" s="11">
        <f>'m vs o orig data'!U4</f>
        <v>0.723254779</v>
      </c>
      <c r="S4" s="7"/>
      <c r="T4" s="11">
        <f>'m vs o orig data'!AD4</f>
        <v>0.007442037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35</v>
      </c>
      <c r="C5" t="str">
        <f>'m vs o orig data'!AH5</f>
        <v> </v>
      </c>
      <c r="D5" t="str">
        <f>'m vs o orig data'!AI5</f>
        <v> </v>
      </c>
      <c r="E5">
        <f ca="1">IF(CELL("contents",F5)="s","s",IF(CELL("contents",G5)="s","s",IF(CELL("contents",'m vs o orig data'!AJ5)="d","d","")))</f>
      </c>
      <c r="F5" t="str">
        <f>'m vs o orig data'!AK5</f>
        <v> </v>
      </c>
      <c r="G5" t="str">
        <f>'m vs o orig data'!AL5</f>
        <v> </v>
      </c>
      <c r="H5" s="18">
        <f t="shared" si="0"/>
        <v>88.60844611</v>
      </c>
      <c r="I5" s="3">
        <f>'m vs o orig data'!D5</f>
        <v>89.81728146</v>
      </c>
      <c r="J5" s="3">
        <f>'m vs o orig data'!R5</f>
        <v>75.38953535</v>
      </c>
      <c r="K5" s="18">
        <f t="shared" si="1"/>
        <v>75.62548502</v>
      </c>
      <c r="L5" s="5">
        <f>'m vs o orig data'!B5</f>
        <v>51833</v>
      </c>
      <c r="M5" s="5">
        <f>'m vs o orig data'!C5</f>
        <v>574</v>
      </c>
      <c r="N5" s="11">
        <f>'m vs o orig data'!G5</f>
        <v>0.891187003</v>
      </c>
      <c r="O5" s="8"/>
      <c r="P5" s="5">
        <f>'m vs o orig data'!P5</f>
        <v>673171</v>
      </c>
      <c r="Q5" s="5">
        <f>'m vs o orig data'!Q5</f>
        <v>9322</v>
      </c>
      <c r="R5" s="11">
        <f>'m vs o orig data'!U5</f>
        <v>0.972471447</v>
      </c>
      <c r="S5" s="8"/>
      <c r="T5" s="11">
        <f>'m vs o orig data'!AD5</f>
        <v>0.074184583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36</v>
      </c>
      <c r="C6" t="str">
        <f>'m vs o orig data'!AH6</f>
        <v> </v>
      </c>
      <c r="D6" t="str">
        <f>'m vs o orig data'!AI6</f>
        <v> 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18">
        <f t="shared" si="0"/>
        <v>88.60844611</v>
      </c>
      <c r="I6" s="3">
        <f>'m vs o orig data'!D6</f>
        <v>86.95273802</v>
      </c>
      <c r="J6" s="3">
        <f>'m vs o orig data'!R6</f>
        <v>85.69863913</v>
      </c>
      <c r="K6" s="18">
        <f t="shared" si="1"/>
        <v>75.62548502</v>
      </c>
      <c r="L6" s="5">
        <f>'m vs o orig data'!B6</f>
        <v>18347</v>
      </c>
      <c r="M6" s="5">
        <f>'m vs o orig data'!C6</f>
        <v>216</v>
      </c>
      <c r="N6" s="11">
        <f>'m vs o orig data'!G6</f>
        <v>0.857792151</v>
      </c>
      <c r="O6" s="8"/>
      <c r="P6" s="5">
        <f>'m vs o orig data'!P6</f>
        <v>573955</v>
      </c>
      <c r="Q6" s="5">
        <f>'m vs o orig data'!Q6</f>
        <v>6877</v>
      </c>
      <c r="R6" s="11">
        <f>'m vs o orig data'!U6</f>
        <v>0.166611899</v>
      </c>
      <c r="S6" s="8"/>
      <c r="T6" s="11">
        <f>'m vs o orig data'!AD6</f>
        <v>0.889285401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28</v>
      </c>
      <c r="C7" t="str">
        <f>'m vs o orig data'!AH7</f>
        <v> </v>
      </c>
      <c r="D7" t="str">
        <f>'m vs o orig data'!AI7</f>
        <v> </v>
      </c>
      <c r="E7">
        <f ca="1">IF(CELL("contents",F7)="s","s",IF(CELL("contents",G7)="s","s",IF(CELL("contents",'m vs o orig data'!AJ7)="d","d","")))</f>
      </c>
      <c r="F7" t="str">
        <f>'m vs o orig data'!AK7</f>
        <v> </v>
      </c>
      <c r="G7" t="str">
        <f>'m vs o orig data'!AL7</f>
        <v> </v>
      </c>
      <c r="H7" s="18">
        <f t="shared" si="0"/>
        <v>88.60844611</v>
      </c>
      <c r="I7" s="3">
        <f>'m vs o orig data'!D7</f>
        <v>84.35581441</v>
      </c>
      <c r="J7" s="3">
        <f>'m vs o orig data'!R7</f>
        <v>78.52214206</v>
      </c>
      <c r="K7" s="18">
        <f t="shared" si="1"/>
        <v>75.62548502</v>
      </c>
      <c r="L7" s="5">
        <f>'m vs o orig data'!B7</f>
        <v>25158</v>
      </c>
      <c r="M7" s="5">
        <f>'m vs o orig data'!C7</f>
        <v>335</v>
      </c>
      <c r="N7" s="11">
        <f>'m vs o orig data'!G7</f>
        <v>0.638102422</v>
      </c>
      <c r="O7" s="8"/>
      <c r="P7" s="5">
        <f>'m vs o orig data'!P7</f>
        <v>402036</v>
      </c>
      <c r="Q7" s="5">
        <f>'m vs o orig data'!Q7</f>
        <v>5393</v>
      </c>
      <c r="R7" s="11">
        <f>'m vs o orig data'!U7</f>
        <v>0.678037001</v>
      </c>
      <c r="S7" s="8"/>
      <c r="T7" s="11">
        <f>'m vs o orig data'!AD7</f>
        <v>0.489800108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</v>
      </c>
      <c r="B8" t="s">
        <v>44</v>
      </c>
      <c r="C8" t="str">
        <f>'m vs o orig data'!AH8</f>
        <v> </v>
      </c>
      <c r="D8" t="str">
        <f>'m vs o orig data'!AI8</f>
        <v> </v>
      </c>
      <c r="E8">
        <f ca="1">IF(CELL("contents",F8)="s","s",IF(CELL("contents",G8)="s","s",IF(CELL("contents",'m vs o orig data'!AJ8)="d","d","")))</f>
      </c>
      <c r="F8" t="str">
        <f>'m vs o orig data'!AK8</f>
        <v> </v>
      </c>
      <c r="G8" t="str">
        <f>'m vs o orig data'!AL8</f>
        <v> </v>
      </c>
      <c r="H8" s="18">
        <f t="shared" si="0"/>
        <v>88.60844611</v>
      </c>
      <c r="I8" s="3">
        <f>'m vs o orig data'!D8</f>
        <v>85.06283496</v>
      </c>
      <c r="J8" s="3">
        <f>'m vs o orig data'!R8</f>
        <v>74.97956922</v>
      </c>
      <c r="K8" s="18">
        <f t="shared" si="1"/>
        <v>75.62548502</v>
      </c>
      <c r="L8" s="5">
        <f>'m vs o orig data'!B8</f>
        <v>449274</v>
      </c>
      <c r="M8" s="5">
        <f>'m vs o orig data'!C8</f>
        <v>4991</v>
      </c>
      <c r="N8" s="11">
        <f>'m vs o orig data'!G8</f>
        <v>0.596291195</v>
      </c>
      <c r="O8" s="8"/>
      <c r="P8" s="5">
        <f>'m vs o orig data'!P8</f>
        <v>5754806</v>
      </c>
      <c r="Q8" s="5">
        <f>'m vs o orig data'!Q8</f>
        <v>76891</v>
      </c>
      <c r="R8" s="11">
        <f>'m vs o orig data'!U8</f>
        <v>0.899529606</v>
      </c>
      <c r="S8" s="8"/>
      <c r="T8" s="11">
        <f>'m vs o orig data'!AD8</f>
        <v>0.077862308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38</v>
      </c>
      <c r="C9" t="str">
        <f>'m vs o orig data'!AH9</f>
        <v> </v>
      </c>
      <c r="D9" t="str">
        <f>'m vs o orig data'!AI9</f>
        <v> 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18">
        <f t="shared" si="0"/>
        <v>88.60844611</v>
      </c>
      <c r="I9" s="3">
        <f>'m vs o orig data'!D9</f>
        <v>73.91971528</v>
      </c>
      <c r="J9" s="3">
        <f>'m vs o orig data'!R9</f>
        <v>76.14596121</v>
      </c>
      <c r="K9" s="18">
        <f t="shared" si="1"/>
        <v>75.62548502</v>
      </c>
      <c r="L9" s="5">
        <f>'m vs o orig data'!B9</f>
        <v>99532</v>
      </c>
      <c r="M9" s="5">
        <f>'m vs o orig data'!C9</f>
        <v>1138</v>
      </c>
      <c r="N9" s="11">
        <f>'m vs o orig data'!G9</f>
        <v>0.059483544</v>
      </c>
      <c r="O9" s="8"/>
      <c r="P9" s="5">
        <f>'m vs o orig data'!P9</f>
        <v>622690</v>
      </c>
      <c r="Q9" s="5">
        <f>'m vs o orig data'!Q9</f>
        <v>7948</v>
      </c>
      <c r="R9" s="11">
        <f>'m vs o orig data'!U9</f>
        <v>0.940023627</v>
      </c>
      <c r="S9" s="8"/>
      <c r="T9" s="11">
        <f>'m vs o orig data'!AD9</f>
        <v>0.756419312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39</v>
      </c>
      <c r="C10" t="str">
        <f>'m vs o orig data'!AH10</f>
        <v> </v>
      </c>
      <c r="D10" t="str">
        <f>'m vs o orig data'!AI10</f>
        <v> </v>
      </c>
      <c r="E10">
        <f ca="1">IF(CELL("contents",F10)="s","s",IF(CELL("contents",G10)="s","s",IF(CELL("contents",'m vs o orig data'!AJ10)="d","d","")))</f>
      </c>
      <c r="F10" t="str">
        <f>'m vs o orig data'!AK10</f>
        <v> </v>
      </c>
      <c r="G10" t="str">
        <f>'m vs o orig data'!AL10</f>
        <v> </v>
      </c>
      <c r="H10" s="18">
        <f t="shared" si="0"/>
        <v>88.60844611</v>
      </c>
      <c r="I10" s="3">
        <f>'m vs o orig data'!D10</f>
        <v>70.36278945</v>
      </c>
      <c r="J10" s="3">
        <f>'m vs o orig data'!R10</f>
        <v>80.67351998</v>
      </c>
      <c r="K10" s="18">
        <f t="shared" si="1"/>
        <v>75.62548502</v>
      </c>
      <c r="L10" s="5">
        <f>'m vs o orig data'!B10</f>
        <v>37477</v>
      </c>
      <c r="M10" s="5">
        <f>'m vs o orig data'!C10</f>
        <v>504</v>
      </c>
      <c r="N10" s="11">
        <f>'m vs o orig data'!G10</f>
        <v>0.021021252</v>
      </c>
      <c r="P10" s="5">
        <f>'m vs o orig data'!P10</f>
        <v>356127</v>
      </c>
      <c r="Q10" s="5">
        <f>'m vs o orig data'!Q10</f>
        <v>4413</v>
      </c>
      <c r="R10" s="11">
        <f>'m vs o orig data'!U10</f>
        <v>0.482563346</v>
      </c>
      <c r="T10" s="11">
        <f>'m vs o orig data'!AD10</f>
        <v>0.171211188</v>
      </c>
    </row>
    <row r="11" spans="1:27" ht="12.75">
      <c r="A11" s="2" t="str">
        <f ca="1" t="shared" si="2"/>
        <v>Parkland (m,o,d)</v>
      </c>
      <c r="B11" t="s">
        <v>37</v>
      </c>
      <c r="C11" t="str">
        <f>'m vs o orig data'!AH11</f>
        <v>m</v>
      </c>
      <c r="D11" t="str">
        <f>'m vs o orig data'!AI11</f>
        <v>o</v>
      </c>
      <c r="E11" t="str">
        <f ca="1">IF(CELL("contents",F11)="s","s",IF(CELL("contents",G11)="s","s",IF(CELL("contents",'m vs o orig data'!AJ11)="d","d","")))</f>
        <v>d</v>
      </c>
      <c r="F11" t="str">
        <f>'m vs o orig data'!AK11</f>
        <v> </v>
      </c>
      <c r="G11" t="str">
        <f>'m vs o orig data'!AL11</f>
        <v> </v>
      </c>
      <c r="H11" s="18">
        <f t="shared" si="0"/>
        <v>88.60844611</v>
      </c>
      <c r="I11" s="3">
        <f>'m vs o orig data'!D11</f>
        <v>162.6774586</v>
      </c>
      <c r="J11" s="3">
        <f>'m vs o orig data'!R11</f>
        <v>114.2751595</v>
      </c>
      <c r="K11" s="18">
        <f t="shared" si="1"/>
        <v>75.62548502</v>
      </c>
      <c r="L11" s="5">
        <f>'m vs o orig data'!B11</f>
        <v>159265</v>
      </c>
      <c r="M11" s="5">
        <f>'m vs o orig data'!C11</f>
        <v>1031</v>
      </c>
      <c r="N11" s="11">
        <f>'m vs o orig data'!G11</f>
        <v>4.12E-10</v>
      </c>
      <c r="O11" s="8"/>
      <c r="P11" s="5">
        <f>'m vs o orig data'!P11</f>
        <v>508795</v>
      </c>
      <c r="Q11" s="5">
        <f>'m vs o orig data'!Q11</f>
        <v>4510</v>
      </c>
      <c r="R11" s="11">
        <f>'m vs o orig data'!U11</f>
        <v>6.28E-06</v>
      </c>
      <c r="S11" s="8"/>
      <c r="T11" s="11">
        <f>'m vs o orig data'!AD11</f>
        <v>0.000258161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(m,o)</v>
      </c>
      <c r="B12" t="s">
        <v>40</v>
      </c>
      <c r="C12" t="str">
        <f>'m vs o orig data'!AH12</f>
        <v>m</v>
      </c>
      <c r="D12" t="str">
        <f>'m vs o orig data'!AI12</f>
        <v>o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18">
        <f t="shared" si="0"/>
        <v>88.60844611</v>
      </c>
      <c r="I12" s="3">
        <f>'m vs o orig data'!D12</f>
        <v>50.38722136</v>
      </c>
      <c r="J12" s="3">
        <f>'m vs o orig data'!R12</f>
        <v>33.78048323</v>
      </c>
      <c r="K12" s="18">
        <f t="shared" si="1"/>
        <v>75.62548502</v>
      </c>
      <c r="L12" s="5">
        <f>'m vs o orig data'!B12</f>
        <v>1386</v>
      </c>
      <c r="M12" s="5">
        <f>'m vs o orig data'!C12</f>
        <v>26</v>
      </c>
      <c r="N12" s="11">
        <f>'m vs o orig data'!G12</f>
        <v>0.003690838</v>
      </c>
      <c r="O12" s="8"/>
      <c r="P12" s="5">
        <f>'m vs o orig data'!P12</f>
        <v>2567</v>
      </c>
      <c r="Q12" s="5">
        <f>'m vs o orig data'!Q12</f>
        <v>94</v>
      </c>
      <c r="R12" s="11">
        <f>'m vs o orig data'!U12</f>
        <v>3.73E-10</v>
      </c>
      <c r="S12" s="8"/>
      <c r="T12" s="11">
        <f>'m vs o orig data'!AD12</f>
        <v>0.061540388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(m,o)</v>
      </c>
      <c r="B13" t="s">
        <v>41</v>
      </c>
      <c r="C13" t="str">
        <f>'m vs o orig data'!AH13</f>
        <v>m</v>
      </c>
      <c r="D13" t="str">
        <f>'m vs o orig data'!AI13</f>
        <v>o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18">
        <f t="shared" si="0"/>
        <v>88.60844611</v>
      </c>
      <c r="I13" s="3">
        <f>'m vs o orig data'!D13</f>
        <v>49.98054438</v>
      </c>
      <c r="J13" s="3">
        <f>'m vs o orig data'!R13</f>
        <v>54.58810871</v>
      </c>
      <c r="K13" s="18">
        <f t="shared" si="1"/>
        <v>75.62548502</v>
      </c>
      <c r="L13" s="5">
        <f>'m vs o orig data'!B13</f>
        <v>29277</v>
      </c>
      <c r="M13" s="5">
        <f>'m vs o orig data'!C13</f>
        <v>539</v>
      </c>
      <c r="N13" s="11">
        <f>'m vs o orig data'!G13</f>
        <v>1.28E-08</v>
      </c>
      <c r="O13" s="8"/>
      <c r="P13" s="5">
        <f>'m vs o orig data'!P13</f>
        <v>147127</v>
      </c>
      <c r="Q13" s="5">
        <f>'m vs o orig data'!Q13</f>
        <v>2482</v>
      </c>
      <c r="R13" s="11">
        <f>'m vs o orig data'!U13</f>
        <v>0.000478413</v>
      </c>
      <c r="S13" s="8"/>
      <c r="T13" s="11">
        <f>'m vs o orig data'!AD13</f>
        <v>0.385797477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(m,o)</v>
      </c>
      <c r="B14" t="s">
        <v>42</v>
      </c>
      <c r="C14" t="str">
        <f>'m vs o orig data'!AH14</f>
        <v>m</v>
      </c>
      <c r="D14" t="str">
        <f>'m vs o orig data'!AI14</f>
        <v>o</v>
      </c>
      <c r="E14">
        <f ca="1">IF(CELL("contents",F14)="s","s",IF(CELL("contents",G14)="s","s",IF(CELL("contents",'m vs o orig data'!AJ14)="d","d","")))</f>
      </c>
      <c r="F14" t="str">
        <f>'m vs o orig data'!AK14</f>
        <v> </v>
      </c>
      <c r="G14" t="str">
        <f>'m vs o orig data'!AL14</f>
        <v> </v>
      </c>
      <c r="H14" s="18">
        <f t="shared" si="0"/>
        <v>88.60844611</v>
      </c>
      <c r="I14" s="3">
        <f>'m vs o orig data'!D14</f>
        <v>48.6396148</v>
      </c>
      <c r="J14" s="3">
        <f>'m vs o orig data'!R14</f>
        <v>44.81913348</v>
      </c>
      <c r="K14" s="18">
        <f t="shared" si="1"/>
        <v>75.62548502</v>
      </c>
      <c r="L14" s="5">
        <f>'m vs o orig data'!B14</f>
        <v>28772</v>
      </c>
      <c r="M14" s="5">
        <f>'m vs o orig data'!C14</f>
        <v>531</v>
      </c>
      <c r="N14" s="11">
        <f>'m vs o orig data'!G14</f>
        <v>2E-09</v>
      </c>
      <c r="O14" s="8"/>
      <c r="P14" s="5">
        <f>'m vs o orig data'!P14</f>
        <v>190430</v>
      </c>
      <c r="Q14" s="5">
        <f>'m vs o orig data'!Q14</f>
        <v>4358</v>
      </c>
      <c r="R14" s="11">
        <f>'m vs o orig data'!U14</f>
        <v>2.46E-08</v>
      </c>
      <c r="S14" s="8"/>
      <c r="T14" s="11">
        <f>'m vs o orig data'!AD14</f>
        <v>0.420362786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18"/>
      <c r="I15" s="3"/>
      <c r="J15" s="3"/>
      <c r="K15" s="18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</v>
      </c>
      <c r="B16" t="s">
        <v>150</v>
      </c>
      <c r="C16" t="str">
        <f>'m vs o orig data'!AH15</f>
        <v> </v>
      </c>
      <c r="D16" t="str">
        <f>'m vs o orig data'!AI15</f>
        <v> </v>
      </c>
      <c r="E16">
        <f ca="1">IF(CELL("contents",F16)="s","s",IF(CELL("contents",G16)="s","s",IF(CELL("contents",'m vs o orig data'!AJ15)="d","d","")))</f>
      </c>
      <c r="F16" t="str">
        <f>'m vs o orig data'!AK15</f>
        <v> </v>
      </c>
      <c r="G16" t="str">
        <f>'m vs o orig data'!AL15</f>
        <v> </v>
      </c>
      <c r="H16" s="18">
        <f>I$19</f>
        <v>88.60844611</v>
      </c>
      <c r="I16" s="3">
        <f>'m vs o orig data'!D15</f>
        <v>92.24604467</v>
      </c>
      <c r="J16" s="3">
        <f>'m vs o orig data'!R15</f>
        <v>81.28193592</v>
      </c>
      <c r="K16" s="18">
        <f>J$19</f>
        <v>75.62548502</v>
      </c>
      <c r="L16" s="5">
        <f>'m vs o orig data'!B15</f>
        <v>124340</v>
      </c>
      <c r="M16" s="5">
        <f>'m vs o orig data'!C15</f>
        <v>1390</v>
      </c>
      <c r="N16" s="11">
        <f>'m vs o orig data'!G15</f>
        <v>0.562074456</v>
      </c>
      <c r="O16" s="8"/>
      <c r="P16" s="5">
        <f>'m vs o orig data'!P15</f>
        <v>1663192</v>
      </c>
      <c r="Q16" s="5">
        <f>'m vs o orig data'!Q15</f>
        <v>21484</v>
      </c>
      <c r="R16" s="11">
        <f>'m vs o orig data'!U15</f>
        <v>0.28982967</v>
      </c>
      <c r="S16" s="8"/>
      <c r="T16" s="11">
        <f>'m vs o orig data'!AD15</f>
        <v>0.081286615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(m,d)</v>
      </c>
      <c r="B17" t="s">
        <v>47</v>
      </c>
      <c r="C17" t="str">
        <f>'m vs o orig data'!AH16</f>
        <v>m</v>
      </c>
      <c r="D17" t="str">
        <f>'m vs o orig data'!AI16</f>
        <v> </v>
      </c>
      <c r="E17" t="str">
        <f ca="1">IF(CELL("contents",F17)="s","s",IF(CELL("contents",G17)="s","s",IF(CELL("contents",'m vs o orig data'!AJ16)="d","d","")))</f>
        <v>d</v>
      </c>
      <c r="F17" t="str">
        <f>'m vs o orig data'!AK16</f>
        <v> </v>
      </c>
      <c r="G17" t="str">
        <f>'m vs o orig data'!AL16</f>
        <v> </v>
      </c>
      <c r="H17" s="18">
        <f>I$19</f>
        <v>88.60844611</v>
      </c>
      <c r="I17" s="3">
        <f>'m vs o orig data'!D16</f>
        <v>108.8463198</v>
      </c>
      <c r="J17" s="3">
        <f>'m vs o orig data'!R16</f>
        <v>87.21398385</v>
      </c>
      <c r="K17" s="18">
        <f>J$19</f>
        <v>75.62548502</v>
      </c>
      <c r="L17" s="5">
        <f>'m vs o orig data'!B16</f>
        <v>296274</v>
      </c>
      <c r="M17" s="5">
        <f>'m vs o orig data'!C16</f>
        <v>2673</v>
      </c>
      <c r="N17" s="11">
        <f>'m vs o orig data'!G16</f>
        <v>0.004180256</v>
      </c>
      <c r="P17" s="5">
        <f>'m vs o orig data'!P16</f>
        <v>1487612</v>
      </c>
      <c r="Q17" s="5">
        <f>'m vs o orig data'!Q16</f>
        <v>16871</v>
      </c>
      <c r="R17" s="11">
        <f>'m vs o orig data'!U16</f>
        <v>0.038779554</v>
      </c>
      <c r="T17" s="11">
        <f>'m vs o orig data'!AD16</f>
        <v>0.002060558</v>
      </c>
    </row>
    <row r="18" spans="1:20" ht="12.75">
      <c r="A18" s="2" t="str">
        <f ca="1" t="shared" si="2"/>
        <v>North (m,o)</v>
      </c>
      <c r="B18" t="s">
        <v>43</v>
      </c>
      <c r="C18" t="str">
        <f>'m vs o orig data'!AH17</f>
        <v>m</v>
      </c>
      <c r="D18" t="str">
        <f>'m vs o orig data'!AI17</f>
        <v>o</v>
      </c>
      <c r="E18">
        <f ca="1">IF(CELL("contents",F18)="s","s",IF(CELL("contents",G18)="s","s",IF(CELL("contents",'m vs o orig data'!AJ17)="d","d","")))</f>
      </c>
      <c r="F18" t="str">
        <f>'m vs o orig data'!AK17</f>
        <v> </v>
      </c>
      <c r="G18" t="str">
        <f>'m vs o orig data'!AL17</f>
        <v> </v>
      </c>
      <c r="H18" s="18">
        <f>I$19</f>
        <v>88.60844611</v>
      </c>
      <c r="I18" s="3">
        <f>'m vs o orig data'!D17</f>
        <v>49.48260211</v>
      </c>
      <c r="J18" s="3">
        <f>'m vs o orig data'!R17</f>
        <v>48.06870096</v>
      </c>
      <c r="K18" s="18">
        <f>J$19</f>
        <v>75.62548502</v>
      </c>
      <c r="L18" s="5">
        <f>'m vs o orig data'!B17</f>
        <v>59435</v>
      </c>
      <c r="M18" s="5">
        <f>'m vs o orig data'!C17</f>
        <v>1096</v>
      </c>
      <c r="N18" s="11">
        <f>'m vs o orig data'!G17</f>
        <v>5.52E-15</v>
      </c>
      <c r="P18" s="5">
        <f>'m vs o orig data'!P17</f>
        <v>340124</v>
      </c>
      <c r="Q18" s="5">
        <f>'m vs o orig data'!Q17</f>
        <v>6934</v>
      </c>
      <c r="R18" s="11">
        <f>'m vs o orig data'!U17</f>
        <v>1.58E-10</v>
      </c>
      <c r="T18" s="11">
        <f>'m vs o orig data'!AD17</f>
        <v>0.698036844</v>
      </c>
    </row>
    <row r="19" spans="1:20" ht="12.75">
      <c r="A19" s="2" t="str">
        <f ca="1" t="shared" si="2"/>
        <v>Manitoba</v>
      </c>
      <c r="B19" t="s">
        <v>45</v>
      </c>
      <c r="C19" t="str">
        <f>'m vs o orig data'!AH18</f>
        <v> </v>
      </c>
      <c r="D19" t="str">
        <f>'m vs o orig data'!AI18</f>
        <v> </v>
      </c>
      <c r="E19">
        <f ca="1">IF(CELL("contents",F19)="s","s",IF(CELL("contents",G19)="s","s",IF(CELL("contents",'m vs o orig data'!AJ18)="d","d","")))</f>
      </c>
      <c r="F19" t="str">
        <f>'m vs o orig data'!AK18</f>
        <v> </v>
      </c>
      <c r="G19" t="str">
        <f>'m vs o orig data'!AL18</f>
        <v> </v>
      </c>
      <c r="H19" s="18">
        <f>I$19</f>
        <v>88.60844611</v>
      </c>
      <c r="I19" s="3">
        <f>'m vs o orig data'!D18</f>
        <v>88.60844611</v>
      </c>
      <c r="J19" s="3">
        <f>'m vs o orig data'!R18</f>
        <v>75.62548502</v>
      </c>
      <c r="K19" s="18">
        <f>J$19</f>
        <v>75.62548502</v>
      </c>
      <c r="L19" s="5">
        <f>'m vs o orig data'!B18</f>
        <v>954481</v>
      </c>
      <c r="M19" s="5">
        <f>'m vs o orig data'!C18</f>
        <v>10485</v>
      </c>
      <c r="N19" s="11" t="str">
        <f>'m vs o orig data'!G18</f>
        <v> </v>
      </c>
      <c r="P19" s="5">
        <f>'m vs o orig data'!P18</f>
        <v>9647770</v>
      </c>
      <c r="Q19" s="5">
        <f>'m vs o orig data'!Q18</f>
        <v>127573</v>
      </c>
      <c r="R19" s="11" t="str">
        <f>'m vs o orig data'!U18</f>
        <v> </v>
      </c>
      <c r="T19" s="11">
        <f>'m vs o orig data'!AD18</f>
        <v>0.085185062</v>
      </c>
    </row>
    <row r="20" spans="1:20" ht="12.75">
      <c r="A20" s="2" t="str">
        <f ca="1" t="shared" si="2"/>
        <v>Fort Garry</v>
      </c>
      <c r="B20" t="s">
        <v>48</v>
      </c>
      <c r="C20" t="str">
        <f>'m vs o orig data'!AH19</f>
        <v> </v>
      </c>
      <c r="D20" t="str">
        <f>'m vs o orig data'!AI19</f>
        <v> </v>
      </c>
      <c r="E20">
        <f ca="1">IF(CELL("contents",F20)="s","s",IF(CELL("contents",G20)="s","s",IF(CELL("contents",'m vs o orig data'!AJ19)="d","d","")))</f>
      </c>
      <c r="F20" t="str">
        <f>'m vs o orig data'!AK19</f>
        <v> </v>
      </c>
      <c r="G20" t="str">
        <f>'m vs o orig data'!AL19</f>
        <v> </v>
      </c>
      <c r="H20" s="18">
        <f aca="true" t="shared" si="3" ref="H20:H31">I$19</f>
        <v>88.60844611</v>
      </c>
      <c r="I20" s="3">
        <f>'m vs o orig data'!D19</f>
        <v>75.26455417</v>
      </c>
      <c r="J20" s="3">
        <f>'m vs o orig data'!R19</f>
        <v>67.99738244</v>
      </c>
      <c r="K20" s="18">
        <f aca="true" t="shared" si="4" ref="K20:K31">J$19</f>
        <v>75.62548502</v>
      </c>
      <c r="L20" s="5">
        <f>'m vs o orig data'!B19</f>
        <v>14532</v>
      </c>
      <c r="M20" s="5">
        <f>'m vs o orig data'!C19</f>
        <v>186</v>
      </c>
      <c r="N20" s="11">
        <f>'m vs o orig data'!G19</f>
        <v>0.1363741</v>
      </c>
      <c r="P20" s="5">
        <f>'m vs o orig data'!P19</f>
        <v>350976</v>
      </c>
      <c r="Q20" s="5">
        <f>'m vs o orig data'!Q19</f>
        <v>5962</v>
      </c>
      <c r="R20" s="11">
        <f>'m vs o orig data'!U19</f>
        <v>0.242561317</v>
      </c>
      <c r="T20" s="11">
        <f>'m vs o orig data'!AD19</f>
        <v>0.352728729</v>
      </c>
    </row>
    <row r="21" spans="1:20" ht="12.75">
      <c r="A21" s="2" t="str">
        <f ca="1" t="shared" si="2"/>
        <v>Assiniboine South (d)</v>
      </c>
      <c r="B21" t="s">
        <v>49</v>
      </c>
      <c r="C21" t="str">
        <f>'m vs o orig data'!AH20</f>
        <v> </v>
      </c>
      <c r="D21" t="str">
        <f>'m vs o orig data'!AI20</f>
        <v> </v>
      </c>
      <c r="E21" t="str">
        <f ca="1">IF(CELL("contents",F21)="s","s",IF(CELL("contents",G21)="s","s",IF(CELL("contents",'m vs o orig data'!AJ20)="d","d","")))</f>
        <v>d</v>
      </c>
      <c r="F21" t="str">
        <f>'m vs o orig data'!AK20</f>
        <v> </v>
      </c>
      <c r="G21" t="str">
        <f>'m vs o orig data'!AL20</f>
        <v> </v>
      </c>
      <c r="H21" s="18">
        <f t="shared" si="3"/>
        <v>88.60844611</v>
      </c>
      <c r="I21" s="3">
        <f>'m vs o orig data'!D20</f>
        <v>102.5153314</v>
      </c>
      <c r="J21" s="3">
        <f>'m vs o orig data'!R20</f>
        <v>63.93798841</v>
      </c>
      <c r="K21" s="18">
        <f t="shared" si="4"/>
        <v>75.62548502</v>
      </c>
      <c r="L21" s="5">
        <f>'m vs o orig data'!B20</f>
        <v>7812</v>
      </c>
      <c r="M21" s="5">
        <f>'m vs o orig data'!C20</f>
        <v>101</v>
      </c>
      <c r="N21" s="11">
        <f>'m vs o orig data'!G20</f>
        <v>0.225448419</v>
      </c>
      <c r="P21" s="5">
        <f>'m vs o orig data'!P20</f>
        <v>258273</v>
      </c>
      <c r="Q21" s="5">
        <f>'m vs o orig data'!Q20</f>
        <v>3747</v>
      </c>
      <c r="R21" s="11">
        <f>'m vs o orig data'!U20</f>
        <v>0.066050392</v>
      </c>
      <c r="T21" s="11">
        <f>'m vs o orig data'!AD20</f>
        <v>8.2457E-05</v>
      </c>
    </row>
    <row r="22" spans="1:20" ht="12.75">
      <c r="A22" s="2" t="str">
        <f ca="1" t="shared" si="2"/>
        <v>St. Boniface</v>
      </c>
      <c r="B22" t="s">
        <v>53</v>
      </c>
      <c r="C22" t="str">
        <f>'m vs o orig data'!AH21</f>
        <v> </v>
      </c>
      <c r="D22" t="str">
        <f>'m vs o orig data'!AI21</f>
        <v> </v>
      </c>
      <c r="E22">
        <f ca="1">IF(CELL("contents",F22)="s","s",IF(CELL("contents",G22)="s","s",IF(CELL("contents",'m vs o orig data'!AJ21)="d","d","")))</f>
      </c>
      <c r="F22" t="str">
        <f>'m vs o orig data'!AK21</f>
        <v> </v>
      </c>
      <c r="G22" t="str">
        <f>'m vs o orig data'!AL21</f>
        <v> </v>
      </c>
      <c r="H22" s="18">
        <f t="shared" si="3"/>
        <v>88.60844611</v>
      </c>
      <c r="I22" s="3">
        <f>'m vs o orig data'!D21</f>
        <v>82.36318609</v>
      </c>
      <c r="J22" s="3">
        <f>'m vs o orig data'!R21</f>
        <v>78.77102914</v>
      </c>
      <c r="K22" s="18">
        <f t="shared" si="4"/>
        <v>75.62548502</v>
      </c>
      <c r="L22" s="5">
        <f>'m vs o orig data'!B21</f>
        <v>40863</v>
      </c>
      <c r="M22" s="5">
        <f>'m vs o orig data'!C21</f>
        <v>481</v>
      </c>
      <c r="N22" s="11">
        <f>'m vs o orig data'!G21</f>
        <v>0.457461647</v>
      </c>
      <c r="P22" s="5">
        <f>'m vs o orig data'!P21</f>
        <v>357023</v>
      </c>
      <c r="Q22" s="5">
        <f>'m vs o orig data'!Q21</f>
        <v>5323</v>
      </c>
      <c r="R22" s="11">
        <f>'m vs o orig data'!U21</f>
        <v>0.653464776</v>
      </c>
      <c r="T22" s="11">
        <f>'m vs o orig data'!AD21</f>
        <v>0.648872787</v>
      </c>
    </row>
    <row r="23" spans="1:20" ht="12.75">
      <c r="A23" s="2" t="str">
        <f ca="1" t="shared" si="2"/>
        <v>St. Vital (m)</v>
      </c>
      <c r="B23" t="s">
        <v>51</v>
      </c>
      <c r="C23" t="str">
        <f>'m vs o orig data'!AH22</f>
        <v>m</v>
      </c>
      <c r="D23" t="str">
        <f>'m vs o orig data'!AI22</f>
        <v> </v>
      </c>
      <c r="E23">
        <f ca="1">IF(CELL("contents",F23)="s","s",IF(CELL("contents",G23)="s","s",IF(CELL("contents",'m vs o orig data'!AJ22)="d","d","")))</f>
      </c>
      <c r="F23" t="str">
        <f>'m vs o orig data'!AK22</f>
        <v> </v>
      </c>
      <c r="G23" t="str">
        <f>'m vs o orig data'!AL22</f>
        <v> </v>
      </c>
      <c r="H23" s="18">
        <f t="shared" si="3"/>
        <v>88.60844611</v>
      </c>
      <c r="I23" s="3">
        <f>'m vs o orig data'!D22</f>
        <v>61.73318452</v>
      </c>
      <c r="J23" s="3">
        <f>'m vs o orig data'!R22</f>
        <v>62.37178935</v>
      </c>
      <c r="K23" s="18">
        <f t="shared" si="4"/>
        <v>75.62548502</v>
      </c>
      <c r="L23" s="5">
        <f>'m vs o orig data'!B22</f>
        <v>27713</v>
      </c>
      <c r="M23" s="5">
        <f>'m vs o orig data'!C22</f>
        <v>481</v>
      </c>
      <c r="N23" s="11">
        <f>'m vs o orig data'!G22</f>
        <v>0.000246415</v>
      </c>
      <c r="P23" s="5">
        <f>'m vs o orig data'!P22</f>
        <v>418541</v>
      </c>
      <c r="Q23" s="5">
        <f>'m vs o orig data'!Q22</f>
        <v>7007</v>
      </c>
      <c r="R23" s="11">
        <f>'m vs o orig data'!U22</f>
        <v>0.033912623</v>
      </c>
      <c r="T23" s="11">
        <f>'m vs o orig data'!AD22</f>
        <v>0.916291009</v>
      </c>
    </row>
    <row r="24" spans="1:20" ht="12.75">
      <c r="A24" s="2" t="str">
        <f ca="1" t="shared" si="2"/>
        <v>Transcona (d)</v>
      </c>
      <c r="B24" t="s">
        <v>54</v>
      </c>
      <c r="C24" t="str">
        <f>'m vs o orig data'!AH23</f>
        <v> </v>
      </c>
      <c r="D24" t="str">
        <f>'m vs o orig data'!AI23</f>
        <v> </v>
      </c>
      <c r="E24" t="str">
        <f ca="1">IF(CELL("contents",F24)="s","s",IF(CELL("contents",G24)="s","s",IF(CELL("contents",'m vs o orig data'!AJ23)="d","d","")))</f>
        <v>d</v>
      </c>
      <c r="F24" t="str">
        <f>'m vs o orig data'!AK23</f>
        <v> </v>
      </c>
      <c r="G24" t="str">
        <f>'m vs o orig data'!AL23</f>
        <v> </v>
      </c>
      <c r="H24" s="18">
        <f t="shared" si="3"/>
        <v>88.60844611</v>
      </c>
      <c r="I24" s="3">
        <f>'m vs o orig data'!D23</f>
        <v>85.4445199</v>
      </c>
      <c r="J24" s="3">
        <f>'m vs o orig data'!R23</f>
        <v>65.75725645</v>
      </c>
      <c r="K24" s="18">
        <f t="shared" si="4"/>
        <v>75.62548502</v>
      </c>
      <c r="L24" s="5">
        <f>'m vs o orig data'!B23</f>
        <v>21489</v>
      </c>
      <c r="M24" s="5">
        <f>'m vs o orig data'!C23</f>
        <v>281</v>
      </c>
      <c r="N24" s="11">
        <f>'m vs o orig data'!G23</f>
        <v>0.729094431</v>
      </c>
      <c r="P24" s="5">
        <f>'m vs o orig data'!P23</f>
        <v>236169</v>
      </c>
      <c r="Q24" s="5">
        <f>'m vs o orig data'!Q23</f>
        <v>3570</v>
      </c>
      <c r="R24" s="11">
        <f>'m vs o orig data'!U23</f>
        <v>0.129832752</v>
      </c>
      <c r="T24" s="11">
        <f>'m vs o orig data'!AD23</f>
        <v>0.012980011</v>
      </c>
    </row>
    <row r="25" spans="1:23" ht="12.75">
      <c r="A25" s="2" t="str">
        <f ca="1" t="shared" si="2"/>
        <v>River Heights (d)</v>
      </c>
      <c r="B25" t="s">
        <v>50</v>
      </c>
      <c r="C25" t="str">
        <f>'m vs o orig data'!AH24</f>
        <v> </v>
      </c>
      <c r="D25" t="str">
        <f>'m vs o orig data'!AI24</f>
        <v> 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18">
        <f t="shared" si="3"/>
        <v>88.60844611</v>
      </c>
      <c r="I25" s="3">
        <f>'m vs o orig data'!D24</f>
        <v>86.77361104</v>
      </c>
      <c r="J25" s="3">
        <f>'m vs o orig data'!R24</f>
        <v>64.10029509</v>
      </c>
      <c r="K25" s="18">
        <f t="shared" si="4"/>
        <v>75.62548502</v>
      </c>
      <c r="L25" s="5">
        <f>'m vs o orig data'!B24</f>
        <v>24574</v>
      </c>
      <c r="M25" s="5">
        <f>'m vs o orig data'!C24</f>
        <v>257</v>
      </c>
      <c r="N25" s="11">
        <f>'m vs o orig data'!G24</f>
        <v>0.839669388</v>
      </c>
      <c r="P25" s="5">
        <f>'m vs o orig data'!P24</f>
        <v>426943</v>
      </c>
      <c r="Q25" s="5">
        <f>'m vs o orig data'!Q24</f>
        <v>6004</v>
      </c>
      <c r="R25" s="11">
        <f>'m vs o orig data'!U24</f>
        <v>0.068025921</v>
      </c>
      <c r="T25" s="11">
        <f>'m vs o orig data'!AD24</f>
        <v>0.003116043</v>
      </c>
      <c r="U25" s="1"/>
      <c r="V25" s="1"/>
      <c r="W25" s="1"/>
    </row>
    <row r="26" spans="1:23" ht="12.75">
      <c r="A26" s="2" t="str">
        <f ca="1" t="shared" si="2"/>
        <v>River East</v>
      </c>
      <c r="B26" t="s">
        <v>52</v>
      </c>
      <c r="C26" t="str">
        <f>'m vs o orig data'!AH25</f>
        <v> </v>
      </c>
      <c r="D26" t="str">
        <f>'m vs o orig data'!AI25</f>
        <v> </v>
      </c>
      <c r="E26">
        <f ca="1">IF(CELL("contents",F26)="s","s",IF(CELL("contents",G26)="s","s",IF(CELL("contents",'m vs o orig data'!AJ25)="d","d","")))</f>
      </c>
      <c r="F26" t="str">
        <f>'m vs o orig data'!AK25</f>
        <v> </v>
      </c>
      <c r="G26" t="str">
        <f>'m vs o orig data'!AL25</f>
        <v> </v>
      </c>
      <c r="H26" s="18">
        <f t="shared" si="3"/>
        <v>88.60844611</v>
      </c>
      <c r="I26" s="3">
        <f>'m vs o orig data'!D25</f>
        <v>89.05415615</v>
      </c>
      <c r="J26" s="3">
        <f>'m vs o orig data'!R25</f>
        <v>74.77889306</v>
      </c>
      <c r="K26" s="18">
        <f t="shared" si="4"/>
        <v>75.62548502</v>
      </c>
      <c r="L26" s="5">
        <f>'m vs o orig data'!B25</f>
        <v>59568</v>
      </c>
      <c r="M26" s="5">
        <f>'m vs o orig data'!C25</f>
        <v>685</v>
      </c>
      <c r="N26" s="11">
        <f>'m vs o orig data'!G25</f>
        <v>0.959484715</v>
      </c>
      <c r="P26" s="5">
        <f>'m vs o orig data'!P25</f>
        <v>868848</v>
      </c>
      <c r="Q26" s="5">
        <f>'m vs o orig data'!Q25</f>
        <v>11076</v>
      </c>
      <c r="R26" s="11">
        <f>'m vs o orig data'!U25</f>
        <v>0.901219577</v>
      </c>
      <c r="T26" s="11">
        <f>'m vs o orig data'!AD25</f>
        <v>0.074100353</v>
      </c>
      <c r="U26" s="1"/>
      <c r="V26" s="1"/>
      <c r="W26" s="1"/>
    </row>
    <row r="27" spans="1:23" ht="12.75">
      <c r="A27" s="2" t="str">
        <f ca="1" t="shared" si="2"/>
        <v>Seven Oaks (d)</v>
      </c>
      <c r="B27" t="s">
        <v>55</v>
      </c>
      <c r="C27" t="str">
        <f>'m vs o orig data'!AH26</f>
        <v> </v>
      </c>
      <c r="D27" t="str">
        <f>'m vs o orig data'!AI26</f>
        <v> 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18">
        <f t="shared" si="3"/>
        <v>88.60844611</v>
      </c>
      <c r="I27" s="3">
        <f>'m vs o orig data'!D26</f>
        <v>103.1833812</v>
      </c>
      <c r="J27" s="3">
        <f>'m vs o orig data'!R26</f>
        <v>72.52353066</v>
      </c>
      <c r="K27" s="18">
        <f t="shared" si="4"/>
        <v>75.62548502</v>
      </c>
      <c r="L27" s="5">
        <f>'m vs o orig data'!B26</f>
        <v>38210</v>
      </c>
      <c r="M27" s="5">
        <f>'m vs o orig data'!C26</f>
        <v>314</v>
      </c>
      <c r="N27" s="11">
        <f>'m vs o orig data'!G26</f>
        <v>0.144141151</v>
      </c>
      <c r="P27" s="5">
        <f>'m vs o orig data'!P26</f>
        <v>512585</v>
      </c>
      <c r="Q27" s="5">
        <f>'m vs o orig data'!Q26</f>
        <v>7065</v>
      </c>
      <c r="R27" s="11">
        <f>'m vs o orig data'!U26</f>
        <v>0.643138479</v>
      </c>
      <c r="T27" s="11">
        <f>'m vs o orig data'!AD26</f>
        <v>0.000643863</v>
      </c>
      <c r="U27" s="1"/>
      <c r="V27" s="1"/>
      <c r="W27" s="1"/>
    </row>
    <row r="28" spans="1:23" ht="12.75">
      <c r="A28" s="2" t="str">
        <f ca="1" t="shared" si="2"/>
        <v>St. James - Assiniboia</v>
      </c>
      <c r="B28" t="s">
        <v>56</v>
      </c>
      <c r="C28" t="str">
        <f>'m vs o orig data'!AH27</f>
        <v> </v>
      </c>
      <c r="D28" t="str">
        <f>'m vs o orig data'!AI27</f>
        <v> </v>
      </c>
      <c r="E28">
        <f ca="1">IF(CELL("contents",F28)="s","s",IF(CELL("contents",G28)="s","s",IF(CELL("contents",'m vs o orig data'!AJ27)="d","d","")))</f>
      </c>
      <c r="F28" t="str">
        <f>'m vs o orig data'!AK27</f>
        <v> </v>
      </c>
      <c r="G28" t="str">
        <f>'m vs o orig data'!AL27</f>
        <v> </v>
      </c>
      <c r="H28" s="18">
        <f t="shared" si="3"/>
        <v>88.60844611</v>
      </c>
      <c r="I28" s="3">
        <f>'m vs o orig data'!D27</f>
        <v>86.93807524</v>
      </c>
      <c r="J28" s="3">
        <f>'m vs o orig data'!R27</f>
        <v>76.7549632</v>
      </c>
      <c r="K28" s="18">
        <f t="shared" si="4"/>
        <v>75.62548502</v>
      </c>
      <c r="L28" s="5">
        <f>'m vs o orig data'!B27</f>
        <v>29013</v>
      </c>
      <c r="M28" s="5">
        <f>'m vs o orig data'!C27</f>
        <v>327</v>
      </c>
      <c r="N28" s="11">
        <f>'m vs o orig data'!G27</f>
        <v>0.85346614</v>
      </c>
      <c r="O28" s="8"/>
      <c r="P28" s="5">
        <f>'m vs o orig data'!P27</f>
        <v>589348</v>
      </c>
      <c r="Q28" s="5">
        <f>'m vs o orig data'!Q27</f>
        <v>6781</v>
      </c>
      <c r="R28" s="11">
        <f>'m vs o orig data'!U27</f>
        <v>0.870618988</v>
      </c>
      <c r="T28" s="11">
        <f>'m vs o orig data'!AD27</f>
        <v>0.223797069</v>
      </c>
      <c r="U28" s="1"/>
      <c r="V28" s="1"/>
      <c r="W28" s="1"/>
    </row>
    <row r="29" spans="1:23" ht="12.75">
      <c r="A29" s="2" t="str">
        <f ca="1" t="shared" si="2"/>
        <v>Inkster (d)</v>
      </c>
      <c r="B29" t="s">
        <v>57</v>
      </c>
      <c r="C29" t="str">
        <f>'m vs o orig data'!AH28</f>
        <v> </v>
      </c>
      <c r="D29" t="str">
        <f>'m vs o orig data'!AI28</f>
        <v> 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18">
        <f t="shared" si="3"/>
        <v>88.60844611</v>
      </c>
      <c r="I29" s="3">
        <f>'m vs o orig data'!D28</f>
        <v>82.19985351</v>
      </c>
      <c r="J29" s="3">
        <f>'m vs o orig data'!R28</f>
        <v>62.81067133</v>
      </c>
      <c r="K29" s="18">
        <f t="shared" si="4"/>
        <v>75.62548502</v>
      </c>
      <c r="L29" s="5">
        <f>'m vs o orig data'!B28</f>
        <v>33504</v>
      </c>
      <c r="M29" s="5">
        <f>'m vs o orig data'!C28</f>
        <v>381</v>
      </c>
      <c r="N29" s="11">
        <f>'m vs o orig data'!G28</f>
        <v>0.461659311</v>
      </c>
      <c r="O29" s="8"/>
      <c r="P29" s="5">
        <f>'m vs o orig data'!P28</f>
        <v>234292</v>
      </c>
      <c r="Q29" s="5">
        <f>'m vs o orig data'!Q28</f>
        <v>3518</v>
      </c>
      <c r="R29" s="11">
        <f>'m vs o orig data'!U28</f>
        <v>0.044091337</v>
      </c>
      <c r="T29" s="11">
        <f>'m vs o orig data'!AD28</f>
        <v>0.008466737</v>
      </c>
      <c r="U29" s="1"/>
      <c r="V29" s="1"/>
      <c r="W29" s="1"/>
    </row>
    <row r="30" spans="1:23" ht="12.75">
      <c r="A30" s="2" t="str">
        <f ca="1" t="shared" si="2"/>
        <v>Downtown (d)</v>
      </c>
      <c r="B30" t="s">
        <v>58</v>
      </c>
      <c r="C30" t="str">
        <f>'m vs o orig data'!AH29</f>
        <v> </v>
      </c>
      <c r="D30" t="str">
        <f>'m vs o orig data'!AI29</f>
        <v> 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18">
        <f t="shared" si="3"/>
        <v>88.60844611</v>
      </c>
      <c r="I30" s="3">
        <f>'m vs o orig data'!D29</f>
        <v>113.0192842</v>
      </c>
      <c r="J30" s="3">
        <f>'m vs o orig data'!R29</f>
        <v>84.89412348</v>
      </c>
      <c r="K30" s="18">
        <f t="shared" si="4"/>
        <v>75.62548502</v>
      </c>
      <c r="L30" s="5">
        <f>'m vs o orig data'!B29</f>
        <v>77576</v>
      </c>
      <c r="M30" s="5">
        <f>'m vs o orig data'!C29</f>
        <v>658</v>
      </c>
      <c r="N30" s="11">
        <f>'m vs o orig data'!G29</f>
        <v>0.015434603</v>
      </c>
      <c r="O30" s="8"/>
      <c r="P30" s="5">
        <f>'m vs o orig data'!P29</f>
        <v>864029</v>
      </c>
      <c r="Q30" s="5">
        <f>'m vs o orig data'!Q29</f>
        <v>10004</v>
      </c>
      <c r="R30" s="11">
        <f>'m vs o orig data'!U29</f>
        <v>0.200328184</v>
      </c>
      <c r="T30" s="11">
        <f>'m vs o orig data'!AD29</f>
        <v>0.003938872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</v>
      </c>
      <c r="B31" t="s">
        <v>59</v>
      </c>
      <c r="C31" t="str">
        <f>'m vs o orig data'!AH30</f>
        <v> </v>
      </c>
      <c r="D31" t="str">
        <f>'m vs o orig data'!AI30</f>
        <v> </v>
      </c>
      <c r="E31">
        <f ca="1">IF(CELL("contents",F31)="s","s",IF(CELL("contents",G31)="s","s",IF(CELL("contents",'m vs o orig data'!AJ30)="d","d","")))</f>
      </c>
      <c r="F31" t="str">
        <f>'m vs o orig data'!AK30</f>
        <v> </v>
      </c>
      <c r="G31" t="str">
        <f>'m vs o orig data'!AL30</f>
        <v> </v>
      </c>
      <c r="H31" s="18">
        <f t="shared" si="3"/>
        <v>88.60844611</v>
      </c>
      <c r="I31" s="3">
        <f>'m vs o orig data'!D30</f>
        <v>86.08893513</v>
      </c>
      <c r="J31" s="3">
        <f>'m vs o orig data'!R30</f>
        <v>87.42814649</v>
      </c>
      <c r="K31" s="18">
        <f t="shared" si="4"/>
        <v>75.62548502</v>
      </c>
      <c r="L31" s="5">
        <f>'m vs o orig data'!B30</f>
        <v>74420</v>
      </c>
      <c r="M31" s="5">
        <f>'m vs o orig data'!C30</f>
        <v>839</v>
      </c>
      <c r="N31" s="11">
        <f>'m vs o orig data'!G30</f>
        <v>0.769821428</v>
      </c>
      <c r="O31" s="8"/>
      <c r="P31" s="5">
        <f>'m vs o orig data'!P30</f>
        <v>637779</v>
      </c>
      <c r="Q31" s="5">
        <f>'m vs o orig data'!Q30</f>
        <v>6834</v>
      </c>
      <c r="R31" s="11">
        <f>'m vs o orig data'!U30</f>
        <v>0.112550312</v>
      </c>
      <c r="T31" s="11">
        <f>'m vs o orig data'!AD30</f>
        <v>0.874918954</v>
      </c>
      <c r="U31" s="1"/>
      <c r="V31" s="1"/>
      <c r="W31" s="1"/>
    </row>
    <row r="32" spans="1:23" ht="12.75">
      <c r="B32"/>
      <c r="C32"/>
      <c r="D32"/>
      <c r="E32"/>
      <c r="F32"/>
      <c r="G32"/>
      <c r="H32" s="18"/>
      <c r="I32" s="3"/>
      <c r="J32" s="3"/>
      <c r="K32" s="18"/>
      <c r="L32" s="5"/>
      <c r="M32" s="5"/>
      <c r="N32" s="11"/>
      <c r="O32" s="8"/>
      <c r="P32" s="5"/>
      <c r="Q32" s="5"/>
      <c r="R32" s="11"/>
      <c r="T32" s="11"/>
      <c r="U32" s="1"/>
      <c r="V32" s="1"/>
      <c r="W32" s="1"/>
    </row>
    <row r="33" spans="2:8" ht="12.75">
      <c r="B33"/>
      <c r="C33"/>
      <c r="D33"/>
      <c r="E33"/>
      <c r="F33"/>
      <c r="G33"/>
      <c r="H33" s="19"/>
    </row>
    <row r="34" spans="2:8" ht="12.75">
      <c r="B34"/>
      <c r="C34"/>
      <c r="D34"/>
      <c r="E34"/>
      <c r="F34"/>
      <c r="G34"/>
      <c r="H34" s="19"/>
    </row>
    <row r="35" spans="2:8" ht="12.75">
      <c r="B35"/>
      <c r="C35"/>
      <c r="D35"/>
      <c r="E35"/>
      <c r="F35"/>
      <c r="G35"/>
      <c r="H35" s="19"/>
    </row>
    <row r="36" spans="2:8" ht="12.75">
      <c r="B36"/>
      <c r="C36"/>
      <c r="D36"/>
      <c r="E36"/>
      <c r="F36"/>
      <c r="G36"/>
      <c r="H36" s="19"/>
    </row>
    <row r="37" spans="2:8" ht="12.75">
      <c r="B37"/>
      <c r="C37"/>
      <c r="D37"/>
      <c r="E37"/>
      <c r="F37"/>
      <c r="G37"/>
      <c r="H37" s="19"/>
    </row>
    <row r="38" spans="2:8" ht="12.75">
      <c r="B38"/>
      <c r="C38"/>
      <c r="D38"/>
      <c r="E38"/>
      <c r="F38"/>
      <c r="G38"/>
      <c r="H38" s="19"/>
    </row>
    <row r="39" spans="2:8" ht="12.75">
      <c r="B39"/>
      <c r="C39"/>
      <c r="D39"/>
      <c r="E39"/>
      <c r="F39"/>
      <c r="G39"/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44" sqref="F44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4" t="s">
        <v>149</v>
      </c>
      <c r="B1" s="4" t="s">
        <v>62</v>
      </c>
      <c r="C1" s="12" t="s">
        <v>29</v>
      </c>
      <c r="D1" s="12" t="s">
        <v>30</v>
      </c>
      <c r="E1" s="94" t="s">
        <v>170</v>
      </c>
      <c r="F1" s="94"/>
      <c r="G1" s="94"/>
      <c r="H1" s="94"/>
      <c r="I1" s="94"/>
    </row>
    <row r="2" spans="1:9" ht="12.75">
      <c r="A2" s="34"/>
      <c r="B2" s="4"/>
      <c r="C2" s="12"/>
      <c r="D2" s="12"/>
      <c r="E2" s="3"/>
      <c r="F2" s="3" t="s">
        <v>151</v>
      </c>
      <c r="G2" s="3"/>
      <c r="H2" s="3"/>
      <c r="I2" s="3"/>
    </row>
    <row r="3" spans="1:9" ht="12.75">
      <c r="A3" s="33" t="s">
        <v>0</v>
      </c>
      <c r="B3" s="4"/>
      <c r="C3" s="12" t="s">
        <v>128</v>
      </c>
      <c r="D3" s="12" t="s">
        <v>64</v>
      </c>
      <c r="E3" s="5" t="s">
        <v>136</v>
      </c>
      <c r="F3" s="3" t="s">
        <v>152</v>
      </c>
      <c r="G3" s="5" t="s">
        <v>105</v>
      </c>
      <c r="H3" s="5" t="s">
        <v>106</v>
      </c>
      <c r="I3" s="5" t="s">
        <v>110</v>
      </c>
    </row>
    <row r="4" spans="1:9" ht="12.75">
      <c r="A4" s="32" t="str">
        <f ca="1">CONCATENATE(B4)&amp;(IF((CELL("contents",D4)="s")," (s)",(IF((CELL("contents",C4)="m")," (m)",""))))</f>
        <v>Southeast Region</v>
      </c>
      <c r="B4" t="s">
        <v>129</v>
      </c>
      <c r="C4" t="str">
        <f>'m region orig data'!P4</f>
        <v> </v>
      </c>
      <c r="D4" t="str">
        <f>'m region orig data'!Q4</f>
        <v> </v>
      </c>
      <c r="E4" s="18">
        <f>F$12</f>
        <v>87.30276221</v>
      </c>
      <c r="F4" s="35">
        <f>'m region orig data'!D4</f>
        <v>87.96204141</v>
      </c>
      <c r="G4" s="5">
        <f>'m region orig data'!B4</f>
        <v>98689</v>
      </c>
      <c r="H4" s="5">
        <f>'m region orig data'!C4</f>
        <v>1204</v>
      </c>
      <c r="I4" s="11">
        <f>'m region orig data'!G4</f>
        <v>0.924235752</v>
      </c>
    </row>
    <row r="5" spans="1:9" ht="12.75">
      <c r="A5" s="32" t="str">
        <f ca="1">CONCATENATE(B5)&amp;(IF((CELL("contents",D5)="s")," (s)",(IF((CELL("contents",C5)="m")," (m)",""))))</f>
        <v>Interlake Region</v>
      </c>
      <c r="B5" t="s">
        <v>130</v>
      </c>
      <c r="C5" t="str">
        <f>'m region orig data'!P5</f>
        <v> </v>
      </c>
      <c r="D5" t="str">
        <f>'m region orig data'!Q5</f>
        <v> </v>
      </c>
      <c r="E5" s="18">
        <f aca="true" t="shared" si="0" ref="E5:E12">F$12</f>
        <v>87.30276221</v>
      </c>
      <c r="F5" s="35">
        <f>'m region orig data'!D5</f>
        <v>72.89292121</v>
      </c>
      <c r="G5" s="5">
        <f>'m region orig data'!B5</f>
        <v>92557</v>
      </c>
      <c r="H5" s="5">
        <f>'m region orig data'!C5</f>
        <v>1042</v>
      </c>
      <c r="I5" s="11">
        <f>'m region orig data'!G5</f>
        <v>0.021410187</v>
      </c>
    </row>
    <row r="6" spans="1:9" ht="12.75">
      <c r="A6" s="32" t="str">
        <f aca="true" ca="1" t="shared" si="1" ref="A6:A12">CONCATENATE(B6)&amp;(IF((CELL("contents",D6)="s")," (s)",(IF((CELL("contents",C6)="m")," (m)",""))))</f>
        <v>Northwest Region (m)</v>
      </c>
      <c r="B6" t="s">
        <v>131</v>
      </c>
      <c r="C6" t="str">
        <f>'m region orig data'!P6</f>
        <v>m</v>
      </c>
      <c r="D6" t="str">
        <f>'m region orig data'!Q6</f>
        <v> </v>
      </c>
      <c r="E6" s="18">
        <f t="shared" si="0"/>
        <v>87.30276221</v>
      </c>
      <c r="F6" s="35">
        <f>'m region orig data'!D6</f>
        <v>138.1164321</v>
      </c>
      <c r="G6" s="5">
        <f>'m region orig data'!B6</f>
        <v>81078</v>
      </c>
      <c r="H6" s="5">
        <f>'m region orig data'!C6</f>
        <v>602</v>
      </c>
      <c r="I6" s="11">
        <f>'m region orig data'!G6</f>
        <v>1.27E-08</v>
      </c>
    </row>
    <row r="7" spans="1:9" ht="12.75">
      <c r="A7" s="32" t="str">
        <f ca="1" t="shared" si="1"/>
        <v>Winnipeg Region</v>
      </c>
      <c r="B7" t="s">
        <v>132</v>
      </c>
      <c r="C7" t="str">
        <f>'m region orig data'!P7</f>
        <v> </v>
      </c>
      <c r="D7" t="str">
        <f>'m region orig data'!Q7</f>
        <v> </v>
      </c>
      <c r="E7" s="18">
        <f t="shared" si="0"/>
        <v>87.30276221</v>
      </c>
      <c r="F7" s="35">
        <f>'m region orig data'!D7</f>
        <v>84.00832894</v>
      </c>
      <c r="G7" s="5">
        <f>'m region orig data'!B7</f>
        <v>449274</v>
      </c>
      <c r="H7" s="5">
        <f>'m region orig data'!C7</f>
        <v>4991</v>
      </c>
      <c r="I7" s="11">
        <f>'m region orig data'!G7</f>
        <v>0.620801355</v>
      </c>
    </row>
    <row r="8" spans="1:9" ht="12.75">
      <c r="A8" s="32" t="str">
        <f ca="1" t="shared" si="1"/>
        <v>Southwest Region</v>
      </c>
      <c r="B8" t="s">
        <v>133</v>
      </c>
      <c r="C8" t="str">
        <f>'m region orig data'!P8</f>
        <v> </v>
      </c>
      <c r="D8" t="str">
        <f>'m region orig data'!Q8</f>
        <v> </v>
      </c>
      <c r="E8" s="18">
        <f t="shared" si="0"/>
        <v>87.30276221</v>
      </c>
      <c r="F8" s="35">
        <f>'m region orig data'!D8</f>
        <v>81.92584803</v>
      </c>
      <c r="G8" s="5">
        <f>'m region orig data'!B8</f>
        <v>93697</v>
      </c>
      <c r="H8" s="5">
        <f>'m region orig data'!C8</f>
        <v>1100</v>
      </c>
      <c r="I8" s="11">
        <f>'m region orig data'!G8</f>
        <v>0.422358768</v>
      </c>
    </row>
    <row r="9" spans="1:9" ht="12.75">
      <c r="A9" s="32" t="str">
        <f ca="1" t="shared" si="1"/>
        <v>The Pas Region (m)</v>
      </c>
      <c r="B9" t="s">
        <v>134</v>
      </c>
      <c r="C9" t="str">
        <f>'m region orig data'!P9</f>
        <v>m</v>
      </c>
      <c r="D9" t="str">
        <f>'m region orig data'!Q9</f>
        <v> </v>
      </c>
      <c r="E9" s="18">
        <f t="shared" si="0"/>
        <v>87.30276221</v>
      </c>
      <c r="F9" s="35">
        <f>'m region orig data'!D9</f>
        <v>111.9686059</v>
      </c>
      <c r="G9" s="5">
        <f>'m region orig data'!B9</f>
        <v>109028</v>
      </c>
      <c r="H9" s="5">
        <f>'m region orig data'!C9</f>
        <v>989</v>
      </c>
      <c r="I9" s="11">
        <f>'m region orig data'!G9</f>
        <v>0.001759794</v>
      </c>
    </row>
    <row r="10" spans="1:9" ht="12.75">
      <c r="A10" s="32" t="str">
        <f ca="1" t="shared" si="1"/>
        <v>Thompson Region (m)</v>
      </c>
      <c r="B10" t="s">
        <v>135</v>
      </c>
      <c r="C10" t="str">
        <f>'m region orig data'!P10</f>
        <v>m</v>
      </c>
      <c r="D10" t="str">
        <f>'m region orig data'!Q10</f>
        <v> </v>
      </c>
      <c r="E10" s="18">
        <f t="shared" si="0"/>
        <v>87.30276221</v>
      </c>
      <c r="F10" s="35">
        <f>'m region orig data'!D10</f>
        <v>48.48464244</v>
      </c>
      <c r="G10" s="5">
        <f>'m region orig data'!B10</f>
        <v>30158</v>
      </c>
      <c r="H10" s="5">
        <f>'m region orig data'!C10</f>
        <v>557</v>
      </c>
      <c r="I10" s="11">
        <f>'m region orig data'!G10</f>
        <v>4.63E-13</v>
      </c>
    </row>
    <row r="11" spans="1:9" ht="12.75">
      <c r="A11" s="32"/>
      <c r="E11" s="18"/>
      <c r="F11" s="35"/>
      <c r="G11" s="5"/>
      <c r="H11" s="5"/>
      <c r="I11" s="11"/>
    </row>
    <row r="12" spans="1:9" ht="12.75">
      <c r="A12" s="32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18">
        <f t="shared" si="0"/>
        <v>87.30276221</v>
      </c>
      <c r="F12" s="35">
        <f>'m region orig data'!D11</f>
        <v>87.30276221</v>
      </c>
      <c r="G12" s="5">
        <f>'m region orig data'!B11</f>
        <v>954481</v>
      </c>
      <c r="H12" s="5">
        <f>'m region orig data'!C11</f>
        <v>10485</v>
      </c>
      <c r="I12" s="11" t="str">
        <f>'m region orig data'!G11</f>
        <v> </v>
      </c>
    </row>
    <row r="13" spans="5:9" ht="12.75">
      <c r="E13" s="18"/>
      <c r="F13" s="10"/>
      <c r="G13" s="5"/>
      <c r="H13" s="5"/>
      <c r="I13" s="11"/>
    </row>
    <row r="16" ht="12.75">
      <c r="B16" s="38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165</v>
      </c>
    </row>
    <row r="3" spans="1:38" ht="12.75">
      <c r="A3" t="s">
        <v>0</v>
      </c>
      <c r="B3" t="s">
        <v>67</v>
      </c>
      <c r="C3" t="s">
        <v>68</v>
      </c>
      <c r="D3" t="s">
        <v>69</v>
      </c>
      <c r="E3" t="s">
        <v>70</v>
      </c>
      <c r="F3" t="s">
        <v>71</v>
      </c>
      <c r="G3" t="s">
        <v>72</v>
      </c>
      <c r="H3" t="s">
        <v>73</v>
      </c>
      <c r="I3" t="s">
        <v>74</v>
      </c>
      <c r="J3" t="s">
        <v>75</v>
      </c>
      <c r="K3" t="s">
        <v>76</v>
      </c>
      <c r="L3" t="s">
        <v>77</v>
      </c>
      <c r="M3" t="s">
        <v>168</v>
      </c>
      <c r="N3" t="s">
        <v>78</v>
      </c>
      <c r="O3" t="s">
        <v>79</v>
      </c>
      <c r="P3" t="s">
        <v>80</v>
      </c>
      <c r="Q3" t="s">
        <v>81</v>
      </c>
      <c r="R3" t="s">
        <v>82</v>
      </c>
      <c r="S3" t="s">
        <v>83</v>
      </c>
      <c r="T3" t="s">
        <v>84</v>
      </c>
      <c r="U3" t="s">
        <v>85</v>
      </c>
      <c r="V3" t="s">
        <v>86</v>
      </c>
      <c r="W3" t="s">
        <v>87</v>
      </c>
      <c r="X3" t="s">
        <v>88</v>
      </c>
      <c r="Y3" t="s">
        <v>89</v>
      </c>
      <c r="Z3" t="s">
        <v>90</v>
      </c>
      <c r="AA3" t="s">
        <v>169</v>
      </c>
      <c r="AB3" t="s">
        <v>91</v>
      </c>
      <c r="AC3" t="s">
        <v>92</v>
      </c>
      <c r="AD3" t="s">
        <v>93</v>
      </c>
      <c r="AE3" t="s">
        <v>94</v>
      </c>
      <c r="AF3" t="s">
        <v>95</v>
      </c>
      <c r="AG3" t="s">
        <v>96</v>
      </c>
      <c r="AH3" t="s">
        <v>97</v>
      </c>
      <c r="AI3" t="s">
        <v>98</v>
      </c>
      <c r="AJ3" t="s">
        <v>99</v>
      </c>
      <c r="AK3" t="s">
        <v>100</v>
      </c>
      <c r="AL3" t="s">
        <v>101</v>
      </c>
    </row>
    <row r="4" spans="1:38" ht="12.75">
      <c r="A4" t="s">
        <v>3</v>
      </c>
      <c r="B4">
        <v>54160</v>
      </c>
      <c r="C4">
        <v>600</v>
      </c>
      <c r="D4">
        <v>101.5360721</v>
      </c>
      <c r="E4">
        <v>83.64925333</v>
      </c>
      <c r="F4">
        <v>123.2476506</v>
      </c>
      <c r="G4">
        <v>0.168377936</v>
      </c>
      <c r="H4">
        <v>90.26666667</v>
      </c>
      <c r="I4">
        <v>0.387871686</v>
      </c>
      <c r="J4">
        <v>0.1362</v>
      </c>
      <c r="K4">
        <v>-0.0576</v>
      </c>
      <c r="L4">
        <v>0.33</v>
      </c>
      <c r="M4">
        <v>1.145896092</v>
      </c>
      <c r="N4">
        <v>0.944032505</v>
      </c>
      <c r="O4">
        <v>1.390924409</v>
      </c>
      <c r="P4">
        <v>416066</v>
      </c>
      <c r="Q4">
        <v>5285</v>
      </c>
      <c r="R4">
        <v>78.09897439</v>
      </c>
      <c r="S4">
        <v>65.35572331</v>
      </c>
      <c r="T4">
        <v>93.32694202</v>
      </c>
      <c r="U4">
        <v>0.723254779</v>
      </c>
      <c r="V4">
        <v>78.72582782</v>
      </c>
      <c r="W4">
        <v>0.122049533</v>
      </c>
      <c r="X4">
        <v>0.0322</v>
      </c>
      <c r="Y4">
        <v>-0.1459</v>
      </c>
      <c r="Z4">
        <v>0.2103</v>
      </c>
      <c r="AA4">
        <v>1.032707088</v>
      </c>
      <c r="AB4">
        <v>0.864202369</v>
      </c>
      <c r="AC4">
        <v>1.234067352</v>
      </c>
      <c r="AD4">
        <v>0.007442037</v>
      </c>
      <c r="AE4">
        <v>-0.2624</v>
      </c>
      <c r="AF4">
        <v>-0.4546</v>
      </c>
      <c r="AG4">
        <v>-0.0703</v>
      </c>
      <c r="AH4" t="s">
        <v>63</v>
      </c>
      <c r="AI4" t="s">
        <v>63</v>
      </c>
      <c r="AJ4" t="s">
        <v>102</v>
      </c>
      <c r="AK4" t="s">
        <v>63</v>
      </c>
      <c r="AL4" t="s">
        <v>63</v>
      </c>
    </row>
    <row r="5" spans="1:38" ht="12.75">
      <c r="A5" t="s">
        <v>1</v>
      </c>
      <c r="B5">
        <v>51833</v>
      </c>
      <c r="C5">
        <v>574</v>
      </c>
      <c r="D5">
        <v>89.81728146</v>
      </c>
      <c r="E5">
        <v>73.96882936</v>
      </c>
      <c r="F5">
        <v>109.0613995</v>
      </c>
      <c r="G5">
        <v>0.891187003</v>
      </c>
      <c r="H5">
        <v>90.30139373</v>
      </c>
      <c r="I5">
        <v>0.396635224</v>
      </c>
      <c r="J5">
        <v>0.0136</v>
      </c>
      <c r="K5">
        <v>-0.1806</v>
      </c>
      <c r="L5">
        <v>0.2077</v>
      </c>
      <c r="M5">
        <v>1.013642439</v>
      </c>
      <c r="N5">
        <v>0.834783055</v>
      </c>
      <c r="O5">
        <v>1.230823971</v>
      </c>
      <c r="P5">
        <v>673171</v>
      </c>
      <c r="Q5">
        <v>9322</v>
      </c>
      <c r="R5">
        <v>75.38953535</v>
      </c>
      <c r="S5">
        <v>63.12955197</v>
      </c>
      <c r="T5">
        <v>90.03045108</v>
      </c>
      <c r="U5">
        <v>0.972471447</v>
      </c>
      <c r="V5">
        <v>72.21315168</v>
      </c>
      <c r="W5">
        <v>0.088014373</v>
      </c>
      <c r="X5">
        <v>-0.0031</v>
      </c>
      <c r="Y5">
        <v>-0.1806</v>
      </c>
      <c r="Z5">
        <v>0.1744</v>
      </c>
      <c r="AA5">
        <v>0.996880024</v>
      </c>
      <c r="AB5">
        <v>0.834765582</v>
      </c>
      <c r="AC5">
        <v>1.190477669</v>
      </c>
      <c r="AD5">
        <v>0.074184583</v>
      </c>
      <c r="AE5">
        <v>-0.1751</v>
      </c>
      <c r="AF5">
        <v>-0.3673</v>
      </c>
      <c r="AG5">
        <v>0.0171</v>
      </c>
      <c r="AH5" t="s">
        <v>63</v>
      </c>
      <c r="AI5" t="s">
        <v>63</v>
      </c>
      <c r="AJ5" t="s">
        <v>63</v>
      </c>
      <c r="AK5" t="s">
        <v>63</v>
      </c>
      <c r="AL5" t="s">
        <v>63</v>
      </c>
    </row>
    <row r="6" spans="1:38" ht="12.75">
      <c r="A6" t="s">
        <v>10</v>
      </c>
      <c r="B6">
        <v>18347</v>
      </c>
      <c r="C6">
        <v>216</v>
      </c>
      <c r="D6">
        <v>86.95273802</v>
      </c>
      <c r="E6">
        <v>70.74229383</v>
      </c>
      <c r="F6">
        <v>106.8777706</v>
      </c>
      <c r="G6">
        <v>0.857792151</v>
      </c>
      <c r="H6">
        <v>84.93981482</v>
      </c>
      <c r="I6">
        <v>0.627088418</v>
      </c>
      <c r="J6">
        <v>-0.0189</v>
      </c>
      <c r="K6">
        <v>-0.2252</v>
      </c>
      <c r="L6">
        <v>0.1875</v>
      </c>
      <c r="M6">
        <v>0.981314331</v>
      </c>
      <c r="N6">
        <v>0.798369647</v>
      </c>
      <c r="O6">
        <v>1.206180395</v>
      </c>
      <c r="P6">
        <v>573955</v>
      </c>
      <c r="Q6">
        <v>6877</v>
      </c>
      <c r="R6">
        <v>85.69863913</v>
      </c>
      <c r="S6">
        <v>71.78312371</v>
      </c>
      <c r="T6">
        <v>102.3117464</v>
      </c>
      <c r="U6">
        <v>0.166611899</v>
      </c>
      <c r="V6">
        <v>83.46008434</v>
      </c>
      <c r="W6">
        <v>0.110164051</v>
      </c>
      <c r="X6">
        <v>0.125</v>
      </c>
      <c r="Y6">
        <v>-0.0521</v>
      </c>
      <c r="Z6">
        <v>0.3022</v>
      </c>
      <c r="AA6">
        <v>1.133197878</v>
      </c>
      <c r="AB6">
        <v>0.949192242</v>
      </c>
      <c r="AC6">
        <v>1.352873921</v>
      </c>
      <c r="AD6">
        <v>0.889285401</v>
      </c>
      <c r="AE6">
        <v>-0.0145</v>
      </c>
      <c r="AF6">
        <v>-0.2191</v>
      </c>
      <c r="AG6">
        <v>0.19</v>
      </c>
      <c r="AH6" t="s">
        <v>63</v>
      </c>
      <c r="AI6" t="s">
        <v>63</v>
      </c>
      <c r="AJ6" t="s">
        <v>63</v>
      </c>
      <c r="AK6" t="s">
        <v>63</v>
      </c>
      <c r="AL6" t="s">
        <v>63</v>
      </c>
    </row>
    <row r="7" spans="1:38" ht="12.75">
      <c r="A7" t="s">
        <v>9</v>
      </c>
      <c r="B7">
        <v>25158</v>
      </c>
      <c r="C7">
        <v>335</v>
      </c>
      <c r="D7">
        <v>84.35581441</v>
      </c>
      <c r="E7">
        <v>68.72384771</v>
      </c>
      <c r="F7">
        <v>103.5434374</v>
      </c>
      <c r="G7">
        <v>0.638102422</v>
      </c>
      <c r="H7">
        <v>75.09850746</v>
      </c>
      <c r="I7">
        <v>0.473470854</v>
      </c>
      <c r="J7">
        <v>-0.0492</v>
      </c>
      <c r="K7">
        <v>-0.2541</v>
      </c>
      <c r="L7">
        <v>0.1558</v>
      </c>
      <c r="M7">
        <v>0.952006475</v>
      </c>
      <c r="N7">
        <v>0.77559026</v>
      </c>
      <c r="O7">
        <v>1.168550426</v>
      </c>
      <c r="P7">
        <v>402036</v>
      </c>
      <c r="Q7">
        <v>5393</v>
      </c>
      <c r="R7">
        <v>78.52214206</v>
      </c>
      <c r="S7">
        <v>65.75425301</v>
      </c>
      <c r="T7">
        <v>93.76924704</v>
      </c>
      <c r="U7">
        <v>0.678037001</v>
      </c>
      <c r="V7">
        <v>74.54774708</v>
      </c>
      <c r="W7">
        <v>0.117571498</v>
      </c>
      <c r="X7">
        <v>0.0376</v>
      </c>
      <c r="Y7">
        <v>-0.1399</v>
      </c>
      <c r="Z7">
        <v>0.215</v>
      </c>
      <c r="AA7">
        <v>1.038302657</v>
      </c>
      <c r="AB7">
        <v>0.869472149</v>
      </c>
      <c r="AC7">
        <v>1.239915976</v>
      </c>
      <c r="AD7">
        <v>0.489800108</v>
      </c>
      <c r="AE7">
        <v>-0.0717</v>
      </c>
      <c r="AF7">
        <v>-0.275</v>
      </c>
      <c r="AG7">
        <v>0.1317</v>
      </c>
      <c r="AH7" t="s">
        <v>63</v>
      </c>
      <c r="AI7" t="s">
        <v>63</v>
      </c>
      <c r="AJ7" t="s">
        <v>63</v>
      </c>
      <c r="AK7" t="s">
        <v>63</v>
      </c>
      <c r="AL7" t="s">
        <v>63</v>
      </c>
    </row>
    <row r="8" spans="1:38" ht="12.75">
      <c r="A8" t="s">
        <v>11</v>
      </c>
      <c r="B8">
        <v>449274</v>
      </c>
      <c r="C8">
        <v>4991</v>
      </c>
      <c r="D8">
        <v>85.06283496</v>
      </c>
      <c r="E8">
        <v>73.77672143</v>
      </c>
      <c r="F8">
        <v>98.07546</v>
      </c>
      <c r="G8">
        <v>0.596291195</v>
      </c>
      <c r="H8">
        <v>90.0168303</v>
      </c>
      <c r="I8">
        <v>0.134297545</v>
      </c>
      <c r="J8">
        <v>-0.0385</v>
      </c>
      <c r="K8">
        <v>-0.1808</v>
      </c>
      <c r="L8">
        <v>0.1039</v>
      </c>
      <c r="M8">
        <v>0.962257001</v>
      </c>
      <c r="N8">
        <v>0.834585007</v>
      </c>
      <c r="O8">
        <v>1.109459825</v>
      </c>
      <c r="P8">
        <v>5754806</v>
      </c>
      <c r="Q8">
        <v>76891</v>
      </c>
      <c r="R8">
        <v>74.97956922</v>
      </c>
      <c r="S8">
        <v>65.63164065</v>
      </c>
      <c r="T8">
        <v>85.65892525</v>
      </c>
      <c r="U8">
        <v>0.899529606</v>
      </c>
      <c r="V8">
        <v>74.84368782</v>
      </c>
      <c r="W8">
        <v>0.03119894</v>
      </c>
      <c r="X8">
        <v>-0.0086</v>
      </c>
      <c r="Y8">
        <v>-0.1417</v>
      </c>
      <c r="Z8">
        <v>0.1246</v>
      </c>
      <c r="AA8">
        <v>0.99145902</v>
      </c>
      <c r="AB8">
        <v>0.867850839</v>
      </c>
      <c r="AC8">
        <v>1.132672739</v>
      </c>
      <c r="AD8">
        <v>0.077862308</v>
      </c>
      <c r="AE8">
        <v>-0.1262</v>
      </c>
      <c r="AF8">
        <v>-0.2664</v>
      </c>
      <c r="AG8">
        <v>0.0141</v>
      </c>
      <c r="AH8" t="s">
        <v>63</v>
      </c>
      <c r="AI8" t="s">
        <v>63</v>
      </c>
      <c r="AJ8" t="s">
        <v>63</v>
      </c>
      <c r="AK8" t="s">
        <v>63</v>
      </c>
      <c r="AL8" t="s">
        <v>63</v>
      </c>
    </row>
    <row r="9" spans="1:38" ht="12.75">
      <c r="A9" t="s">
        <v>4</v>
      </c>
      <c r="B9">
        <v>99532</v>
      </c>
      <c r="C9">
        <v>1138</v>
      </c>
      <c r="D9">
        <v>73.91971528</v>
      </c>
      <c r="E9">
        <v>61.22063012</v>
      </c>
      <c r="F9">
        <v>89.25299031</v>
      </c>
      <c r="G9">
        <v>0.059483544</v>
      </c>
      <c r="H9">
        <v>87.46221441</v>
      </c>
      <c r="I9">
        <v>0.277229284</v>
      </c>
      <c r="J9">
        <v>-0.1812</v>
      </c>
      <c r="K9">
        <v>-0.3697</v>
      </c>
      <c r="L9">
        <v>0.0072</v>
      </c>
      <c r="M9">
        <v>0.834228773</v>
      </c>
      <c r="N9">
        <v>0.690911903</v>
      </c>
      <c r="O9">
        <v>1.007274072</v>
      </c>
      <c r="P9">
        <v>622690</v>
      </c>
      <c r="Q9">
        <v>7948</v>
      </c>
      <c r="R9">
        <v>76.14596121</v>
      </c>
      <c r="S9">
        <v>63.68738347</v>
      </c>
      <c r="T9">
        <v>91.04169607</v>
      </c>
      <c r="U9">
        <v>0.940023627</v>
      </c>
      <c r="V9">
        <v>78.34549572</v>
      </c>
      <c r="W9">
        <v>0.099283731</v>
      </c>
      <c r="X9">
        <v>0.0069</v>
      </c>
      <c r="Y9">
        <v>-0.1718</v>
      </c>
      <c r="Z9">
        <v>0.1855</v>
      </c>
      <c r="AA9">
        <v>1.006882286</v>
      </c>
      <c r="AB9">
        <v>0.842141818</v>
      </c>
      <c r="AC9">
        <v>1.203849417</v>
      </c>
      <c r="AD9">
        <v>0.756419312</v>
      </c>
      <c r="AE9">
        <v>0.0297</v>
      </c>
      <c r="AF9">
        <v>-0.1578</v>
      </c>
      <c r="AG9">
        <v>0.2172</v>
      </c>
      <c r="AH9" t="s">
        <v>63</v>
      </c>
      <c r="AI9" t="s">
        <v>63</v>
      </c>
      <c r="AJ9" t="s">
        <v>63</v>
      </c>
      <c r="AK9" t="s">
        <v>63</v>
      </c>
      <c r="AL9" t="s">
        <v>63</v>
      </c>
    </row>
    <row r="10" spans="1:38" ht="12.75">
      <c r="A10" t="s">
        <v>2</v>
      </c>
      <c r="B10">
        <v>37477</v>
      </c>
      <c r="C10">
        <v>504</v>
      </c>
      <c r="D10">
        <v>70.36278945</v>
      </c>
      <c r="E10">
        <v>57.84899211</v>
      </c>
      <c r="F10">
        <v>85.58355052</v>
      </c>
      <c r="G10">
        <v>0.021021252</v>
      </c>
      <c r="H10">
        <v>74.35912698</v>
      </c>
      <c r="I10">
        <v>0.384106691</v>
      </c>
      <c r="J10">
        <v>-0.2306</v>
      </c>
      <c r="K10">
        <v>-0.4264</v>
      </c>
      <c r="L10">
        <v>-0.0347</v>
      </c>
      <c r="M10">
        <v>0.79408671</v>
      </c>
      <c r="N10">
        <v>0.652860925</v>
      </c>
      <c r="O10">
        <v>0.965862221</v>
      </c>
      <c r="P10">
        <v>356127</v>
      </c>
      <c r="Q10">
        <v>4413</v>
      </c>
      <c r="R10">
        <v>80.67351998</v>
      </c>
      <c r="S10">
        <v>67.35984803</v>
      </c>
      <c r="T10">
        <v>96.61863879</v>
      </c>
      <c r="U10">
        <v>0.482563346</v>
      </c>
      <c r="V10">
        <v>80.69952413</v>
      </c>
      <c r="W10">
        <v>0.135228591</v>
      </c>
      <c r="X10">
        <v>0.0646</v>
      </c>
      <c r="Y10">
        <v>-0.1157</v>
      </c>
      <c r="Z10">
        <v>0.245</v>
      </c>
      <c r="AA10">
        <v>1.066750447</v>
      </c>
      <c r="AB10">
        <v>0.890703022</v>
      </c>
      <c r="AC10">
        <v>1.277593642</v>
      </c>
      <c r="AD10">
        <v>0.171211188</v>
      </c>
      <c r="AE10">
        <v>0.1367</v>
      </c>
      <c r="AF10">
        <v>-0.0591</v>
      </c>
      <c r="AG10">
        <v>0.3326</v>
      </c>
      <c r="AH10" t="s">
        <v>63</v>
      </c>
      <c r="AI10" t="s">
        <v>63</v>
      </c>
      <c r="AJ10" t="s">
        <v>63</v>
      </c>
      <c r="AK10" t="s">
        <v>63</v>
      </c>
      <c r="AL10" t="s">
        <v>63</v>
      </c>
    </row>
    <row r="11" spans="1:38" ht="12.75">
      <c r="A11" t="s">
        <v>6</v>
      </c>
      <c r="B11">
        <v>159265</v>
      </c>
      <c r="C11">
        <v>1031</v>
      </c>
      <c r="D11">
        <v>162.6774586</v>
      </c>
      <c r="E11">
        <v>134.4550747</v>
      </c>
      <c r="F11">
        <v>196.8237763</v>
      </c>
      <c r="G11" s="74">
        <v>4.12E-10</v>
      </c>
      <c r="H11">
        <v>154.4762367</v>
      </c>
      <c r="I11">
        <v>0.387080691</v>
      </c>
      <c r="J11">
        <v>0.6075</v>
      </c>
      <c r="K11">
        <v>0.417</v>
      </c>
      <c r="L11">
        <v>0.7981</v>
      </c>
      <c r="M11">
        <v>1.835913683</v>
      </c>
      <c r="N11">
        <v>1.517406981</v>
      </c>
      <c r="O11">
        <v>2.221275567</v>
      </c>
      <c r="P11">
        <v>508795</v>
      </c>
      <c r="Q11">
        <v>4510</v>
      </c>
      <c r="R11">
        <v>114.2751595</v>
      </c>
      <c r="S11">
        <v>95.53383108</v>
      </c>
      <c r="T11">
        <v>136.6930639</v>
      </c>
      <c r="U11" s="74">
        <v>6.28E-06</v>
      </c>
      <c r="V11">
        <v>112.8148559</v>
      </c>
      <c r="W11">
        <v>0.158159352</v>
      </c>
      <c r="X11">
        <v>0.4128</v>
      </c>
      <c r="Y11">
        <v>0.2337</v>
      </c>
      <c r="Z11">
        <v>0.5919</v>
      </c>
      <c r="AA11">
        <v>1.511066798</v>
      </c>
      <c r="AB11">
        <v>1.263249169</v>
      </c>
      <c r="AC11">
        <v>1.807499996</v>
      </c>
      <c r="AD11">
        <v>0.000258161</v>
      </c>
      <c r="AE11">
        <v>-0.3532</v>
      </c>
      <c r="AF11">
        <v>-0.5426</v>
      </c>
      <c r="AG11">
        <v>-0.1637</v>
      </c>
      <c r="AH11" t="s">
        <v>128</v>
      </c>
      <c r="AI11" t="s">
        <v>103</v>
      </c>
      <c r="AJ11" t="s">
        <v>102</v>
      </c>
      <c r="AK11" t="s">
        <v>63</v>
      </c>
      <c r="AL11" t="s">
        <v>63</v>
      </c>
    </row>
    <row r="12" spans="1:38" ht="12.75">
      <c r="A12" t="s">
        <v>8</v>
      </c>
      <c r="B12">
        <v>1386</v>
      </c>
      <c r="C12">
        <v>26</v>
      </c>
      <c r="D12">
        <v>50.38722136</v>
      </c>
      <c r="E12">
        <v>34.42145144</v>
      </c>
      <c r="F12">
        <v>73.75842592</v>
      </c>
      <c r="G12">
        <v>0.003690838</v>
      </c>
      <c r="H12">
        <v>53.30769231</v>
      </c>
      <c r="I12">
        <v>1.431885421</v>
      </c>
      <c r="J12">
        <v>-0.5645</v>
      </c>
      <c r="K12">
        <v>-0.9455</v>
      </c>
      <c r="L12">
        <v>-0.1834</v>
      </c>
      <c r="M12">
        <v>0.568650321</v>
      </c>
      <c r="N12">
        <v>0.388466935</v>
      </c>
      <c r="O12">
        <v>0.832408525</v>
      </c>
      <c r="P12">
        <v>2567</v>
      </c>
      <c r="Q12">
        <v>94</v>
      </c>
      <c r="R12">
        <v>33.78048323</v>
      </c>
      <c r="S12">
        <v>26.25258391</v>
      </c>
      <c r="T12">
        <v>43.46699934</v>
      </c>
      <c r="U12" s="74">
        <v>3.73E-10</v>
      </c>
      <c r="V12">
        <v>27.30851064</v>
      </c>
      <c r="W12">
        <v>0.538995427</v>
      </c>
      <c r="X12">
        <v>-0.8059</v>
      </c>
      <c r="Y12">
        <v>-1.058</v>
      </c>
      <c r="Z12">
        <v>-0.5538</v>
      </c>
      <c r="AA12">
        <v>0.446681211</v>
      </c>
      <c r="AB12">
        <v>0.347139379</v>
      </c>
      <c r="AC12">
        <v>0.574766553</v>
      </c>
      <c r="AD12">
        <v>0.061540388</v>
      </c>
      <c r="AE12">
        <v>-0.3999</v>
      </c>
      <c r="AF12">
        <v>-0.819</v>
      </c>
      <c r="AG12">
        <v>0.0193</v>
      </c>
      <c r="AH12" t="s">
        <v>128</v>
      </c>
      <c r="AI12" t="s">
        <v>103</v>
      </c>
      <c r="AJ12" t="s">
        <v>63</v>
      </c>
      <c r="AK12" t="s">
        <v>63</v>
      </c>
      <c r="AL12" t="s">
        <v>63</v>
      </c>
    </row>
    <row r="13" spans="1:38" ht="12.75">
      <c r="A13" t="s">
        <v>5</v>
      </c>
      <c r="B13">
        <v>29277</v>
      </c>
      <c r="C13">
        <v>539</v>
      </c>
      <c r="D13">
        <v>49.98054438</v>
      </c>
      <c r="E13">
        <v>41.03163594</v>
      </c>
      <c r="F13">
        <v>60.88118983</v>
      </c>
      <c r="G13" s="74">
        <v>1.28E-08</v>
      </c>
      <c r="H13">
        <v>54.31725417</v>
      </c>
      <c r="I13">
        <v>0.317449408</v>
      </c>
      <c r="J13">
        <v>-0.5726</v>
      </c>
      <c r="K13">
        <v>-0.7699</v>
      </c>
      <c r="L13">
        <v>-0.3753</v>
      </c>
      <c r="M13">
        <v>0.564060725</v>
      </c>
      <c r="N13">
        <v>0.463066872</v>
      </c>
      <c r="O13">
        <v>0.687081114</v>
      </c>
      <c r="P13">
        <v>147127</v>
      </c>
      <c r="Q13">
        <v>2482</v>
      </c>
      <c r="R13">
        <v>54.58810871</v>
      </c>
      <c r="S13">
        <v>45.46229604</v>
      </c>
      <c r="T13">
        <v>65.54577906</v>
      </c>
      <c r="U13">
        <v>0.000478413</v>
      </c>
      <c r="V13">
        <v>59.27759871</v>
      </c>
      <c r="W13">
        <v>0.154541247</v>
      </c>
      <c r="X13">
        <v>-0.326</v>
      </c>
      <c r="Y13">
        <v>-0.5089</v>
      </c>
      <c r="Z13">
        <v>-0.143</v>
      </c>
      <c r="AA13">
        <v>0.721821602</v>
      </c>
      <c r="AB13">
        <v>0.601150472</v>
      </c>
      <c r="AC13">
        <v>0.866715487</v>
      </c>
      <c r="AD13">
        <v>0.385797477</v>
      </c>
      <c r="AE13">
        <v>0.0882</v>
      </c>
      <c r="AF13">
        <v>-0.1111</v>
      </c>
      <c r="AG13">
        <v>0.2875</v>
      </c>
      <c r="AH13" t="s">
        <v>128</v>
      </c>
      <c r="AI13" t="s">
        <v>103</v>
      </c>
      <c r="AJ13" t="s">
        <v>63</v>
      </c>
      <c r="AK13" t="s">
        <v>63</v>
      </c>
      <c r="AL13" t="s">
        <v>63</v>
      </c>
    </row>
    <row r="14" spans="1:38" ht="12.75">
      <c r="A14" t="s">
        <v>7</v>
      </c>
      <c r="B14">
        <v>28772</v>
      </c>
      <c r="C14">
        <v>531</v>
      </c>
      <c r="D14">
        <v>48.6396148</v>
      </c>
      <c r="E14">
        <v>39.9821883</v>
      </c>
      <c r="F14">
        <v>59.17165189</v>
      </c>
      <c r="G14" s="74">
        <v>2E-09</v>
      </c>
      <c r="H14">
        <v>54.18455744</v>
      </c>
      <c r="I14">
        <v>0.319440888</v>
      </c>
      <c r="J14">
        <v>-0.5998</v>
      </c>
      <c r="K14">
        <v>-0.7958</v>
      </c>
      <c r="L14">
        <v>-0.4038</v>
      </c>
      <c r="M14">
        <v>0.548927523</v>
      </c>
      <c r="N14">
        <v>0.451223219</v>
      </c>
      <c r="O14">
        <v>0.667787942</v>
      </c>
      <c r="P14">
        <v>190430</v>
      </c>
      <c r="Q14">
        <v>4358</v>
      </c>
      <c r="R14">
        <v>44.81913348</v>
      </c>
      <c r="S14">
        <v>37.29088173</v>
      </c>
      <c r="T14">
        <v>53.86718234</v>
      </c>
      <c r="U14" s="74">
        <v>2.46E-08</v>
      </c>
      <c r="V14">
        <v>43.69664984</v>
      </c>
      <c r="W14">
        <v>0.100133745</v>
      </c>
      <c r="X14">
        <v>-0.5232</v>
      </c>
      <c r="Y14">
        <v>-0.707</v>
      </c>
      <c r="Z14">
        <v>-0.3393</v>
      </c>
      <c r="AA14">
        <v>0.592645898</v>
      </c>
      <c r="AB14">
        <v>0.493099406</v>
      </c>
      <c r="AC14">
        <v>0.712288752</v>
      </c>
      <c r="AD14">
        <v>0.420362786</v>
      </c>
      <c r="AE14">
        <v>-0.0818</v>
      </c>
      <c r="AF14">
        <v>-0.2808</v>
      </c>
      <c r="AG14">
        <v>0.1172</v>
      </c>
      <c r="AH14" t="s">
        <v>128</v>
      </c>
      <c r="AI14" t="s">
        <v>103</v>
      </c>
      <c r="AJ14" t="s">
        <v>63</v>
      </c>
      <c r="AK14" t="s">
        <v>63</v>
      </c>
      <c r="AL14" t="s">
        <v>63</v>
      </c>
    </row>
    <row r="15" spans="1:38" ht="12.75">
      <c r="A15" t="s">
        <v>14</v>
      </c>
      <c r="B15">
        <v>124340</v>
      </c>
      <c r="C15">
        <v>1390</v>
      </c>
      <c r="D15">
        <v>92.24604467</v>
      </c>
      <c r="E15">
        <v>79.87475743</v>
      </c>
      <c r="F15">
        <v>106.533441</v>
      </c>
      <c r="G15">
        <v>0.562074456</v>
      </c>
      <c r="H15">
        <v>89.45323741</v>
      </c>
      <c r="I15">
        <v>0.253682572</v>
      </c>
      <c r="J15">
        <v>0.0426</v>
      </c>
      <c r="K15">
        <v>-0.1014</v>
      </c>
      <c r="L15">
        <v>0.1866</v>
      </c>
      <c r="M15">
        <v>1.043515682</v>
      </c>
      <c r="N15">
        <v>0.903567869</v>
      </c>
      <c r="O15">
        <v>1.205139112</v>
      </c>
      <c r="P15">
        <v>1663192</v>
      </c>
      <c r="Q15">
        <v>21484</v>
      </c>
      <c r="R15">
        <v>81.28193592</v>
      </c>
      <c r="S15">
        <v>71.11962657</v>
      </c>
      <c r="T15">
        <v>92.89634135</v>
      </c>
      <c r="U15">
        <v>0.28982967</v>
      </c>
      <c r="V15">
        <v>77.41537889</v>
      </c>
      <c r="W15">
        <v>0.060028301</v>
      </c>
      <c r="X15">
        <v>0.0721</v>
      </c>
      <c r="Y15">
        <v>-0.0614</v>
      </c>
      <c r="Z15">
        <v>0.2057</v>
      </c>
      <c r="AA15">
        <v>1.074795565</v>
      </c>
      <c r="AB15">
        <v>0.940418783</v>
      </c>
      <c r="AC15">
        <v>1.228373495</v>
      </c>
      <c r="AD15">
        <v>0.081286615</v>
      </c>
      <c r="AE15">
        <v>-0.1265</v>
      </c>
      <c r="AF15">
        <v>-0.2688</v>
      </c>
      <c r="AG15">
        <v>0.0157</v>
      </c>
      <c r="AH15" t="s">
        <v>63</v>
      </c>
      <c r="AI15" t="s">
        <v>63</v>
      </c>
      <c r="AJ15" t="s">
        <v>63</v>
      </c>
      <c r="AK15" t="s">
        <v>63</v>
      </c>
      <c r="AL15" t="s">
        <v>63</v>
      </c>
    </row>
    <row r="16" spans="1:38" ht="12.75">
      <c r="A16" t="s">
        <v>12</v>
      </c>
      <c r="B16">
        <v>296274</v>
      </c>
      <c r="C16">
        <v>2673</v>
      </c>
      <c r="D16">
        <v>108.8463198</v>
      </c>
      <c r="E16">
        <v>94.40127918</v>
      </c>
      <c r="F16">
        <v>125.5017033</v>
      </c>
      <c r="G16">
        <v>0.004180256</v>
      </c>
      <c r="H16">
        <v>110.8395062</v>
      </c>
      <c r="I16">
        <v>0.203632837</v>
      </c>
      <c r="J16">
        <v>0.2081</v>
      </c>
      <c r="K16">
        <v>0.0657</v>
      </c>
      <c r="L16">
        <v>0.3505</v>
      </c>
      <c r="M16">
        <v>1.231303109</v>
      </c>
      <c r="N16">
        <v>1.067896359</v>
      </c>
      <c r="O16">
        <v>1.41971394</v>
      </c>
      <c r="P16">
        <v>1487612</v>
      </c>
      <c r="Q16">
        <v>16871</v>
      </c>
      <c r="R16">
        <v>87.21398385</v>
      </c>
      <c r="S16">
        <v>76.18347969</v>
      </c>
      <c r="T16">
        <v>99.84157997</v>
      </c>
      <c r="U16">
        <v>0.038779554</v>
      </c>
      <c r="V16">
        <v>88.17568609</v>
      </c>
      <c r="W16">
        <v>0.072294292</v>
      </c>
      <c r="X16">
        <v>0.1426</v>
      </c>
      <c r="Y16">
        <v>0.0074</v>
      </c>
      <c r="Z16">
        <v>0.2778</v>
      </c>
      <c r="AA16">
        <v>1.153235366</v>
      </c>
      <c r="AB16">
        <v>1.007378395</v>
      </c>
      <c r="AC16">
        <v>1.320210772</v>
      </c>
      <c r="AD16">
        <v>0.002060558</v>
      </c>
      <c r="AE16">
        <v>-0.2216</v>
      </c>
      <c r="AF16">
        <v>-0.3625</v>
      </c>
      <c r="AG16">
        <v>-0.0806</v>
      </c>
      <c r="AH16" t="s">
        <v>128</v>
      </c>
      <c r="AI16" t="s">
        <v>63</v>
      </c>
      <c r="AJ16" t="s">
        <v>102</v>
      </c>
      <c r="AK16" t="s">
        <v>63</v>
      </c>
      <c r="AL16" t="s">
        <v>63</v>
      </c>
    </row>
    <row r="17" spans="1:38" ht="12.75">
      <c r="A17" t="s">
        <v>13</v>
      </c>
      <c r="B17">
        <v>59435</v>
      </c>
      <c r="C17">
        <v>1096</v>
      </c>
      <c r="D17">
        <v>49.48260211</v>
      </c>
      <c r="E17">
        <v>42.78081852</v>
      </c>
      <c r="F17">
        <v>57.23424647</v>
      </c>
      <c r="G17" s="74">
        <v>5.52E-15</v>
      </c>
      <c r="H17">
        <v>54.2290146</v>
      </c>
      <c r="I17">
        <v>0.222438818</v>
      </c>
      <c r="J17">
        <v>-0.5802</v>
      </c>
      <c r="K17">
        <v>-0.7258</v>
      </c>
      <c r="L17">
        <v>-0.4347</v>
      </c>
      <c r="M17">
        <v>0.559762443</v>
      </c>
      <c r="N17">
        <v>0.483949802</v>
      </c>
      <c r="O17">
        <v>0.647451432</v>
      </c>
      <c r="P17">
        <v>340124</v>
      </c>
      <c r="Q17">
        <v>6934</v>
      </c>
      <c r="R17">
        <v>48.06870096</v>
      </c>
      <c r="S17">
        <v>41.83804189</v>
      </c>
      <c r="T17">
        <v>55.22725031</v>
      </c>
      <c r="U17" s="74">
        <v>1.58E-10</v>
      </c>
      <c r="V17">
        <v>49.05162965</v>
      </c>
      <c r="W17">
        <v>0.084107515</v>
      </c>
      <c r="X17">
        <v>-0.4532</v>
      </c>
      <c r="Y17">
        <v>-0.592</v>
      </c>
      <c r="Z17">
        <v>-0.3143</v>
      </c>
      <c r="AA17">
        <v>0.63561511</v>
      </c>
      <c r="AB17">
        <v>0.553226758</v>
      </c>
      <c r="AC17">
        <v>0.730273007</v>
      </c>
      <c r="AD17">
        <v>0.698036844</v>
      </c>
      <c r="AE17">
        <v>-0.029</v>
      </c>
      <c r="AF17">
        <v>-0.1754</v>
      </c>
      <c r="AG17">
        <v>0.1175</v>
      </c>
      <c r="AH17" t="s">
        <v>128</v>
      </c>
      <c r="AI17" t="s">
        <v>103</v>
      </c>
      <c r="AJ17" t="s">
        <v>63</v>
      </c>
      <c r="AK17" t="s">
        <v>63</v>
      </c>
      <c r="AL17" t="s">
        <v>63</v>
      </c>
    </row>
    <row r="18" spans="1:38" ht="12.75">
      <c r="A18" t="s">
        <v>15</v>
      </c>
      <c r="B18">
        <v>954481</v>
      </c>
      <c r="C18">
        <v>10485</v>
      </c>
      <c r="D18">
        <v>88.60844611</v>
      </c>
      <c r="E18" t="s">
        <v>63</v>
      </c>
      <c r="F18" t="s">
        <v>63</v>
      </c>
      <c r="G18" t="s">
        <v>63</v>
      </c>
      <c r="H18">
        <v>91.03299952</v>
      </c>
      <c r="I18">
        <v>0.093178392</v>
      </c>
      <c r="J18" t="s">
        <v>63</v>
      </c>
      <c r="K18" t="s">
        <v>63</v>
      </c>
      <c r="L18" t="s">
        <v>63</v>
      </c>
      <c r="M18" t="s">
        <v>63</v>
      </c>
      <c r="N18" t="s">
        <v>63</v>
      </c>
      <c r="O18" t="s">
        <v>63</v>
      </c>
      <c r="P18">
        <v>9647770</v>
      </c>
      <c r="Q18">
        <v>127573</v>
      </c>
      <c r="R18">
        <v>75.62548502</v>
      </c>
      <c r="S18" t="s">
        <v>63</v>
      </c>
      <c r="T18" t="s">
        <v>63</v>
      </c>
      <c r="U18" t="s">
        <v>63</v>
      </c>
      <c r="V18">
        <v>75.62548502</v>
      </c>
      <c r="W18">
        <v>0.024347518</v>
      </c>
      <c r="X18" t="s">
        <v>63</v>
      </c>
      <c r="Y18" t="s">
        <v>63</v>
      </c>
      <c r="Z18" t="s">
        <v>63</v>
      </c>
      <c r="AA18" t="s">
        <v>63</v>
      </c>
      <c r="AB18" t="s">
        <v>63</v>
      </c>
      <c r="AC18" t="s">
        <v>63</v>
      </c>
      <c r="AD18">
        <v>0.085185062</v>
      </c>
      <c r="AE18">
        <v>-0.1584</v>
      </c>
      <c r="AF18">
        <v>-0.3388</v>
      </c>
      <c r="AG18">
        <v>0.022</v>
      </c>
      <c r="AH18" t="s">
        <v>63</v>
      </c>
      <c r="AI18" t="s">
        <v>63</v>
      </c>
      <c r="AJ18" t="s">
        <v>63</v>
      </c>
      <c r="AK18" t="s">
        <v>63</v>
      </c>
      <c r="AL18" t="s">
        <v>63</v>
      </c>
    </row>
    <row r="19" spans="1:38" ht="12.75">
      <c r="A19" t="s">
        <v>18</v>
      </c>
      <c r="B19">
        <v>14532</v>
      </c>
      <c r="C19">
        <v>186</v>
      </c>
      <c r="D19">
        <v>75.26455417</v>
      </c>
      <c r="E19">
        <v>60.71728354</v>
      </c>
      <c r="F19">
        <v>93.29720936</v>
      </c>
      <c r="G19">
        <v>0.1363741</v>
      </c>
      <c r="H19">
        <v>78.12903226</v>
      </c>
      <c r="I19">
        <v>0.648111534</v>
      </c>
      <c r="J19">
        <v>-0.1632</v>
      </c>
      <c r="K19">
        <v>-0.378</v>
      </c>
      <c r="L19">
        <v>0.0516</v>
      </c>
      <c r="M19">
        <v>0.849406095</v>
      </c>
      <c r="N19">
        <v>0.685231332</v>
      </c>
      <c r="O19">
        <v>1.052915534</v>
      </c>
      <c r="P19">
        <v>350976</v>
      </c>
      <c r="Q19">
        <v>5962</v>
      </c>
      <c r="R19">
        <v>67.99738244</v>
      </c>
      <c r="S19">
        <v>56.89143564</v>
      </c>
      <c r="T19">
        <v>81.27135423</v>
      </c>
      <c r="U19">
        <v>0.242561317</v>
      </c>
      <c r="V19">
        <v>58.86883596</v>
      </c>
      <c r="W19">
        <v>0.099368043</v>
      </c>
      <c r="X19">
        <v>-0.1063</v>
      </c>
      <c r="Y19">
        <v>-0.2846</v>
      </c>
      <c r="Z19">
        <v>0.072</v>
      </c>
      <c r="AA19">
        <v>0.899133175</v>
      </c>
      <c r="AB19">
        <v>0.752278622</v>
      </c>
      <c r="AC19">
        <v>1.074655643</v>
      </c>
      <c r="AD19">
        <v>0.352728729</v>
      </c>
      <c r="AE19">
        <v>-0.1015</v>
      </c>
      <c r="AF19">
        <v>-0.3157</v>
      </c>
      <c r="AG19">
        <v>0.1126</v>
      </c>
      <c r="AH19" t="s">
        <v>63</v>
      </c>
      <c r="AI19" t="s">
        <v>63</v>
      </c>
      <c r="AJ19" t="s">
        <v>63</v>
      </c>
      <c r="AK19" t="s">
        <v>63</v>
      </c>
      <c r="AL19" t="s">
        <v>63</v>
      </c>
    </row>
    <row r="20" spans="1:38" ht="12.75">
      <c r="A20" t="s">
        <v>17</v>
      </c>
      <c r="B20">
        <v>7812</v>
      </c>
      <c r="C20">
        <v>101</v>
      </c>
      <c r="D20">
        <v>102.5153314</v>
      </c>
      <c r="E20">
        <v>80.98718908</v>
      </c>
      <c r="F20">
        <v>129.7661184</v>
      </c>
      <c r="G20">
        <v>0.225448419</v>
      </c>
      <c r="H20">
        <v>77.34653465</v>
      </c>
      <c r="I20">
        <v>0.87510415</v>
      </c>
      <c r="J20">
        <v>0.1458</v>
      </c>
      <c r="K20">
        <v>-0.0899</v>
      </c>
      <c r="L20">
        <v>0.3815</v>
      </c>
      <c r="M20">
        <v>1.156947626</v>
      </c>
      <c r="N20">
        <v>0.913989497</v>
      </c>
      <c r="O20">
        <v>1.464489268</v>
      </c>
      <c r="P20">
        <v>258273</v>
      </c>
      <c r="Q20">
        <v>3747</v>
      </c>
      <c r="R20">
        <v>63.93798841</v>
      </c>
      <c r="S20">
        <v>53.45830493</v>
      </c>
      <c r="T20">
        <v>76.47205364</v>
      </c>
      <c r="U20">
        <v>0.066050392</v>
      </c>
      <c r="V20">
        <v>68.92794235</v>
      </c>
      <c r="W20">
        <v>0.135630015</v>
      </c>
      <c r="X20">
        <v>-0.1679</v>
      </c>
      <c r="Y20">
        <v>-0.3469</v>
      </c>
      <c r="Z20">
        <v>0.0111</v>
      </c>
      <c r="AA20">
        <v>0.845455582</v>
      </c>
      <c r="AB20">
        <v>0.706882143</v>
      </c>
      <c r="AC20">
        <v>1.011194224</v>
      </c>
      <c r="AD20" s="74">
        <v>8.2457E-05</v>
      </c>
      <c r="AE20">
        <v>-0.4721</v>
      </c>
      <c r="AF20">
        <v>-0.7071</v>
      </c>
      <c r="AG20">
        <v>-0.2371</v>
      </c>
      <c r="AH20" t="s">
        <v>63</v>
      </c>
      <c r="AI20" t="s">
        <v>63</v>
      </c>
      <c r="AJ20" t="s">
        <v>102</v>
      </c>
      <c r="AK20" t="s">
        <v>63</v>
      </c>
      <c r="AL20" t="s">
        <v>63</v>
      </c>
    </row>
    <row r="21" spans="1:38" ht="12.75">
      <c r="A21" t="s">
        <v>20</v>
      </c>
      <c r="B21">
        <v>40863</v>
      </c>
      <c r="C21">
        <v>481</v>
      </c>
      <c r="D21">
        <v>82.36318609</v>
      </c>
      <c r="E21">
        <v>67.92106844</v>
      </c>
      <c r="F21">
        <v>99.87614417</v>
      </c>
      <c r="G21">
        <v>0.457461647</v>
      </c>
      <c r="H21">
        <v>84.95426195</v>
      </c>
      <c r="I21">
        <v>0.420261927</v>
      </c>
      <c r="J21">
        <v>-0.0731</v>
      </c>
      <c r="K21">
        <v>-0.2659</v>
      </c>
      <c r="L21">
        <v>0.1197</v>
      </c>
      <c r="M21">
        <v>0.929518457</v>
      </c>
      <c r="N21">
        <v>0.766530409</v>
      </c>
      <c r="O21">
        <v>1.127162799</v>
      </c>
      <c r="P21">
        <v>357023</v>
      </c>
      <c r="Q21">
        <v>5323</v>
      </c>
      <c r="R21">
        <v>78.77102914</v>
      </c>
      <c r="S21">
        <v>65.93290679</v>
      </c>
      <c r="T21">
        <v>94.10892579</v>
      </c>
      <c r="U21">
        <v>0.653464776</v>
      </c>
      <c r="V21">
        <v>67.07176404</v>
      </c>
      <c r="W21">
        <v>0.112251365</v>
      </c>
      <c r="X21">
        <v>0.0408</v>
      </c>
      <c r="Y21">
        <v>-0.1372</v>
      </c>
      <c r="Z21">
        <v>0.2187</v>
      </c>
      <c r="AA21">
        <v>1.041593705</v>
      </c>
      <c r="AB21">
        <v>0.871834498</v>
      </c>
      <c r="AC21">
        <v>1.244407567</v>
      </c>
      <c r="AD21">
        <v>0.648872787</v>
      </c>
      <c r="AE21">
        <v>-0.0446</v>
      </c>
      <c r="AF21">
        <v>-0.2365</v>
      </c>
      <c r="AG21">
        <v>0.1474</v>
      </c>
      <c r="AH21" t="s">
        <v>63</v>
      </c>
      <c r="AI21" t="s">
        <v>63</v>
      </c>
      <c r="AJ21" t="s">
        <v>63</v>
      </c>
      <c r="AK21" t="s">
        <v>63</v>
      </c>
      <c r="AL21" t="s">
        <v>63</v>
      </c>
    </row>
    <row r="22" spans="1:38" ht="12.75">
      <c r="A22" t="s">
        <v>19</v>
      </c>
      <c r="B22">
        <v>27713</v>
      </c>
      <c r="C22">
        <v>481</v>
      </c>
      <c r="D22">
        <v>61.73318452</v>
      </c>
      <c r="E22">
        <v>50.88662487</v>
      </c>
      <c r="F22">
        <v>74.89170446</v>
      </c>
      <c r="G22">
        <v>0.000246415</v>
      </c>
      <c r="H22">
        <v>57.61538462</v>
      </c>
      <c r="I22">
        <v>0.346096091</v>
      </c>
      <c r="J22">
        <v>-0.3614</v>
      </c>
      <c r="K22">
        <v>-0.5546</v>
      </c>
      <c r="L22">
        <v>-0.1682</v>
      </c>
      <c r="M22">
        <v>0.69669639</v>
      </c>
      <c r="N22">
        <v>0.574286393</v>
      </c>
      <c r="O22">
        <v>0.84519826</v>
      </c>
      <c r="P22">
        <v>418541</v>
      </c>
      <c r="Q22">
        <v>7007</v>
      </c>
      <c r="R22">
        <v>62.37178935</v>
      </c>
      <c r="S22">
        <v>52.19940792</v>
      </c>
      <c r="T22">
        <v>74.52651787</v>
      </c>
      <c r="U22">
        <v>0.033912623</v>
      </c>
      <c r="V22">
        <v>59.73183959</v>
      </c>
      <c r="W22">
        <v>0.092328735</v>
      </c>
      <c r="X22">
        <v>-0.1927</v>
      </c>
      <c r="Y22">
        <v>-0.3707</v>
      </c>
      <c r="Z22">
        <v>-0.0146</v>
      </c>
      <c r="AA22">
        <v>0.824745644</v>
      </c>
      <c r="AB22">
        <v>0.690235678</v>
      </c>
      <c r="AC22">
        <v>0.985468296</v>
      </c>
      <c r="AD22">
        <v>0.916291009</v>
      </c>
      <c r="AE22">
        <v>0.0103</v>
      </c>
      <c r="AF22">
        <v>-0.1816</v>
      </c>
      <c r="AG22">
        <v>0.2022</v>
      </c>
      <c r="AH22" t="s">
        <v>128</v>
      </c>
      <c r="AI22" t="s">
        <v>63</v>
      </c>
      <c r="AJ22" t="s">
        <v>63</v>
      </c>
      <c r="AK22" t="s">
        <v>63</v>
      </c>
      <c r="AL22" t="s">
        <v>63</v>
      </c>
    </row>
    <row r="23" spans="1:38" ht="12.75">
      <c r="A23" t="s">
        <v>21</v>
      </c>
      <c r="B23">
        <v>21489</v>
      </c>
      <c r="C23">
        <v>281</v>
      </c>
      <c r="D23">
        <v>85.4445199</v>
      </c>
      <c r="E23">
        <v>69.55363171</v>
      </c>
      <c r="F23">
        <v>104.9659924</v>
      </c>
      <c r="G23">
        <v>0.729094431</v>
      </c>
      <c r="H23">
        <v>76.47330961</v>
      </c>
      <c r="I23">
        <v>0.521677112</v>
      </c>
      <c r="J23">
        <v>-0.0364</v>
      </c>
      <c r="K23">
        <v>-0.2421</v>
      </c>
      <c r="L23">
        <v>0.1694</v>
      </c>
      <c r="M23">
        <v>0.964293176</v>
      </c>
      <c r="N23">
        <v>0.784954875</v>
      </c>
      <c r="O23">
        <v>1.184604821</v>
      </c>
      <c r="P23">
        <v>236169</v>
      </c>
      <c r="Q23">
        <v>3570</v>
      </c>
      <c r="R23">
        <v>65.75725645</v>
      </c>
      <c r="S23">
        <v>54.87464434</v>
      </c>
      <c r="T23">
        <v>78.79808294</v>
      </c>
      <c r="U23">
        <v>0.129832752</v>
      </c>
      <c r="V23">
        <v>66.15378151</v>
      </c>
      <c r="W23">
        <v>0.136126673</v>
      </c>
      <c r="X23">
        <v>-0.1398</v>
      </c>
      <c r="Y23">
        <v>-0.3207</v>
      </c>
      <c r="Z23">
        <v>0.0411</v>
      </c>
      <c r="AA23">
        <v>0.869511864</v>
      </c>
      <c r="AB23">
        <v>0.725610478</v>
      </c>
      <c r="AC23">
        <v>1.041951439</v>
      </c>
      <c r="AD23">
        <v>0.012980011</v>
      </c>
      <c r="AE23">
        <v>-0.2619</v>
      </c>
      <c r="AF23">
        <v>-0.4685</v>
      </c>
      <c r="AG23">
        <v>-0.0553</v>
      </c>
      <c r="AH23" t="s">
        <v>63</v>
      </c>
      <c r="AI23" t="s">
        <v>63</v>
      </c>
      <c r="AJ23" t="s">
        <v>102</v>
      </c>
      <c r="AK23" t="s">
        <v>63</v>
      </c>
      <c r="AL23" t="s">
        <v>63</v>
      </c>
    </row>
    <row r="24" spans="1:38" ht="12.75">
      <c r="A24" t="s">
        <v>27</v>
      </c>
      <c r="B24">
        <v>24574</v>
      </c>
      <c r="C24">
        <v>257</v>
      </c>
      <c r="D24">
        <v>86.77361104</v>
      </c>
      <c r="E24">
        <v>70.85196906</v>
      </c>
      <c r="F24">
        <v>106.2731167</v>
      </c>
      <c r="G24">
        <v>0.839669388</v>
      </c>
      <c r="H24">
        <v>95.61867704</v>
      </c>
      <c r="I24">
        <v>0.609964843</v>
      </c>
      <c r="J24">
        <v>-0.0209</v>
      </c>
      <c r="K24">
        <v>-0.2236</v>
      </c>
      <c r="L24">
        <v>0.1818</v>
      </c>
      <c r="M24">
        <v>0.979292775</v>
      </c>
      <c r="N24">
        <v>0.799607398</v>
      </c>
      <c r="O24">
        <v>1.19935651</v>
      </c>
      <c r="P24">
        <v>426943</v>
      </c>
      <c r="Q24">
        <v>6004</v>
      </c>
      <c r="R24">
        <v>64.10029509</v>
      </c>
      <c r="S24">
        <v>53.67035854</v>
      </c>
      <c r="T24">
        <v>76.55711536</v>
      </c>
      <c r="U24">
        <v>0.068025921</v>
      </c>
      <c r="V24">
        <v>71.10976016</v>
      </c>
      <c r="W24">
        <v>0.108828906</v>
      </c>
      <c r="X24">
        <v>-0.1653</v>
      </c>
      <c r="Y24">
        <v>-0.3429</v>
      </c>
      <c r="Z24">
        <v>0.0122</v>
      </c>
      <c r="AA24">
        <v>0.847601772</v>
      </c>
      <c r="AB24">
        <v>0.70968614</v>
      </c>
      <c r="AC24">
        <v>1.012319</v>
      </c>
      <c r="AD24">
        <v>0.003116043</v>
      </c>
      <c r="AE24">
        <v>-0.3029</v>
      </c>
      <c r="AF24">
        <v>-0.5037</v>
      </c>
      <c r="AG24">
        <v>-0.1021</v>
      </c>
      <c r="AH24" t="s">
        <v>63</v>
      </c>
      <c r="AI24" t="s">
        <v>63</v>
      </c>
      <c r="AJ24" t="s">
        <v>102</v>
      </c>
      <c r="AK24" t="s">
        <v>63</v>
      </c>
      <c r="AL24" t="s">
        <v>63</v>
      </c>
    </row>
    <row r="25" spans="1:38" ht="12.75">
      <c r="A25" t="s">
        <v>22</v>
      </c>
      <c r="B25">
        <v>59568</v>
      </c>
      <c r="C25">
        <v>685</v>
      </c>
      <c r="D25">
        <v>89.05415615</v>
      </c>
      <c r="E25">
        <v>73.38066865</v>
      </c>
      <c r="F25">
        <v>108.0753674</v>
      </c>
      <c r="G25">
        <v>0.959484715</v>
      </c>
      <c r="H25">
        <v>86.96058394</v>
      </c>
      <c r="I25">
        <v>0.356300095</v>
      </c>
      <c r="J25">
        <v>0.005</v>
      </c>
      <c r="K25">
        <v>-0.1886</v>
      </c>
      <c r="L25">
        <v>0.1986</v>
      </c>
      <c r="M25">
        <v>1.005030108</v>
      </c>
      <c r="N25">
        <v>0.828145305</v>
      </c>
      <c r="O25">
        <v>1.219696002</v>
      </c>
      <c r="P25">
        <v>868848</v>
      </c>
      <c r="Q25">
        <v>11076</v>
      </c>
      <c r="R25">
        <v>74.77889306</v>
      </c>
      <c r="S25">
        <v>62.60020215</v>
      </c>
      <c r="T25">
        <v>89.32691358</v>
      </c>
      <c r="U25">
        <v>0.901219577</v>
      </c>
      <c r="V25">
        <v>78.44420368</v>
      </c>
      <c r="W25">
        <v>0.08415675</v>
      </c>
      <c r="X25">
        <v>-0.0113</v>
      </c>
      <c r="Y25">
        <v>-0.189</v>
      </c>
      <c r="Z25">
        <v>0.1665</v>
      </c>
      <c r="AA25">
        <v>0.988805468</v>
      </c>
      <c r="AB25">
        <v>0.827765959</v>
      </c>
      <c r="AC25">
        <v>1.181174753</v>
      </c>
      <c r="AD25">
        <v>0.074100353</v>
      </c>
      <c r="AE25">
        <v>-0.1747</v>
      </c>
      <c r="AF25">
        <v>-0.3664</v>
      </c>
      <c r="AG25">
        <v>0.017</v>
      </c>
      <c r="AH25" t="s">
        <v>63</v>
      </c>
      <c r="AI25" t="s">
        <v>63</v>
      </c>
      <c r="AJ25" t="s">
        <v>63</v>
      </c>
      <c r="AK25" t="s">
        <v>63</v>
      </c>
      <c r="AL25" t="s">
        <v>63</v>
      </c>
    </row>
    <row r="26" spans="1:38" ht="12.75">
      <c r="A26" t="s">
        <v>23</v>
      </c>
      <c r="B26">
        <v>38210</v>
      </c>
      <c r="C26">
        <v>314</v>
      </c>
      <c r="D26">
        <v>103.1833812</v>
      </c>
      <c r="E26">
        <v>84.11256096</v>
      </c>
      <c r="F26">
        <v>126.5781237</v>
      </c>
      <c r="G26">
        <v>0.144141151</v>
      </c>
      <c r="H26">
        <v>121.6878981</v>
      </c>
      <c r="I26">
        <v>0.622527973</v>
      </c>
      <c r="J26">
        <v>0.1523</v>
      </c>
      <c r="K26">
        <v>-0.0521</v>
      </c>
      <c r="L26">
        <v>0.3566</v>
      </c>
      <c r="M26">
        <v>1.164486973</v>
      </c>
      <c r="N26">
        <v>0.949261212</v>
      </c>
      <c r="O26">
        <v>1.428510817</v>
      </c>
      <c r="P26">
        <v>512585</v>
      </c>
      <c r="Q26">
        <v>7065</v>
      </c>
      <c r="R26">
        <v>72.52353066</v>
      </c>
      <c r="S26">
        <v>60.74813481</v>
      </c>
      <c r="T26">
        <v>86.58146486</v>
      </c>
      <c r="U26">
        <v>0.643138479</v>
      </c>
      <c r="V26">
        <v>72.5527247</v>
      </c>
      <c r="W26">
        <v>0.101337639</v>
      </c>
      <c r="X26">
        <v>-0.0419</v>
      </c>
      <c r="Y26">
        <v>-0.2191</v>
      </c>
      <c r="Z26">
        <v>0.1353</v>
      </c>
      <c r="AA26">
        <v>0.958982685</v>
      </c>
      <c r="AB26">
        <v>0.80327597</v>
      </c>
      <c r="AC26">
        <v>1.144871532</v>
      </c>
      <c r="AD26">
        <v>0.000643863</v>
      </c>
      <c r="AE26">
        <v>-0.3526</v>
      </c>
      <c r="AF26">
        <v>-0.5551</v>
      </c>
      <c r="AG26">
        <v>-0.1501</v>
      </c>
      <c r="AH26" t="s">
        <v>63</v>
      </c>
      <c r="AI26" t="s">
        <v>63</v>
      </c>
      <c r="AJ26" t="s">
        <v>102</v>
      </c>
      <c r="AK26" t="s">
        <v>63</v>
      </c>
      <c r="AL26" t="s">
        <v>63</v>
      </c>
    </row>
    <row r="27" spans="1:38" ht="12.75">
      <c r="A27" t="s">
        <v>16</v>
      </c>
      <c r="B27">
        <v>29013</v>
      </c>
      <c r="C27">
        <v>327</v>
      </c>
      <c r="D27">
        <v>86.93807524</v>
      </c>
      <c r="E27">
        <v>71.03999762</v>
      </c>
      <c r="F27">
        <v>106.3939918</v>
      </c>
      <c r="G27">
        <v>0.85346614</v>
      </c>
      <c r="H27">
        <v>88.72477064</v>
      </c>
      <c r="I27">
        <v>0.520893054</v>
      </c>
      <c r="J27">
        <v>-0.019</v>
      </c>
      <c r="K27">
        <v>-0.221</v>
      </c>
      <c r="L27">
        <v>0.1829</v>
      </c>
      <c r="M27">
        <v>0.981148853</v>
      </c>
      <c r="N27">
        <v>0.801729414</v>
      </c>
      <c r="O27">
        <v>1.200720659</v>
      </c>
      <c r="P27">
        <v>589348</v>
      </c>
      <c r="Q27">
        <v>6781</v>
      </c>
      <c r="R27">
        <v>76.7549632</v>
      </c>
      <c r="S27">
        <v>64.21398992</v>
      </c>
      <c r="T27">
        <v>91.74518485</v>
      </c>
      <c r="U27">
        <v>0.870618988</v>
      </c>
      <c r="V27">
        <v>86.91166495</v>
      </c>
      <c r="W27">
        <v>0.113211922</v>
      </c>
      <c r="X27">
        <v>0.0148</v>
      </c>
      <c r="Y27">
        <v>-0.1636</v>
      </c>
      <c r="Z27">
        <v>0.1932</v>
      </c>
      <c r="AA27">
        <v>1.014935153</v>
      </c>
      <c r="AB27">
        <v>0.849105165</v>
      </c>
      <c r="AC27">
        <v>1.213151689</v>
      </c>
      <c r="AD27">
        <v>0.223797069</v>
      </c>
      <c r="AE27">
        <v>-0.1246</v>
      </c>
      <c r="AF27">
        <v>-0.3253</v>
      </c>
      <c r="AG27">
        <v>0.0761</v>
      </c>
      <c r="AH27" t="s">
        <v>63</v>
      </c>
      <c r="AI27" t="s">
        <v>63</v>
      </c>
      <c r="AJ27" t="s">
        <v>63</v>
      </c>
      <c r="AK27" t="s">
        <v>63</v>
      </c>
      <c r="AL27" t="s">
        <v>63</v>
      </c>
    </row>
    <row r="28" spans="1:38" ht="12.75">
      <c r="A28" t="s">
        <v>24</v>
      </c>
      <c r="B28">
        <v>33504</v>
      </c>
      <c r="C28">
        <v>381</v>
      </c>
      <c r="D28">
        <v>82.19985351</v>
      </c>
      <c r="E28">
        <v>67.30702587</v>
      </c>
      <c r="F28">
        <v>100.3879733</v>
      </c>
      <c r="G28">
        <v>0.461659311</v>
      </c>
      <c r="H28">
        <v>87.93700787</v>
      </c>
      <c r="I28">
        <v>0.480422517</v>
      </c>
      <c r="J28">
        <v>-0.0751</v>
      </c>
      <c r="K28">
        <v>-0.275</v>
      </c>
      <c r="L28">
        <v>0.1248</v>
      </c>
      <c r="M28">
        <v>0.92767515</v>
      </c>
      <c r="N28">
        <v>0.759600567</v>
      </c>
      <c r="O28">
        <v>1.132939101</v>
      </c>
      <c r="P28">
        <v>234292</v>
      </c>
      <c r="Q28">
        <v>3518</v>
      </c>
      <c r="R28">
        <v>62.81067133</v>
      </c>
      <c r="S28">
        <v>52.42419822</v>
      </c>
      <c r="T28">
        <v>75.25495032</v>
      </c>
      <c r="U28">
        <v>0.044091337</v>
      </c>
      <c r="V28">
        <v>66.59806708</v>
      </c>
      <c r="W28">
        <v>0.13758874</v>
      </c>
      <c r="X28">
        <v>-0.1857</v>
      </c>
      <c r="Y28">
        <v>-0.3664</v>
      </c>
      <c r="Z28">
        <v>-0.0049</v>
      </c>
      <c r="AA28">
        <v>0.830549005</v>
      </c>
      <c r="AB28">
        <v>0.693208093</v>
      </c>
      <c r="AC28">
        <v>0.995100399</v>
      </c>
      <c r="AD28">
        <v>0.008466737</v>
      </c>
      <c r="AE28">
        <v>-0.269</v>
      </c>
      <c r="AF28">
        <v>-0.4693</v>
      </c>
      <c r="AG28">
        <v>-0.0688</v>
      </c>
      <c r="AH28" t="s">
        <v>63</v>
      </c>
      <c r="AI28" t="s">
        <v>63</v>
      </c>
      <c r="AJ28" t="s">
        <v>102</v>
      </c>
      <c r="AK28" t="s">
        <v>63</v>
      </c>
      <c r="AL28" t="s">
        <v>63</v>
      </c>
    </row>
    <row r="29" spans="1:38" ht="12.75">
      <c r="A29" t="s">
        <v>26</v>
      </c>
      <c r="B29">
        <v>77576</v>
      </c>
      <c r="C29">
        <v>658</v>
      </c>
      <c r="D29">
        <v>113.0192842</v>
      </c>
      <c r="E29">
        <v>92.81869031</v>
      </c>
      <c r="F29">
        <v>137.616234</v>
      </c>
      <c r="G29">
        <v>0.015434603</v>
      </c>
      <c r="H29">
        <v>117.8966565</v>
      </c>
      <c r="I29">
        <v>0.423289794</v>
      </c>
      <c r="J29">
        <v>0.2433</v>
      </c>
      <c r="K29">
        <v>0.0464</v>
      </c>
      <c r="L29">
        <v>0.4402</v>
      </c>
      <c r="M29">
        <v>1.275491098</v>
      </c>
      <c r="N29">
        <v>1.047515157</v>
      </c>
      <c r="O29">
        <v>1.553082578</v>
      </c>
      <c r="P29">
        <v>864029</v>
      </c>
      <c r="Q29">
        <v>10004</v>
      </c>
      <c r="R29">
        <v>84.89412348</v>
      </c>
      <c r="S29">
        <v>71.12673299</v>
      </c>
      <c r="T29">
        <v>101.3263494</v>
      </c>
      <c r="U29">
        <v>0.200328184</v>
      </c>
      <c r="V29">
        <v>86.36835266</v>
      </c>
      <c r="W29">
        <v>0.092915994</v>
      </c>
      <c r="X29">
        <v>0.1156</v>
      </c>
      <c r="Y29">
        <v>-0.0613</v>
      </c>
      <c r="Z29">
        <v>0.2926</v>
      </c>
      <c r="AA29">
        <v>1.122559723</v>
      </c>
      <c r="AB29">
        <v>0.940512752</v>
      </c>
      <c r="AC29">
        <v>1.339843962</v>
      </c>
      <c r="AD29">
        <v>0.003938872</v>
      </c>
      <c r="AE29">
        <v>-0.2862</v>
      </c>
      <c r="AF29">
        <v>-0.4807</v>
      </c>
      <c r="AG29">
        <v>-0.0916</v>
      </c>
      <c r="AH29" t="s">
        <v>63</v>
      </c>
      <c r="AI29" t="s">
        <v>63</v>
      </c>
      <c r="AJ29" t="s">
        <v>102</v>
      </c>
      <c r="AK29" t="s">
        <v>63</v>
      </c>
      <c r="AL29" t="s">
        <v>63</v>
      </c>
    </row>
    <row r="30" spans="1:38" ht="12.75">
      <c r="A30" t="s">
        <v>25</v>
      </c>
      <c r="B30">
        <v>74420</v>
      </c>
      <c r="C30">
        <v>839</v>
      </c>
      <c r="D30">
        <v>86.08893513</v>
      </c>
      <c r="E30">
        <v>70.96319098</v>
      </c>
      <c r="F30">
        <v>104.4387189</v>
      </c>
      <c r="G30">
        <v>0.769821428</v>
      </c>
      <c r="H30">
        <v>88.70083433</v>
      </c>
      <c r="I30">
        <v>0.325149336</v>
      </c>
      <c r="J30">
        <v>-0.0288</v>
      </c>
      <c r="K30">
        <v>-0.2221</v>
      </c>
      <c r="L30">
        <v>0.1644</v>
      </c>
      <c r="M30">
        <v>0.971565792</v>
      </c>
      <c r="N30">
        <v>0.800862605</v>
      </c>
      <c r="O30">
        <v>1.178654219</v>
      </c>
      <c r="P30">
        <v>637779</v>
      </c>
      <c r="Q30">
        <v>6834</v>
      </c>
      <c r="R30">
        <v>87.42814649</v>
      </c>
      <c r="S30">
        <v>73.09004681</v>
      </c>
      <c r="T30">
        <v>104.5789561</v>
      </c>
      <c r="U30">
        <v>0.112550312</v>
      </c>
      <c r="V30">
        <v>93.32440738</v>
      </c>
      <c r="W30">
        <v>0.116858453</v>
      </c>
      <c r="X30">
        <v>0.145</v>
      </c>
      <c r="Y30">
        <v>-0.0341</v>
      </c>
      <c r="Z30">
        <v>0.3241</v>
      </c>
      <c r="AA30">
        <v>1.15606725</v>
      </c>
      <c r="AB30">
        <v>0.96647376</v>
      </c>
      <c r="AC30">
        <v>1.382853361</v>
      </c>
      <c r="AD30">
        <v>0.874918954</v>
      </c>
      <c r="AE30">
        <v>0.0154</v>
      </c>
      <c r="AF30">
        <v>-0.1768</v>
      </c>
      <c r="AG30">
        <v>0.2076</v>
      </c>
      <c r="AH30" t="s">
        <v>63</v>
      </c>
      <c r="AI30" t="s">
        <v>63</v>
      </c>
      <c r="AJ30" t="s">
        <v>63</v>
      </c>
      <c r="AK30" t="s">
        <v>63</v>
      </c>
      <c r="AL30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166</v>
      </c>
    </row>
    <row r="3" spans="1:17" ht="12.75">
      <c r="A3" t="s">
        <v>104</v>
      </c>
      <c r="B3" t="s">
        <v>105</v>
      </c>
      <c r="C3" t="s">
        <v>106</v>
      </c>
      <c r="D3" t="s">
        <v>107</v>
      </c>
      <c r="E3" t="s">
        <v>108</v>
      </c>
      <c r="F3" t="s">
        <v>109</v>
      </c>
      <c r="G3" t="s">
        <v>110</v>
      </c>
      <c r="H3" t="s">
        <v>111</v>
      </c>
      <c r="I3" t="s">
        <v>112</v>
      </c>
      <c r="J3" t="s">
        <v>113</v>
      </c>
      <c r="K3" t="s">
        <v>114</v>
      </c>
      <c r="L3" t="s">
        <v>115</v>
      </c>
      <c r="M3" t="s">
        <v>116</v>
      </c>
      <c r="N3" t="s">
        <v>117</v>
      </c>
      <c r="O3" t="s">
        <v>118</v>
      </c>
      <c r="P3" t="s">
        <v>119</v>
      </c>
      <c r="Q3" t="s">
        <v>120</v>
      </c>
    </row>
    <row r="4" spans="1:17" ht="12.75">
      <c r="A4" t="s">
        <v>121</v>
      </c>
      <c r="B4">
        <v>98689</v>
      </c>
      <c r="C4">
        <v>1204</v>
      </c>
      <c r="D4">
        <v>87.96204141</v>
      </c>
      <c r="E4">
        <v>75.32813846</v>
      </c>
      <c r="F4">
        <v>102.7148804</v>
      </c>
      <c r="G4">
        <v>0.924235752</v>
      </c>
      <c r="H4">
        <v>81.96760797</v>
      </c>
      <c r="I4">
        <v>0.260920311</v>
      </c>
      <c r="J4">
        <v>0.0075</v>
      </c>
      <c r="K4">
        <v>-0.1475</v>
      </c>
      <c r="L4">
        <v>0.1626</v>
      </c>
      <c r="M4">
        <v>1.007551642</v>
      </c>
      <c r="N4">
        <v>0.862837974</v>
      </c>
      <c r="O4">
        <v>1.176536432</v>
      </c>
      <c r="P4" t="s">
        <v>63</v>
      </c>
      <c r="Q4" t="s">
        <v>63</v>
      </c>
    </row>
    <row r="5" spans="1:17" ht="12.75">
      <c r="A5" t="s">
        <v>122</v>
      </c>
      <c r="B5">
        <v>92557</v>
      </c>
      <c r="C5">
        <v>1042</v>
      </c>
      <c r="D5">
        <v>72.89292121</v>
      </c>
      <c r="E5">
        <v>62.50928508</v>
      </c>
      <c r="F5">
        <v>85.00141948</v>
      </c>
      <c r="G5">
        <v>0.021410187</v>
      </c>
      <c r="H5">
        <v>88.82629559</v>
      </c>
      <c r="I5">
        <v>0.291969117</v>
      </c>
      <c r="J5">
        <v>-0.1804</v>
      </c>
      <c r="K5">
        <v>-0.3341</v>
      </c>
      <c r="L5">
        <v>-0.0267</v>
      </c>
      <c r="M5">
        <v>0.834944043</v>
      </c>
      <c r="N5">
        <v>0.716005811</v>
      </c>
      <c r="O5">
        <v>0.97363952</v>
      </c>
      <c r="P5" t="s">
        <v>63</v>
      </c>
      <c r="Q5" t="s">
        <v>63</v>
      </c>
    </row>
    <row r="6" spans="1:17" ht="12.75">
      <c r="A6" t="s">
        <v>123</v>
      </c>
      <c r="B6">
        <v>81078</v>
      </c>
      <c r="C6">
        <v>602</v>
      </c>
      <c r="D6">
        <v>138.1164321</v>
      </c>
      <c r="E6">
        <v>117.9300544</v>
      </c>
      <c r="F6">
        <v>161.7581617</v>
      </c>
      <c r="G6" s="74">
        <v>1.27E-08</v>
      </c>
      <c r="H6">
        <v>134.6810631</v>
      </c>
      <c r="I6">
        <v>0.472993336</v>
      </c>
      <c r="J6">
        <v>0.4587</v>
      </c>
      <c r="K6">
        <v>0.3007</v>
      </c>
      <c r="L6">
        <v>0.6167</v>
      </c>
      <c r="M6">
        <v>1.582039658</v>
      </c>
      <c r="N6">
        <v>1.35081699</v>
      </c>
      <c r="O6">
        <v>1.85284128</v>
      </c>
      <c r="P6" t="s">
        <v>128</v>
      </c>
      <c r="Q6" t="s">
        <v>63</v>
      </c>
    </row>
    <row r="7" spans="1:17" ht="12.75">
      <c r="A7" t="s">
        <v>124</v>
      </c>
      <c r="B7">
        <v>449274</v>
      </c>
      <c r="C7">
        <v>4991</v>
      </c>
      <c r="D7">
        <v>84.00832894</v>
      </c>
      <c r="E7">
        <v>72.13364321</v>
      </c>
      <c r="F7">
        <v>97.83783292</v>
      </c>
      <c r="G7">
        <v>0.620801355</v>
      </c>
      <c r="H7">
        <v>90.0168303</v>
      </c>
      <c r="I7">
        <v>0.134297545</v>
      </c>
      <c r="J7">
        <v>-0.0385</v>
      </c>
      <c r="K7">
        <v>-0.1909</v>
      </c>
      <c r="L7">
        <v>0.1139</v>
      </c>
      <c r="M7">
        <v>0.962264272</v>
      </c>
      <c r="N7">
        <v>0.826246975</v>
      </c>
      <c r="O7">
        <v>1.120672822</v>
      </c>
      <c r="P7" t="s">
        <v>63</v>
      </c>
      <c r="Q7" t="s">
        <v>63</v>
      </c>
    </row>
    <row r="8" spans="1:17" ht="12.75">
      <c r="A8" t="s">
        <v>125</v>
      </c>
      <c r="B8">
        <v>93697</v>
      </c>
      <c r="C8">
        <v>1100</v>
      </c>
      <c r="D8">
        <v>81.92584803</v>
      </c>
      <c r="E8">
        <v>70.14259731</v>
      </c>
      <c r="F8">
        <v>95.68856632</v>
      </c>
      <c r="G8">
        <v>0.422358768</v>
      </c>
      <c r="H8">
        <v>85.17909091</v>
      </c>
      <c r="I8">
        <v>0.278272415</v>
      </c>
      <c r="J8">
        <v>-0.0636</v>
      </c>
      <c r="K8">
        <v>-0.2189</v>
      </c>
      <c r="L8">
        <v>0.0917</v>
      </c>
      <c r="M8">
        <v>0.938410721</v>
      </c>
      <c r="N8">
        <v>0.803440756</v>
      </c>
      <c r="O8">
        <v>1.096054282</v>
      </c>
      <c r="P8" t="s">
        <v>63</v>
      </c>
      <c r="Q8" t="s">
        <v>63</v>
      </c>
    </row>
    <row r="9" spans="1:17" ht="12.75">
      <c r="A9" t="s">
        <v>126</v>
      </c>
      <c r="B9">
        <v>109028</v>
      </c>
      <c r="C9">
        <v>989</v>
      </c>
      <c r="D9">
        <v>111.9686059</v>
      </c>
      <c r="E9">
        <v>95.80382444</v>
      </c>
      <c r="F9">
        <v>130.8608376</v>
      </c>
      <c r="G9">
        <v>0.001759794</v>
      </c>
      <c r="H9">
        <v>110.2406471</v>
      </c>
      <c r="I9">
        <v>0.333866413</v>
      </c>
      <c r="J9">
        <v>0.2488</v>
      </c>
      <c r="K9">
        <v>0.0929</v>
      </c>
      <c r="L9">
        <v>0.4048</v>
      </c>
      <c r="M9">
        <v>1.282532226</v>
      </c>
      <c r="N9">
        <v>1.097374493</v>
      </c>
      <c r="O9">
        <v>1.49893124</v>
      </c>
      <c r="P9" t="s">
        <v>128</v>
      </c>
      <c r="Q9" t="s">
        <v>63</v>
      </c>
    </row>
    <row r="10" spans="1:17" ht="12.75">
      <c r="A10" t="s">
        <v>127</v>
      </c>
      <c r="B10">
        <v>30158</v>
      </c>
      <c r="C10">
        <v>557</v>
      </c>
      <c r="D10">
        <v>48.48464244</v>
      </c>
      <c r="E10">
        <v>41.34450104</v>
      </c>
      <c r="F10">
        <v>56.85787695</v>
      </c>
      <c r="G10" s="74">
        <v>4.63E-13</v>
      </c>
      <c r="H10">
        <v>54.14362657</v>
      </c>
      <c r="I10">
        <v>0.311778435</v>
      </c>
      <c r="J10">
        <v>-0.5881</v>
      </c>
      <c r="K10">
        <v>-0.7474</v>
      </c>
      <c r="L10">
        <v>-0.4288</v>
      </c>
      <c r="M10">
        <v>0.555362067</v>
      </c>
      <c r="N10">
        <v>0.473576093</v>
      </c>
      <c r="O10">
        <v>0.651272371</v>
      </c>
      <c r="P10" t="s">
        <v>128</v>
      </c>
      <c r="Q10" t="s">
        <v>63</v>
      </c>
    </row>
    <row r="11" spans="1:17" ht="12.75">
      <c r="A11" t="s">
        <v>15</v>
      </c>
      <c r="B11">
        <v>954481</v>
      </c>
      <c r="C11">
        <v>10485</v>
      </c>
      <c r="D11">
        <v>87.30276221</v>
      </c>
      <c r="E11" t="s">
        <v>63</v>
      </c>
      <c r="F11" t="s">
        <v>63</v>
      </c>
      <c r="G11" t="s">
        <v>63</v>
      </c>
      <c r="H11">
        <v>91.03299952</v>
      </c>
      <c r="I11">
        <v>0.093178392</v>
      </c>
      <c r="J11" t="s">
        <v>63</v>
      </c>
      <c r="K11" t="s">
        <v>63</v>
      </c>
      <c r="L11" t="s">
        <v>63</v>
      </c>
      <c r="M11" t="s">
        <v>63</v>
      </c>
      <c r="N11" t="s">
        <v>63</v>
      </c>
      <c r="O11" t="s">
        <v>63</v>
      </c>
      <c r="P11" t="s">
        <v>63</v>
      </c>
      <c r="Q11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2008-06-05T14:18:58Z</cp:lastPrinted>
  <dcterms:created xsi:type="dcterms:W3CDTF">2006-01-23T20:42:54Z</dcterms:created>
  <dcterms:modified xsi:type="dcterms:W3CDTF">2010-05-10T19:52:42Z</dcterms:modified>
  <cp:category/>
  <cp:version/>
  <cp:contentType/>
  <cp:contentStatus/>
</cp:coreProperties>
</file>