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<sst xmlns="http://schemas.openxmlformats.org/spreadsheetml/2006/main" count="421" uniqueCount="166">
  <si>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</si>
  <si>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</si>
  <si>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</si>
  <si>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</si>
  <si>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</si>
  <si>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</si>
  <si>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</si>
  <si>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</si>
  <si>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</si>
  <si>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</si>
  <si>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</si>
  <si>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</si>
  <si>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</si>
  <si>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</si>
  <si>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</si>
  <si>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</si>
  <si>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</si>
  <si>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</si>
  <si>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</si>
  <si>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</si>
  <si>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</si>
  <si>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</si>
  <si>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</si>
  <si>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</si>
  <si>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</si>
  <si>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</si>
  <si>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</si>
  <si>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</si>
  <si>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</si>
  <si>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</si>
  <si>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</si>
  <si>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</si>
  <si>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</si>
  <si>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</si>
  <si>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</si>
  <si>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</si>
  <si>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</si>
  <si>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</si>
  <si>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</si>
  <si>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</si>
  <si>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</si>
  <si>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</si>
  <si>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</si>
  <si>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</si>
  <si>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</si>
  <si>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</si>
  <si>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</si>
  <si>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</si>
  <si>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</si>
  <si>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</si>
  <si>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</si>
  <si>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</si>
  <si>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</si>
  <si>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</si>
  <si>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</si>
  <si>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</si>
  <si>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</si>
  <si>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</si>
  <si>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</si>
  <si>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</si>
  <si>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</si>
  <si>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</si>
  <si>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</si>
  <si>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</si>
  <si>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</si>
  <si>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</si>
  <si>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</si>
  <si>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</si>
  <si>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</si>
  <si>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</si>
  <si>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</si>
  <si>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</si>
  <si>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</si>
  <si>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</si>
  <si>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</si>
  <si>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</si>
  <si>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</si>
  <si>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</si>
  <si>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</si>
  <si>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</si>
  <si>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</si>
  <si>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</si>
  <si>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</si>
  <si>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</si>
  <si>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</si>
  <si>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</si>
  <si>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</si>
  <si>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</si>
  <si>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</si>
  <si>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</si>
  <si>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</si>
  <si>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</si>
  <si>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</si>
  <si>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</si>
  <si>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</si>
  <si>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</si>
  <si>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</si>
  <si>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</si>
  <si>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</si>
  <si>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</si>
  <si>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</si>
  <si>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</si>
  <si>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</si>
  <si>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</si>
  <si>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</si>
  <si>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</si>
  <si>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</si>
  <si>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</si>
  <si>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</si>
  <si>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</si>
  <si>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</si>
  <si>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</si>
  <si>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</si>
  <si>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</si>
  <si>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</si>
  <si>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</si>
  <si>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</si>
  <si>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</si>
  <si>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</si>
  <si>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</si>
  <si>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</si>
  <si>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</si>
  <si>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</si>
  <si>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</si>
  <si>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</si>
  <si>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</si>
  <si>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</si>
  <si>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</si>
  <si>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</si>
  <si>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</si>
  <si>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</si>
  <si>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</si>
  <si>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</si>
  <si>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</si>
  <si>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</si>
  <si>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</si>
  <si>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</si>
  <si>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</si>
  <si>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</si>
  <si>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</si>
  <si>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</si>
  <si>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</si>
  <si>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</si>
  <si>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</si>
  <si>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</si>
  <si>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</si>
  <si>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</si>
  <si>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</si>
  <si>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</si>
  <si>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</si>
  <si>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</si>
  <si>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</si>
  <si>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</si>
  <si>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</si>
  <si>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Chronic Prevalence of Benzodiazepine Use (3+ Rx) by Metis Region, 2006/07, Metis age 16+</t>
  </si>
  <si>
    <t>Crude and Adjusted Chronic Prevalence of Benzodiazepine Use (3+ Rx) by RHA, 2006/07, age 16+</t>
  </si>
  <si>
    <t>Metis_rate_ratio</t>
  </si>
  <si>
    <t>Other_rate_ratio</t>
  </si>
  <si>
    <t>Crude Percent (%)</t>
  </si>
  <si>
    <t>N=2,918</t>
  </si>
  <si>
    <t>N=33,382</t>
  </si>
  <si>
    <t>Repeated  Benzo Prev 3+</t>
  </si>
  <si>
    <t>Source: MCHP/MMF, 2010</t>
  </si>
  <si>
    <t>Repeated Benzodiazepines,  2006/07</t>
  </si>
  <si>
    <t>Repeated Benzodiazepines, 2006/07</t>
  </si>
  <si>
    <t>Appendix Table 2.59: Repeated  Benzodiazepine Prescriptions (3+)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</si>
</sst>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18" xfId="0" applyNumberFormat="1" applyFont="1" applyFill="1" applyBorder="1" applyAlignment="1" quotePrefix="1">
      <alignment horizontal="center"/>
    </xf>
    <xf numFmtId="2" fontId="10" fillId="0" borderId="21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975"/>
          <c:w val="0.981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(o,d)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(m)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(m,o,d)</c:v>
                </c:pt>
                <c:pt idx="12">
                  <c:v>Rural South (m,d)</c:v>
                </c:pt>
                <c:pt idx="13">
                  <c:v>Mid (m,o,d)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0.0627099919</c:v>
                </c:pt>
                <c:pt idx="1">
                  <c:v>0.0627099919</c:v>
                </c:pt>
                <c:pt idx="2">
                  <c:v>0.0627099919</c:v>
                </c:pt>
                <c:pt idx="3">
                  <c:v>0.0627099919</c:v>
                </c:pt>
                <c:pt idx="4">
                  <c:v>0.0627099919</c:v>
                </c:pt>
                <c:pt idx="5">
                  <c:v>0.0627099919</c:v>
                </c:pt>
                <c:pt idx="6">
                  <c:v>0.0627099919</c:v>
                </c:pt>
                <c:pt idx="7">
                  <c:v>0.0627099919</c:v>
                </c:pt>
                <c:pt idx="8">
                  <c:v>0.0627099919</c:v>
                </c:pt>
                <c:pt idx="9">
                  <c:v>0.0627099919</c:v>
                </c:pt>
                <c:pt idx="10">
                  <c:v>0.0627099919</c:v>
                </c:pt>
                <c:pt idx="12">
                  <c:v>0.0627099919</c:v>
                </c:pt>
                <c:pt idx="13">
                  <c:v>0.0627099919</c:v>
                </c:pt>
                <c:pt idx="14">
                  <c:v>0.0627099919</c:v>
                </c:pt>
                <c:pt idx="15">
                  <c:v>0.0627099919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(o,d)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(m)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(m,o,d)</c:v>
                </c:pt>
                <c:pt idx="12">
                  <c:v>Rural South (m,d)</c:v>
                </c:pt>
                <c:pt idx="13">
                  <c:v>Mid (m,o,d)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0.0388207472</c:v>
                </c:pt>
                <c:pt idx="1">
                  <c:v>0.0483074485</c:v>
                </c:pt>
                <c:pt idx="2">
                  <c:v>0.0567886457</c:v>
                </c:pt>
                <c:pt idx="3">
                  <c:v>0.0708686863</c:v>
                </c:pt>
                <c:pt idx="4">
                  <c:v>0.0649996708</c:v>
                </c:pt>
                <c:pt idx="5">
                  <c:v>0.0508549223</c:v>
                </c:pt>
                <c:pt idx="6">
                  <c:v>0.0368078773</c:v>
                </c:pt>
                <c:pt idx="7">
                  <c:v>0.1452751928</c:v>
                </c:pt>
                <c:pt idx="8">
                  <c:v>0</c:v>
                </c:pt>
                <c:pt idx="9">
                  <c:v>0.0501932</c:v>
                </c:pt>
                <c:pt idx="10">
                  <c:v>0.0402044688</c:v>
                </c:pt>
                <c:pt idx="12">
                  <c:v>0.0452998751</c:v>
                </c:pt>
                <c:pt idx="13">
                  <c:v>0.0791993389</c:v>
                </c:pt>
                <c:pt idx="14">
                  <c:v>0.0446918459</c:v>
                </c:pt>
                <c:pt idx="15">
                  <c:v>0.0627099919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(o,d)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(m)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(m,o,d)</c:v>
                </c:pt>
                <c:pt idx="12">
                  <c:v>Rural South (m,d)</c:v>
                </c:pt>
                <c:pt idx="13">
                  <c:v>Mid (m,o,d)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0.0278761563</c:v>
                </c:pt>
                <c:pt idx="1">
                  <c:v>0.035097187</c:v>
                </c:pt>
                <c:pt idx="2">
                  <c:v>0.0390208605</c:v>
                </c:pt>
                <c:pt idx="3">
                  <c:v>0.0458143547</c:v>
                </c:pt>
                <c:pt idx="4">
                  <c:v>0.0375085714</c:v>
                </c:pt>
                <c:pt idx="5">
                  <c:v>0.0343563686</c:v>
                </c:pt>
                <c:pt idx="6">
                  <c:v>0.0343610597</c:v>
                </c:pt>
                <c:pt idx="7">
                  <c:v>0.0743475602</c:v>
                </c:pt>
                <c:pt idx="8">
                  <c:v>0.0135881347</c:v>
                </c:pt>
                <c:pt idx="9">
                  <c:v>0.0351085648</c:v>
                </c:pt>
                <c:pt idx="10">
                  <c:v>0.0221658028</c:v>
                </c:pt>
                <c:pt idx="12">
                  <c:v>0.0344726486</c:v>
                </c:pt>
                <c:pt idx="13">
                  <c:v>0.0463536653</c:v>
                </c:pt>
                <c:pt idx="14">
                  <c:v>0.0273867338</c:v>
                </c:pt>
                <c:pt idx="15">
                  <c:v>0.0380740563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(o,d)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(m)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(m,o,d)</c:v>
                </c:pt>
                <c:pt idx="12">
                  <c:v>Rural South (m,d)</c:v>
                </c:pt>
                <c:pt idx="13">
                  <c:v>Mid (m,o,d)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0.0380740563</c:v>
                </c:pt>
                <c:pt idx="1">
                  <c:v>0.0380740563</c:v>
                </c:pt>
                <c:pt idx="2">
                  <c:v>0.0380740563</c:v>
                </c:pt>
                <c:pt idx="3">
                  <c:v>0.0380740563</c:v>
                </c:pt>
                <c:pt idx="4">
                  <c:v>0.0380740563</c:v>
                </c:pt>
                <c:pt idx="5">
                  <c:v>0.0380740563</c:v>
                </c:pt>
                <c:pt idx="6">
                  <c:v>0.0380740563</c:v>
                </c:pt>
                <c:pt idx="7">
                  <c:v>0.0380740563</c:v>
                </c:pt>
                <c:pt idx="8">
                  <c:v>0.0380740563</c:v>
                </c:pt>
                <c:pt idx="9">
                  <c:v>0.0380740563</c:v>
                </c:pt>
                <c:pt idx="10">
                  <c:v>0.0380740563</c:v>
                </c:pt>
                <c:pt idx="12">
                  <c:v>0.0380740563</c:v>
                </c:pt>
                <c:pt idx="13">
                  <c:v>0.0380740563</c:v>
                </c:pt>
                <c:pt idx="14">
                  <c:v>0.0380740563</c:v>
                </c:pt>
                <c:pt idx="15">
                  <c:v>0.0380740563</c:v>
                </c:pt>
              </c:numCache>
            </c:numRef>
          </c:val>
        </c:ser>
        <c:gapWidth val="0"/>
        <c:axId val="31116584"/>
        <c:axId val="11613801"/>
      </c:barChart>
      <c:catAx>
        <c:axId val="311165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613801"/>
        <c:crosses val="autoZero"/>
        <c:auto val="1"/>
        <c:lblOffset val="100"/>
        <c:tickLblSkip val="1"/>
        <c:noMultiLvlLbl val="0"/>
      </c:catAx>
      <c:valAx>
        <c:axId val="11613801"/>
        <c:scaling>
          <c:orientation val="minMax"/>
          <c:max val="0.1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116584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075"/>
          <c:y val="0.092"/>
          <c:w val="0.28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1425"/>
          <c:w val="0.968"/>
          <c:h val="0.76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(m,o,d)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0.0627099919</c:v>
                </c:pt>
                <c:pt idx="1">
                  <c:v>0.0627099919</c:v>
                </c:pt>
                <c:pt idx="2">
                  <c:v>0.0627099919</c:v>
                </c:pt>
                <c:pt idx="3">
                  <c:v>0.0627099919</c:v>
                </c:pt>
                <c:pt idx="4">
                  <c:v>0.0627099919</c:v>
                </c:pt>
                <c:pt idx="5">
                  <c:v>0.0627099919</c:v>
                </c:pt>
                <c:pt idx="6">
                  <c:v>0.0627099919</c:v>
                </c:pt>
                <c:pt idx="7">
                  <c:v>0.0627099919</c:v>
                </c:pt>
                <c:pt idx="8">
                  <c:v>0.0627099919</c:v>
                </c:pt>
                <c:pt idx="9">
                  <c:v>0.0627099919</c:v>
                </c:pt>
                <c:pt idx="10">
                  <c:v>0.0627099919</c:v>
                </c:pt>
                <c:pt idx="11">
                  <c:v>0.0627099919</c:v>
                </c:pt>
                <c:pt idx="13">
                  <c:v>0.0627099919</c:v>
                </c:pt>
                <c:pt idx="14">
                  <c:v>0.0627099919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(m,o,d)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0.0428737358</c:v>
                </c:pt>
                <c:pt idx="1">
                  <c:v>0.0369078263</c:v>
                </c:pt>
                <c:pt idx="2">
                  <c:v>0.0598897472</c:v>
                </c:pt>
                <c:pt idx="3">
                  <c:v>0.042512316</c:v>
                </c:pt>
                <c:pt idx="4">
                  <c:v>0.0519558332</c:v>
                </c:pt>
                <c:pt idx="5">
                  <c:v>0.0638769316</c:v>
                </c:pt>
                <c:pt idx="6">
                  <c:v>0.0585847602</c:v>
                </c:pt>
                <c:pt idx="7">
                  <c:v>0.0601881682</c:v>
                </c:pt>
                <c:pt idx="8">
                  <c:v>0.046773603</c:v>
                </c:pt>
                <c:pt idx="9">
                  <c:v>0.0887005201</c:v>
                </c:pt>
                <c:pt idx="10">
                  <c:v>0.1045142688</c:v>
                </c:pt>
                <c:pt idx="11">
                  <c:v>0.1065474858</c:v>
                </c:pt>
                <c:pt idx="13">
                  <c:v>0.0649996708</c:v>
                </c:pt>
                <c:pt idx="14">
                  <c:v>0.0627099919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(m,o,d)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0.0245126216</c:v>
                </c:pt>
                <c:pt idx="1">
                  <c:v>0.0338625834</c:v>
                </c:pt>
                <c:pt idx="2">
                  <c:v>0.0348077414</c:v>
                </c:pt>
                <c:pt idx="3">
                  <c:v>0.0300825684</c:v>
                </c:pt>
                <c:pt idx="4">
                  <c:v>0.0331935884</c:v>
                </c:pt>
                <c:pt idx="5">
                  <c:v>0.0360987134</c:v>
                </c:pt>
                <c:pt idx="6">
                  <c:v>0.0358518149</c:v>
                </c:pt>
                <c:pt idx="7">
                  <c:v>0.0409015838</c:v>
                </c:pt>
                <c:pt idx="8">
                  <c:v>0.0333689173</c:v>
                </c:pt>
                <c:pt idx="9">
                  <c:v>0.0335005218</c:v>
                </c:pt>
                <c:pt idx="10">
                  <c:v>0.0533456011</c:v>
                </c:pt>
                <c:pt idx="11">
                  <c:v>0.0630640625</c:v>
                </c:pt>
                <c:pt idx="13">
                  <c:v>0.0375085714</c:v>
                </c:pt>
                <c:pt idx="14">
                  <c:v>0.0380740563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(m,o,d)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0.0380740563</c:v>
                </c:pt>
                <c:pt idx="1">
                  <c:v>0.0380740563</c:v>
                </c:pt>
                <c:pt idx="2">
                  <c:v>0.0380740563</c:v>
                </c:pt>
                <c:pt idx="3">
                  <c:v>0.0380740563</c:v>
                </c:pt>
                <c:pt idx="4">
                  <c:v>0.0380740563</c:v>
                </c:pt>
                <c:pt idx="5">
                  <c:v>0.0380740563</c:v>
                </c:pt>
                <c:pt idx="6">
                  <c:v>0.0380740563</c:v>
                </c:pt>
                <c:pt idx="7">
                  <c:v>0.0380740563</c:v>
                </c:pt>
                <c:pt idx="8">
                  <c:v>0.0380740563</c:v>
                </c:pt>
                <c:pt idx="9">
                  <c:v>0.0380740563</c:v>
                </c:pt>
                <c:pt idx="10">
                  <c:v>0.0380740563</c:v>
                </c:pt>
                <c:pt idx="11">
                  <c:v>0.0380740563</c:v>
                </c:pt>
                <c:pt idx="13">
                  <c:v>0.0380740563</c:v>
                </c:pt>
                <c:pt idx="14">
                  <c:v>0.0380740563</c:v>
                </c:pt>
              </c:numCache>
            </c:numRef>
          </c:val>
        </c:ser>
        <c:gapWidth val="0"/>
        <c:axId val="37415346"/>
        <c:axId val="1193795"/>
      </c:barChart>
      <c:catAx>
        <c:axId val="374153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93795"/>
        <c:crosses val="autoZero"/>
        <c:auto val="1"/>
        <c:lblOffset val="100"/>
        <c:tickLblSkip val="1"/>
        <c:noMultiLvlLbl val="0"/>
      </c:catAx>
      <c:valAx>
        <c:axId val="1193795"/>
        <c:scaling>
          <c:orientation val="minMax"/>
          <c:max val="0.16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415346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325"/>
          <c:y val="0.1475"/>
          <c:w val="0.2902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19"/>
          <c:w val="0.97825"/>
          <c:h val="0.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0.0626405964</c:v>
                </c:pt>
                <c:pt idx="1">
                  <c:v>0.0626405964</c:v>
                </c:pt>
                <c:pt idx="2">
                  <c:v>0.0626405964</c:v>
                </c:pt>
                <c:pt idx="3">
                  <c:v>0.0626405964</c:v>
                </c:pt>
                <c:pt idx="4">
                  <c:v>0.0626405964</c:v>
                </c:pt>
                <c:pt idx="5">
                  <c:v>0.0626405964</c:v>
                </c:pt>
                <c:pt idx="6">
                  <c:v>0.0626405964</c:v>
                </c:pt>
                <c:pt idx="8">
                  <c:v>0.0626405964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0.0383267083</c:v>
                </c:pt>
                <c:pt idx="1">
                  <c:v>0.0526014309</c:v>
                </c:pt>
                <c:pt idx="2">
                  <c:v>0.0985274645</c:v>
                </c:pt>
                <c:pt idx="3">
                  <c:v>0.0645887611</c:v>
                </c:pt>
                <c:pt idx="4">
                  <c:v>0.0553512202</c:v>
                </c:pt>
                <c:pt idx="5">
                  <c:v>0.1120679363</c:v>
                </c:pt>
                <c:pt idx="6">
                  <c:v>0.0381612682</c:v>
                </c:pt>
                <c:pt idx="8">
                  <c:v>0.0626405964</c:v>
                </c:pt>
              </c:numCache>
            </c:numRef>
          </c:val>
        </c:ser>
        <c:axId val="10744156"/>
        <c:axId val="29588541"/>
      </c:barChart>
      <c:catAx>
        <c:axId val="10744156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588541"/>
        <c:crosses val="autoZero"/>
        <c:auto val="1"/>
        <c:lblOffset val="100"/>
        <c:tickLblSkip val="1"/>
        <c:noMultiLvlLbl val="0"/>
      </c:catAx>
      <c:valAx>
        <c:axId val="29588541"/>
        <c:scaling>
          <c:orientation val="minMax"/>
          <c:max val="0.1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744156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2"/>
          <c:y val="0.1435"/>
          <c:w val="0.224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3225"/>
          <c:w val="0.9592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(m,d)</c:v>
                </c:pt>
                <c:pt idx="1">
                  <c:v>Mid (m,o,d)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0.0627099919</c:v>
                </c:pt>
                <c:pt idx="1">
                  <c:v>0.0627099919</c:v>
                </c:pt>
                <c:pt idx="2">
                  <c:v>0.0627099919</c:v>
                </c:pt>
                <c:pt idx="3">
                  <c:v>0.0627099919</c:v>
                </c:pt>
                <c:pt idx="4">
                  <c:v>0.0627099919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(m,d)</c:v>
                </c:pt>
                <c:pt idx="1">
                  <c:v>Mid (m,o,d)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0.0452998751</c:v>
                </c:pt>
                <c:pt idx="1">
                  <c:v>0.0791993389</c:v>
                </c:pt>
                <c:pt idx="2">
                  <c:v>0.0446918459</c:v>
                </c:pt>
                <c:pt idx="3">
                  <c:v>0.0649996708</c:v>
                </c:pt>
                <c:pt idx="4">
                  <c:v>0.0627099919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(m,d)</c:v>
                </c:pt>
                <c:pt idx="1">
                  <c:v>Mid (m,o,d)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0.0344726486</c:v>
                </c:pt>
                <c:pt idx="1">
                  <c:v>0.0463536653</c:v>
                </c:pt>
                <c:pt idx="2">
                  <c:v>0.0273867338</c:v>
                </c:pt>
                <c:pt idx="3">
                  <c:v>0.0375085714</c:v>
                </c:pt>
                <c:pt idx="4">
                  <c:v>0.0380740563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(m,d)</c:v>
                </c:pt>
                <c:pt idx="1">
                  <c:v>Mid (m,o,d)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0.0380740563</c:v>
                </c:pt>
                <c:pt idx="1">
                  <c:v>0.0380740563</c:v>
                </c:pt>
                <c:pt idx="2">
                  <c:v>0.0380740563</c:v>
                </c:pt>
                <c:pt idx="3">
                  <c:v>0.0380740563</c:v>
                </c:pt>
                <c:pt idx="4">
                  <c:v>0.0380740563</c:v>
                </c:pt>
              </c:numCache>
            </c:numRef>
          </c:val>
        </c:ser>
        <c:axId val="64970278"/>
        <c:axId val="47861591"/>
      </c:barChart>
      <c:catAx>
        <c:axId val="649702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861591"/>
        <c:crosses val="autoZero"/>
        <c:auto val="1"/>
        <c:lblOffset val="100"/>
        <c:tickLblSkip val="1"/>
        <c:noMultiLvlLbl val="0"/>
      </c:catAx>
      <c:valAx>
        <c:axId val="47861591"/>
        <c:scaling>
          <c:orientation val="minMax"/>
          <c:max val="0.1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64970278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8925"/>
          <c:y val="0.16275"/>
          <c:w val="0.337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0.8785</cdr:y>
    </cdr:from>
    <cdr:to>
      <cdr:x>0.98775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90975"/>
          <a:ext cx="53244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0.771</cdr:x>
      <cdr:y>0.968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91025" y="4391025"/>
          <a:ext cx="12858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0.079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13.8.1: Repeated Benzodiazepine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Prescriptions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RHA,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16+ years with three or more prescriptions for benzodiazepines in one year </a:t>
          </a:r>
        </a:p>
      </cdr:txBody>
    </cdr:sp>
  </cdr:relSizeAnchor>
  <cdr:relSizeAnchor xmlns:cdr="http://schemas.openxmlformats.org/drawingml/2006/chartDrawing">
    <cdr:from>
      <cdr:x>0.92375</cdr:x>
      <cdr:y>0.42825</cdr:y>
    </cdr:from>
    <cdr:to>
      <cdr:x>0.99625</cdr:x>
      <cdr:y>0.469</cdr:y>
    </cdr:to>
    <cdr:sp fLocksText="0">
      <cdr:nvSpPr>
        <cdr:cNvPr id="4" name="Text Box 8"/>
        <cdr:cNvSpPr txBox="1">
          <a:spLocks noChangeArrowheads="1"/>
        </cdr:cNvSpPr>
      </cdr:nvSpPr>
      <cdr:spPr>
        <a:xfrm>
          <a:off x="5267325" y="194310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0.99875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6959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13.8.3: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Repeated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Benzodiazepine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Prescriptions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16+ years with three or more prescriptions for benzodiazepines in one year </a:t>
          </a:r>
        </a:p>
      </cdr:txBody>
    </cdr:sp>
  </cdr:relSizeAnchor>
  <cdr:relSizeAnchor xmlns:cdr="http://schemas.openxmlformats.org/drawingml/2006/chartDrawing">
    <cdr:from>
      <cdr:x>0.107</cdr:x>
      <cdr:y>0.895</cdr:y>
    </cdr:from>
    <cdr:to>
      <cdr:x>0.99875</cdr:x>
      <cdr:y>1</cdr:y>
    </cdr:to>
    <cdr:sp>
      <cdr:nvSpPr>
        <cdr:cNvPr id="2" name="Text Box 9"/>
        <cdr:cNvSpPr txBox="1">
          <a:spLocks noChangeArrowheads="1"/>
        </cdr:cNvSpPr>
      </cdr:nvSpPr>
      <cdr:spPr>
        <a:xfrm>
          <a:off x="609600" y="4876800"/>
          <a:ext cx="50863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0.84925</cdr:x>
      <cdr:y>0.60125</cdr:y>
    </cdr:from>
    <cdr:to>
      <cdr:x>0.91375</cdr:x>
      <cdr:y>0.697</cdr:y>
    </cdr:to>
    <cdr:sp fLocksText="0">
      <cdr:nvSpPr>
        <cdr:cNvPr id="3" name="Text Box 11"/>
        <cdr:cNvSpPr txBox="1">
          <a:spLocks noChangeArrowheads="1"/>
        </cdr:cNvSpPr>
      </cdr:nvSpPr>
      <cdr:spPr>
        <a:xfrm>
          <a:off x="4838700" y="3276600"/>
          <a:ext cx="3714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0.712</cdr:x>
      <cdr:y>0.97325</cdr:y>
    </cdr:from>
    <cdr:to>
      <cdr:x>0.93675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057650" y="5305425"/>
          <a:ext cx="12858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0.8825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00500"/>
          <a:ext cx="521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0.11125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13.8.2: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Repeated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Benzodiazepine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Prescriptions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Metis residents aged 16+ years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 three or more prescriptions for benzodiazepines in one year </a:t>
          </a:r>
        </a:p>
      </cdr:txBody>
    </cdr:sp>
  </cdr:relSizeAnchor>
  <cdr:relSizeAnchor xmlns:cdr="http://schemas.openxmlformats.org/drawingml/2006/chartDrawing">
    <cdr:from>
      <cdr:x>0.74625</cdr:x>
      <cdr:y>0.96775</cdr:y>
    </cdr:from>
    <cdr:to>
      <cdr:x>0.97125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257675" y="4391025"/>
          <a:ext cx="12858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0.12375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054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Repeated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Benzodiazepine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Prescriptions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16+ years with three or more prescriptions for benzodiazepines in one year </a:t>
          </a:r>
        </a:p>
      </cdr:txBody>
    </cdr:sp>
  </cdr:relSizeAnchor>
  <cdr:relSizeAnchor xmlns:cdr="http://schemas.openxmlformats.org/drawingml/2006/chartDrawing">
    <cdr:from>
      <cdr:x>0.743</cdr:x>
      <cdr:y>0.93375</cdr:y>
    </cdr:from>
    <cdr:to>
      <cdr:x>0.9685</cdr:x>
      <cdr:y>0.9655</cdr:y>
    </cdr:to>
    <cdr:sp>
      <cdr:nvSpPr>
        <cdr:cNvPr id="2" name="mchp"/>
        <cdr:cNvSpPr txBox="1">
          <a:spLocks noChangeArrowheads="1"/>
        </cdr:cNvSpPr>
      </cdr:nvSpPr>
      <cdr:spPr>
        <a:xfrm>
          <a:off x="4238625" y="4238625"/>
          <a:ext cx="12858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12.421875" style="22" customWidth="1"/>
    <col min="2" max="3" width="17.140625" style="22" customWidth="1"/>
    <col min="4" max="4" width="0.9921875" style="22" customWidth="1"/>
    <col min="5" max="5" width="18.140625" style="22" customWidth="1"/>
    <col min="6" max="7" width="17.140625" style="22" customWidth="1"/>
    <col min="8" max="8" width="0.9921875" style="22" customWidth="1"/>
    <col min="9" max="9" width="14.57421875" style="22" customWidth="1"/>
    <col min="10" max="10" width="17.140625" style="22" customWidth="1"/>
    <col min="11" max="16384" width="9.140625" style="22" customWidth="1"/>
  </cols>
  <sheetData>
    <row r="1" spans="1:3" ht="15.75" thickBot="1">
      <c r="A1" s="14" t="s">
        <v>165</v>
      </c>
      <c r="B1" s="14"/>
      <c r="C1" s="14"/>
    </row>
    <row r="2" spans="1:10" ht="13.5" customHeight="1" thickBot="1">
      <c r="A2" s="66" t="s">
        <v>148</v>
      </c>
      <c r="B2" s="73" t="s">
        <v>163</v>
      </c>
      <c r="C2" s="74"/>
      <c r="E2" s="69" t="s">
        <v>149</v>
      </c>
      <c r="F2" s="73" t="s">
        <v>164</v>
      </c>
      <c r="G2" s="74"/>
      <c r="I2" s="66" t="s">
        <v>147</v>
      </c>
      <c r="J2" s="63" t="s">
        <v>164</v>
      </c>
    </row>
    <row r="3" spans="1:10" ht="12.75">
      <c r="A3" s="67"/>
      <c r="B3" s="15" t="s">
        <v>61</v>
      </c>
      <c r="C3" s="18" t="s">
        <v>61</v>
      </c>
      <c r="E3" s="70"/>
      <c r="F3" s="15" t="s">
        <v>61</v>
      </c>
      <c r="G3" s="18" t="s">
        <v>61</v>
      </c>
      <c r="I3" s="67"/>
      <c r="J3" s="64"/>
    </row>
    <row r="4" spans="1:10" ht="13.5" thickBot="1">
      <c r="A4" s="67"/>
      <c r="B4" s="15" t="s">
        <v>150</v>
      </c>
      <c r="C4" s="31" t="s">
        <v>150</v>
      </c>
      <c r="E4" s="70"/>
      <c r="F4" s="15" t="s">
        <v>150</v>
      </c>
      <c r="G4" s="31" t="s">
        <v>150</v>
      </c>
      <c r="I4" s="67"/>
      <c r="J4" s="65"/>
    </row>
    <row r="5" spans="1:10" ht="12.75">
      <c r="A5" s="67"/>
      <c r="B5" s="16" t="s">
        <v>151</v>
      </c>
      <c r="C5" s="32" t="s">
        <v>151</v>
      </c>
      <c r="E5" s="70"/>
      <c r="F5" s="16" t="s">
        <v>151</v>
      </c>
      <c r="G5" s="32" t="s">
        <v>151</v>
      </c>
      <c r="I5" s="67"/>
      <c r="J5" s="32" t="s">
        <v>158</v>
      </c>
    </row>
    <row r="6" spans="1:10" ht="13.5" thickBot="1">
      <c r="A6" s="68"/>
      <c r="B6" s="59" t="s">
        <v>139</v>
      </c>
      <c r="C6" s="57" t="s">
        <v>140</v>
      </c>
      <c r="E6" s="71"/>
      <c r="F6" s="59" t="s">
        <v>139</v>
      </c>
      <c r="G6" s="57" t="s">
        <v>140</v>
      </c>
      <c r="I6" s="68"/>
      <c r="J6" s="58" t="s">
        <v>141</v>
      </c>
    </row>
    <row r="7" spans="1:10" ht="12.75">
      <c r="A7" s="23" t="s">
        <v>31</v>
      </c>
      <c r="B7" s="45">
        <f>'m vs o orig data'!F4*100</f>
        <v>3.5521053900000004</v>
      </c>
      <c r="C7" s="40">
        <f>'m vs o orig data'!R4*100</f>
        <v>2.5638574899999997</v>
      </c>
      <c r="E7" s="24" t="s">
        <v>45</v>
      </c>
      <c r="F7" s="45">
        <f>'m vs o orig data'!F19*100</f>
        <v>3.66032211</v>
      </c>
      <c r="G7" s="40">
        <f>'m vs o orig data'!R19*100</f>
        <v>2.46443138</v>
      </c>
      <c r="I7" s="25" t="s">
        <v>142</v>
      </c>
      <c r="J7" s="42">
        <f>'m region orig data'!H4*100</f>
        <v>3.5144633699999996</v>
      </c>
    </row>
    <row r="8" spans="1:10" ht="12.75">
      <c r="A8" s="25" t="s">
        <v>32</v>
      </c>
      <c r="B8" s="45">
        <f>'m vs o orig data'!F5*100</f>
        <v>4.5496183199999995</v>
      </c>
      <c r="C8" s="40">
        <f>'m vs o orig data'!R5*100</f>
        <v>3.57703812</v>
      </c>
      <c r="E8" s="26" t="s">
        <v>46</v>
      </c>
      <c r="F8" s="45">
        <f>'m vs o orig data'!F20*100</f>
        <v>3.18979266</v>
      </c>
      <c r="G8" s="40">
        <f>'m vs o orig data'!R20*100</f>
        <v>3.63538259</v>
      </c>
      <c r="I8" s="25" t="s">
        <v>35</v>
      </c>
      <c r="J8" s="42">
        <f>'m region orig data'!H5*100</f>
        <v>5.13482965</v>
      </c>
    </row>
    <row r="9" spans="1:10" ht="12.75">
      <c r="A9" s="25" t="s">
        <v>33</v>
      </c>
      <c r="B9" s="45">
        <f>'m vs o orig data'!F6*100</f>
        <v>5.54455446</v>
      </c>
      <c r="C9" s="40">
        <f>'m vs o orig data'!R6*100</f>
        <v>4.573124910000001</v>
      </c>
      <c r="E9" s="26" t="s">
        <v>50</v>
      </c>
      <c r="F9" s="45">
        <f>'m vs o orig data'!F21*100</f>
        <v>5.81843673</v>
      </c>
      <c r="G9" s="40">
        <f>'m vs o orig data'!R21*100</f>
        <v>3.58711003</v>
      </c>
      <c r="I9" s="25" t="s">
        <v>143</v>
      </c>
      <c r="J9" s="42">
        <f>'m region orig data'!H6*100</f>
        <v>9.093948509999999</v>
      </c>
    </row>
    <row r="10" spans="1:10" ht="12.75">
      <c r="A10" s="25" t="s">
        <v>28</v>
      </c>
      <c r="B10" s="45">
        <f>'m vs o orig data'!F7*100</f>
        <v>5.05237215</v>
      </c>
      <c r="C10" s="40">
        <f>'m vs o orig data'!R7*100</f>
        <v>4.44415174</v>
      </c>
      <c r="E10" s="26" t="s">
        <v>48</v>
      </c>
      <c r="F10" s="45">
        <f>'m vs o orig data'!F22*100</f>
        <v>4.20736289</v>
      </c>
      <c r="G10" s="40">
        <f>'m vs o orig data'!R22*100</f>
        <v>3.1723248500000003</v>
      </c>
      <c r="I10" s="25" t="s">
        <v>41</v>
      </c>
      <c r="J10" s="42">
        <f>'m region orig data'!H7*100</f>
        <v>5.5817745</v>
      </c>
    </row>
    <row r="11" spans="1:10" ht="12.75">
      <c r="A11" s="25" t="s">
        <v>41</v>
      </c>
      <c r="B11" s="45">
        <f>'m vs o orig data'!F8*100</f>
        <v>5.5817745</v>
      </c>
      <c r="C11" s="40">
        <f>'m vs o orig data'!R8*100</f>
        <v>3.79422705</v>
      </c>
      <c r="E11" s="26" t="s">
        <v>51</v>
      </c>
      <c r="F11" s="45">
        <f>'m vs o orig data'!F23*100</f>
        <v>4.07894737</v>
      </c>
      <c r="G11" s="40">
        <f>'m vs o orig data'!R23*100</f>
        <v>3.21856587</v>
      </c>
      <c r="I11" s="25" t="s">
        <v>144</v>
      </c>
      <c r="J11" s="42">
        <f>'m region orig data'!H8*100</f>
        <v>4.90758445</v>
      </c>
    </row>
    <row r="12" spans="1:10" ht="12.75">
      <c r="A12" s="25" t="s">
        <v>35</v>
      </c>
      <c r="B12" s="45">
        <f>'m vs o orig data'!F9*100</f>
        <v>5.0334075700000005</v>
      </c>
      <c r="C12" s="40">
        <f>'m vs o orig data'!R9*100</f>
        <v>3.66589413</v>
      </c>
      <c r="E12" s="26" t="s">
        <v>47</v>
      </c>
      <c r="F12" s="45">
        <f>'m vs o orig data'!F24*100</f>
        <v>5.43644717</v>
      </c>
      <c r="G12" s="40">
        <f>'m vs o orig data'!R24*100</f>
        <v>3.9306911299999996</v>
      </c>
      <c r="I12" s="25" t="s">
        <v>145</v>
      </c>
      <c r="J12" s="42">
        <f>'m region orig data'!H9*100</f>
        <v>9.11265248</v>
      </c>
    </row>
    <row r="13" spans="1:10" ht="12.75">
      <c r="A13" s="25" t="s">
        <v>36</v>
      </c>
      <c r="B13" s="45">
        <f>'m vs o orig data'!F10*100</f>
        <v>3.3924441</v>
      </c>
      <c r="C13" s="40">
        <f>'m vs o orig data'!R10*100</f>
        <v>3.3650507000000003</v>
      </c>
      <c r="E13" s="26" t="s">
        <v>49</v>
      </c>
      <c r="F13" s="45">
        <f>'m vs o orig data'!F25*100</f>
        <v>4.9276254999999995</v>
      </c>
      <c r="G13" s="40">
        <f>'m vs o orig data'!R25*100</f>
        <v>3.75129167</v>
      </c>
      <c r="I13" s="25" t="s">
        <v>146</v>
      </c>
      <c r="J13" s="42">
        <f>'m region orig data'!H10*100</f>
        <v>2.75326509</v>
      </c>
    </row>
    <row r="14" spans="1:10" ht="12.75">
      <c r="A14" s="25" t="s">
        <v>34</v>
      </c>
      <c r="B14" s="45">
        <f>'m vs o orig data'!F11*100</f>
        <v>12.51784864</v>
      </c>
      <c r="C14" s="40">
        <f>'m vs o orig data'!R11*100</f>
        <v>7.47201879</v>
      </c>
      <c r="E14" s="26" t="s">
        <v>52</v>
      </c>
      <c r="F14" s="45">
        <f>'m vs o orig data'!F26*100</f>
        <v>5.26004728</v>
      </c>
      <c r="G14" s="40">
        <f>'m vs o orig data'!R26*100</f>
        <v>4.2775744499999995</v>
      </c>
      <c r="I14" s="27"/>
      <c r="J14" s="44"/>
    </row>
    <row r="15" spans="1:10" ht="13.5" thickBot="1">
      <c r="A15" s="25" t="s">
        <v>37</v>
      </c>
      <c r="B15" s="45"/>
      <c r="C15" s="40">
        <f>'m vs o orig data'!R12*100</f>
        <v>1.08695652</v>
      </c>
      <c r="E15" s="26" t="s">
        <v>53</v>
      </c>
      <c r="F15" s="45">
        <f>'m vs o orig data'!F27*100</f>
        <v>4.14798206</v>
      </c>
      <c r="G15" s="40">
        <f>'m vs o orig data'!R27*100</f>
        <v>3.9107097200000003</v>
      </c>
      <c r="I15" s="29" t="s">
        <v>42</v>
      </c>
      <c r="J15" s="43">
        <f>'m region orig data'!H11*100</f>
        <v>5.4870252</v>
      </c>
    </row>
    <row r="16" spans="1:10" ht="12.75">
      <c r="A16" s="25" t="s">
        <v>38</v>
      </c>
      <c r="B16" s="45">
        <f>'m vs o orig data'!F13*100</f>
        <v>4.21052632</v>
      </c>
      <c r="C16" s="40">
        <f>'m vs o orig data'!R13*100</f>
        <v>3.1356278100000003</v>
      </c>
      <c r="E16" s="26" t="s">
        <v>54</v>
      </c>
      <c r="F16" s="45">
        <f>'m vs o orig data'!F28*100</f>
        <v>7.5</v>
      </c>
      <c r="G16" s="40">
        <f>'m vs o orig data'!R28*100</f>
        <v>2.93812651</v>
      </c>
      <c r="I16" s="17" t="s">
        <v>43</v>
      </c>
      <c r="J16" s="30"/>
    </row>
    <row r="17" spans="1:10" ht="12.75">
      <c r="A17" s="25" t="s">
        <v>39</v>
      </c>
      <c r="B17" s="45">
        <f>'m vs o orig data'!F14*100</f>
        <v>2.8806584400000004</v>
      </c>
      <c r="C17" s="40">
        <f>'m vs o orig data'!R14*100</f>
        <v>1.4783565699999999</v>
      </c>
      <c r="E17" s="26" t="s">
        <v>55</v>
      </c>
      <c r="F17" s="45">
        <f>'m vs o orig data'!F29*100</f>
        <v>7.937915739999999</v>
      </c>
      <c r="G17" s="40">
        <f>'m vs o orig data'!R29*100</f>
        <v>4.80340605</v>
      </c>
      <c r="I17" s="62" t="s">
        <v>162</v>
      </c>
      <c r="J17" s="21"/>
    </row>
    <row r="18" spans="1:7" ht="12.75">
      <c r="A18" s="27"/>
      <c r="B18" s="39"/>
      <c r="C18" s="46"/>
      <c r="E18" s="26" t="s">
        <v>56</v>
      </c>
      <c r="F18" s="45">
        <f>'m vs o orig data'!F30*100</f>
        <v>8.20493066</v>
      </c>
      <c r="G18" s="40">
        <f>'m vs o orig data'!R30*100</f>
        <v>5.803617040000001</v>
      </c>
    </row>
    <row r="19" spans="1:7" ht="12.75">
      <c r="A19" s="25" t="s">
        <v>137</v>
      </c>
      <c r="B19" s="45">
        <f>'m vs o orig data'!F15*100</f>
        <v>4.24731777</v>
      </c>
      <c r="C19" s="40">
        <f>'m vs o orig data'!R15*100</f>
        <v>3.6401017299999996</v>
      </c>
      <c r="E19" s="28"/>
      <c r="F19" s="39"/>
      <c r="G19" s="46"/>
    </row>
    <row r="20" spans="1:7" ht="13.5" thickBot="1">
      <c r="A20" s="25" t="s">
        <v>44</v>
      </c>
      <c r="B20" s="45">
        <f>'m vs o orig data'!F16*100</f>
        <v>7.04308625</v>
      </c>
      <c r="C20" s="40">
        <f>'m vs o orig data'!R16*100</f>
        <v>4.5714030900000004</v>
      </c>
      <c r="E20" s="29" t="s">
        <v>41</v>
      </c>
      <c r="F20" s="48">
        <f>'m vs o orig data'!F8*100</f>
        <v>5.5817745</v>
      </c>
      <c r="G20" s="47">
        <f>'m vs o orig data'!R8*100</f>
        <v>3.79422705</v>
      </c>
    </row>
    <row r="21" spans="1:6" ht="12.75">
      <c r="A21" s="25" t="s">
        <v>40</v>
      </c>
      <c r="B21" s="45">
        <f>'m vs o orig data'!F17*100</f>
        <v>3.4877576200000004</v>
      </c>
      <c r="C21" s="40">
        <f>'m vs o orig data'!R17*100</f>
        <v>2.04638472</v>
      </c>
      <c r="E21" s="17" t="s">
        <v>43</v>
      </c>
      <c r="F21" s="30"/>
    </row>
    <row r="22" spans="1:7" ht="12.75">
      <c r="A22" s="27"/>
      <c r="B22" s="39"/>
      <c r="C22" s="46"/>
      <c r="E22" s="72" t="s">
        <v>162</v>
      </c>
      <c r="F22" s="72"/>
      <c r="G22" s="72"/>
    </row>
    <row r="23" spans="1:3" ht="13.5" thickBot="1">
      <c r="A23" s="29" t="s">
        <v>42</v>
      </c>
      <c r="B23" s="45">
        <f>'m vs o orig data'!F18*100</f>
        <v>5.4870252</v>
      </c>
      <c r="C23" s="40">
        <f>'m vs o orig data'!R18*100</f>
        <v>3.80740563</v>
      </c>
    </row>
    <row r="24" spans="1:3" ht="13.5" thickBot="1">
      <c r="A24" s="53"/>
      <c r="B24" s="61" t="s">
        <v>159</v>
      </c>
      <c r="C24" s="60" t="s">
        <v>160</v>
      </c>
    </row>
    <row r="25" spans="1:6" ht="12.75">
      <c r="A25" s="17" t="s">
        <v>43</v>
      </c>
      <c r="B25" s="30"/>
      <c r="E25" s="50"/>
      <c r="F25" s="49"/>
    </row>
    <row r="26" spans="1:6" ht="12.75">
      <c r="A26" s="62" t="s">
        <v>162</v>
      </c>
      <c r="B26" s="21"/>
      <c r="C26" s="21"/>
      <c r="E26" s="50"/>
      <c r="F26" s="51"/>
    </row>
    <row r="27" spans="5:6" ht="12.75">
      <c r="E27" s="50"/>
      <c r="F27" s="51"/>
    </row>
    <row r="28" spans="5:6" ht="12.75">
      <c r="E28" s="50"/>
      <c r="F28" s="52"/>
    </row>
    <row r="29" spans="5:6" ht="12.75">
      <c r="E29" s="50"/>
      <c r="F29" s="49"/>
    </row>
    <row r="30" spans="5:6" ht="12.75">
      <c r="E30" s="53"/>
      <c r="F30" s="54"/>
    </row>
    <row r="31" spans="5:6" ht="12.75">
      <c r="E31" s="53"/>
      <c r="F31" s="54"/>
    </row>
    <row r="32" spans="5:6" ht="12.75">
      <c r="E32" s="53"/>
      <c r="F32" s="54"/>
    </row>
    <row r="34" spans="5:6" ht="12.75">
      <c r="E34" s="53"/>
      <c r="F34" s="54"/>
    </row>
    <row r="35" spans="5:6" ht="12.75">
      <c r="E35" s="53"/>
      <c r="F35" s="54"/>
    </row>
    <row r="36" spans="5:6" ht="12.75">
      <c r="E36" s="53"/>
      <c r="F36" s="54"/>
    </row>
    <row r="37" spans="5:6" ht="12.75">
      <c r="E37" s="55"/>
      <c r="F37" s="54"/>
    </row>
    <row r="38" spans="5:6" ht="12.75">
      <c r="E38" s="53"/>
      <c r="F38" s="54"/>
    </row>
  </sheetData>
  <sheetProtection/>
  <mergeCells count="7">
    <mergeCell ref="J2:J4"/>
    <mergeCell ref="A2:A6"/>
    <mergeCell ref="E2:E6"/>
    <mergeCell ref="I2:I6"/>
    <mergeCell ref="E22:G22"/>
    <mergeCell ref="B2:C2"/>
    <mergeCell ref="F2:G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W36" sqref="W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5" t="s">
        <v>152</v>
      </c>
      <c r="B1" s="5" t="s">
        <v>57</v>
      </c>
      <c r="C1" s="75" t="s">
        <v>29</v>
      </c>
      <c r="D1" s="75"/>
      <c r="E1" s="75"/>
      <c r="F1" s="76" t="s">
        <v>130</v>
      </c>
      <c r="G1" s="76"/>
      <c r="H1" s="77" t="s">
        <v>161</v>
      </c>
      <c r="I1" s="77"/>
      <c r="J1" s="77"/>
      <c r="K1" s="77"/>
      <c r="L1" s="77"/>
      <c r="M1" s="7"/>
      <c r="O1" s="7"/>
    </row>
    <row r="2" spans="1:15" ht="12.75">
      <c r="A2" s="35" t="s">
        <v>153</v>
      </c>
      <c r="B2" s="56"/>
      <c r="C2" s="13"/>
      <c r="D2" s="13"/>
      <c r="E2" s="13"/>
      <c r="F2" s="37"/>
      <c r="G2" s="37"/>
      <c r="H2" s="5"/>
      <c r="I2" s="5" t="s">
        <v>138</v>
      </c>
      <c r="J2" s="5" t="s">
        <v>138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119</v>
      </c>
      <c r="D3" s="13" t="s">
        <v>94</v>
      </c>
      <c r="E3" s="13" t="s">
        <v>93</v>
      </c>
      <c r="F3" s="37" t="s">
        <v>128</v>
      </c>
      <c r="G3" s="37" t="s">
        <v>129</v>
      </c>
      <c r="H3" s="6" t="s">
        <v>131</v>
      </c>
      <c r="I3" s="3" t="s">
        <v>139</v>
      </c>
      <c r="J3" s="41" t="s">
        <v>140</v>
      </c>
      <c r="K3" s="6" t="s">
        <v>132</v>
      </c>
      <c r="L3" s="6" t="s">
        <v>133</v>
      </c>
      <c r="N3" s="6" t="s">
        <v>134</v>
      </c>
      <c r="P3" s="6" t="s">
        <v>135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(m,o,d)</v>
      </c>
      <c r="B4" t="s">
        <v>31</v>
      </c>
      <c r="C4" t="str">
        <f>'m vs o orig data'!AD4</f>
        <v>m</v>
      </c>
      <c r="D4" t="str">
        <f>'m vs o orig data'!AE4</f>
        <v>o</v>
      </c>
      <c r="E4" t="str">
        <f ca="1">IF(CELL("contents",F4)="s","s",IF(CELL("contents",G4)="s","s",IF(CELL("contents",'m vs o orig data'!AF4)="d","d","")))</f>
        <v>d</v>
      </c>
      <c r="F4" t="str">
        <f>'m vs o orig data'!AG4</f>
        <v> </v>
      </c>
      <c r="G4" t="str">
        <f>'m vs o orig data'!AH4</f>
        <v> </v>
      </c>
      <c r="H4" s="19">
        <f aca="true" t="shared" si="0" ref="H4:H14">I$19</f>
        <v>0.0627099919</v>
      </c>
      <c r="I4" s="3">
        <f>'m vs o orig data'!B4</f>
        <v>0.0388207472</v>
      </c>
      <c r="J4" s="3">
        <f>'m vs o orig data'!N4</f>
        <v>0.0278761563</v>
      </c>
      <c r="K4" s="19">
        <f aca="true" t="shared" si="1" ref="K4:K14">J$19</f>
        <v>0.0380740563</v>
      </c>
      <c r="L4" s="12">
        <f>'m vs o orig data'!E4</f>
        <v>5.5468547E-06</v>
      </c>
      <c r="M4" s="8"/>
      <c r="N4" s="12">
        <f>'m vs o orig data'!Q4</f>
        <v>2.4462979E-06</v>
      </c>
      <c r="O4" s="8"/>
      <c r="P4" s="12">
        <f>'m vs o orig data'!Z4</f>
        <v>0.0022553646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(d)</v>
      </c>
      <c r="B5" t="s">
        <v>32</v>
      </c>
      <c r="C5" t="str">
        <f>'m vs o orig data'!AD5</f>
        <v> </v>
      </c>
      <c r="D5" t="str">
        <f>'m vs o orig data'!AE5</f>
        <v> </v>
      </c>
      <c r="E5" t="str">
        <f ca="1">IF(CELL("contents",F5)="s","s",IF(CELL("contents",G5)="s","s",IF(CELL("contents",'m vs o orig data'!AF5)="d","d","")))</f>
        <v>d</v>
      </c>
      <c r="F5" t="str">
        <f>'m vs o orig data'!AG5</f>
        <v> </v>
      </c>
      <c r="G5" t="str">
        <f>'m vs o orig data'!AH5</f>
        <v> </v>
      </c>
      <c r="H5" s="19">
        <f t="shared" si="0"/>
        <v>0.0627099919</v>
      </c>
      <c r="I5" s="3">
        <f>'m vs o orig data'!B5</f>
        <v>0.0483074485</v>
      </c>
      <c r="J5" s="3">
        <f>'m vs o orig data'!N5</f>
        <v>0.035097187</v>
      </c>
      <c r="K5" s="19">
        <f t="shared" si="1"/>
        <v>0.0380740563</v>
      </c>
      <c r="L5" s="12">
        <f>'m vs o orig data'!E5</f>
        <v>0.013750934</v>
      </c>
      <c r="M5" s="9"/>
      <c r="N5" s="12">
        <f>'m vs o orig data'!Q5</f>
        <v>0.1805491411</v>
      </c>
      <c r="O5" s="9"/>
      <c r="P5" s="12">
        <f>'m vs o orig data'!Z5</f>
        <v>0.0025084862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(d)</v>
      </c>
      <c r="B6" t="s">
        <v>33</v>
      </c>
      <c r="C6" t="str">
        <f>'m vs o orig data'!AD6</f>
        <v> </v>
      </c>
      <c r="D6" t="str">
        <f>'m vs o orig data'!AE6</f>
        <v> </v>
      </c>
      <c r="E6" t="str">
        <f ca="1">IF(CELL("contents",F6)="s","s",IF(CELL("contents",G6)="s","s",IF(CELL("contents",'m vs o orig data'!AF6)="d","d","")))</f>
        <v>d</v>
      </c>
      <c r="F6" t="str">
        <f>'m vs o orig data'!AG6</f>
        <v> </v>
      </c>
      <c r="G6" t="str">
        <f>'m vs o orig data'!AH6</f>
        <v> </v>
      </c>
      <c r="H6" s="19">
        <f t="shared" si="0"/>
        <v>0.0627099919</v>
      </c>
      <c r="I6" s="3">
        <f>'m vs o orig data'!B6</f>
        <v>0.0567886457</v>
      </c>
      <c r="J6" s="3">
        <f>'m vs o orig data'!N6</f>
        <v>0.0390208605</v>
      </c>
      <c r="K6" s="19">
        <f t="shared" si="1"/>
        <v>0.0380740563</v>
      </c>
      <c r="L6" s="12">
        <f>'m vs o orig data'!E6</f>
        <v>0.4410169415</v>
      </c>
      <c r="M6" s="9"/>
      <c r="N6" s="12">
        <f>'m vs o orig data'!Q6</f>
        <v>0.6906251598</v>
      </c>
      <c r="O6" s="9"/>
      <c r="P6" s="12">
        <f>'m vs o orig data'!Z6</f>
        <v>0.0036343068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(o,d)</v>
      </c>
      <c r="B7" t="s">
        <v>28</v>
      </c>
      <c r="C7" t="str">
        <f>'m vs o orig data'!AD7</f>
        <v> </v>
      </c>
      <c r="D7" t="str">
        <f>'m vs o orig data'!AE7</f>
        <v>o</v>
      </c>
      <c r="E7" t="str">
        <f ca="1">IF(CELL("contents",F7)="s","s",IF(CELL("contents",G7)="s","s",IF(CELL("contents",'m vs o orig data'!AF7)="d","d","")))</f>
        <v>d</v>
      </c>
      <c r="F7" t="str">
        <f>'m vs o orig data'!AG7</f>
        <v> </v>
      </c>
      <c r="G7" t="str">
        <f>'m vs o orig data'!AH7</f>
        <v> </v>
      </c>
      <c r="H7" s="19">
        <f t="shared" si="0"/>
        <v>0.0627099919</v>
      </c>
      <c r="I7" s="3">
        <f>'m vs o orig data'!B7</f>
        <v>0.0708686863</v>
      </c>
      <c r="J7" s="3">
        <f>'m vs o orig data'!N7</f>
        <v>0.0458143547</v>
      </c>
      <c r="K7" s="19">
        <f t="shared" si="1"/>
        <v>0.0380740563</v>
      </c>
      <c r="L7" s="12">
        <f>'m vs o orig data'!E7</f>
        <v>0.3444580658</v>
      </c>
      <c r="M7" s="9"/>
      <c r="N7" s="12">
        <f>'m vs o orig data'!Q7</f>
        <v>0.0033908518</v>
      </c>
      <c r="O7" s="9"/>
      <c r="P7" s="12">
        <f>'m vs o orig data'!Z7</f>
        <v>0.0008212965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(d)</v>
      </c>
      <c r="B8" t="s">
        <v>41</v>
      </c>
      <c r="C8" t="str">
        <f>'m vs o orig data'!AD8</f>
        <v> </v>
      </c>
      <c r="D8" t="str">
        <f>'m vs o orig data'!AE8</f>
        <v> 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9">
        <f t="shared" si="0"/>
        <v>0.0627099919</v>
      </c>
      <c r="I8" s="3">
        <f>'m vs o orig data'!B8</f>
        <v>0.0649996708</v>
      </c>
      <c r="J8" s="3">
        <f>'m vs o orig data'!N8</f>
        <v>0.0375085714</v>
      </c>
      <c r="K8" s="19">
        <f t="shared" si="1"/>
        <v>0.0380740563</v>
      </c>
      <c r="L8" s="12">
        <f>'m vs o orig data'!E8</f>
        <v>0.6493869757</v>
      </c>
      <c r="M8" s="9"/>
      <c r="N8" s="12">
        <f>'m vs o orig data'!Q8</f>
        <v>0.7774367022</v>
      </c>
      <c r="O8" s="9"/>
      <c r="P8" s="12">
        <f>'m vs o orig data'!Z8</f>
        <v>2.426663E-18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 (d)</v>
      </c>
      <c r="B9" t="s">
        <v>35</v>
      </c>
      <c r="C9" t="str">
        <f>'m vs o orig data'!AD9</f>
        <v> </v>
      </c>
      <c r="D9" t="str">
        <f>'m vs o orig data'!AE9</f>
        <v> </v>
      </c>
      <c r="E9" t="str">
        <f ca="1">IF(CELL("contents",F9)="s","s",IF(CELL("contents",G9)="s","s",IF(CELL("contents",'m vs o orig data'!AF9)="d","d","")))</f>
        <v>d</v>
      </c>
      <c r="F9" t="str">
        <f>'m vs o orig data'!AG9</f>
        <v> </v>
      </c>
      <c r="G9" t="str">
        <f>'m vs o orig data'!AH9</f>
        <v> </v>
      </c>
      <c r="H9" s="19">
        <f t="shared" si="0"/>
        <v>0.0627099919</v>
      </c>
      <c r="I9" s="3">
        <f>'m vs o orig data'!B9</f>
        <v>0.0508549223</v>
      </c>
      <c r="J9" s="3">
        <f>'m vs o orig data'!N9</f>
        <v>0.0343563686</v>
      </c>
      <c r="K9" s="19">
        <f t="shared" si="1"/>
        <v>0.0380740563</v>
      </c>
      <c r="L9" s="12">
        <f>'m vs o orig data'!E9</f>
        <v>0.0150500175</v>
      </c>
      <c r="M9" s="9"/>
      <c r="N9" s="12">
        <f>'m vs o orig data'!Q9</f>
        <v>0.1024520947</v>
      </c>
      <c r="O9" s="9"/>
      <c r="P9" s="12">
        <f>'m vs o orig data'!Z9</f>
        <v>7.1239447E-06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 (m)</v>
      </c>
      <c r="B10" t="s">
        <v>36</v>
      </c>
      <c r="C10" t="str">
        <f>'m vs o orig data'!AD10</f>
        <v>m</v>
      </c>
      <c r="D10" t="str">
        <f>'m vs o orig data'!AE10</f>
        <v> 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9">
        <f t="shared" si="0"/>
        <v>0.0627099919</v>
      </c>
      <c r="I10" s="3">
        <f>'m vs o orig data'!B10</f>
        <v>0.0368078773</v>
      </c>
      <c r="J10" s="3">
        <f>'m vs o orig data'!N10</f>
        <v>0.0343610597</v>
      </c>
      <c r="K10" s="19">
        <f t="shared" si="1"/>
        <v>0.0380740563</v>
      </c>
      <c r="L10" s="12">
        <f>'m vs o orig data'!E10</f>
        <v>2.60723E-05</v>
      </c>
      <c r="N10" s="12">
        <f>'m vs o orig data'!Q10</f>
        <v>0.1327816088</v>
      </c>
      <c r="P10" s="12">
        <f>'m vs o orig data'!Z10</f>
        <v>0.5971768267</v>
      </c>
    </row>
    <row r="11" spans="1:23" ht="12.75">
      <c r="A11" s="2" t="str">
        <f ca="1" t="shared" si="2"/>
        <v>Parkland (m,o,d)</v>
      </c>
      <c r="B11" t="s">
        <v>34</v>
      </c>
      <c r="C11" t="str">
        <f>'m vs o orig data'!AD11</f>
        <v>m</v>
      </c>
      <c r="D11" t="str">
        <f>'m vs o orig data'!AE11</f>
        <v>o</v>
      </c>
      <c r="E11" t="str">
        <f ca="1">IF(CELL("contents",F11)="s","s",IF(CELL("contents",G11)="s","s",IF(CELL("contents",'m vs o orig data'!AF11)="d","d","")))</f>
        <v>d</v>
      </c>
      <c r="F11" t="str">
        <f>'m vs o orig data'!AG11</f>
        <v> </v>
      </c>
      <c r="G11" t="str">
        <f>'m vs o orig data'!AH11</f>
        <v> </v>
      </c>
      <c r="H11" s="19">
        <f t="shared" si="0"/>
        <v>0.0627099919</v>
      </c>
      <c r="I11" s="3">
        <f>'m vs o orig data'!B11</f>
        <v>0.1452751928</v>
      </c>
      <c r="J11" s="3">
        <f>'m vs o orig data'!N11</f>
        <v>0.0743475602</v>
      </c>
      <c r="K11" s="19">
        <f t="shared" si="1"/>
        <v>0.0380740563</v>
      </c>
      <c r="L11" s="12">
        <f>'m vs o orig data'!E11</f>
        <v>1.125402E-26</v>
      </c>
      <c r="M11" s="9"/>
      <c r="N11" s="12">
        <f>'m vs o orig data'!Q11</f>
        <v>1.482871E-26</v>
      </c>
      <c r="O11" s="9"/>
      <c r="P11" s="12">
        <f>'m vs o orig data'!Z11</f>
        <v>4.083055E-17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s</v>
      </c>
      <c r="G12" t="str">
        <f>'m vs o orig data'!AH12</f>
        <v> </v>
      </c>
      <c r="H12" s="19">
        <f t="shared" si="0"/>
        <v>0.0627099919</v>
      </c>
      <c r="I12" s="3" t="str">
        <f>'m vs o orig data'!B12</f>
        <v> </v>
      </c>
      <c r="J12" s="3">
        <f>'m vs o orig data'!N12</f>
        <v>0.0135881347</v>
      </c>
      <c r="K12" s="19">
        <f t="shared" si="1"/>
        <v>0.0380740563</v>
      </c>
      <c r="L12" s="12" t="str">
        <f>'m vs o orig data'!E12</f>
        <v> </v>
      </c>
      <c r="M12" s="9"/>
      <c r="N12" s="12">
        <f>'m vs o orig data'!Q12</f>
        <v>0.0126577363</v>
      </c>
      <c r="O12" s="9"/>
      <c r="P12" s="12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 (d)</v>
      </c>
      <c r="B13" t="s">
        <v>38</v>
      </c>
      <c r="C13" t="str">
        <f>'m vs o orig data'!AD13</f>
        <v> </v>
      </c>
      <c r="D13" t="str">
        <f>'m vs o orig data'!AE13</f>
        <v> </v>
      </c>
      <c r="E13" t="str">
        <f ca="1">IF(CELL("contents",F13)="s","s",IF(CELL("contents",G13)="s","s",IF(CELL("contents",'m vs o orig data'!AF13)="d","d","")))</f>
        <v>d</v>
      </c>
      <c r="F13" t="str">
        <f>'m vs o orig data'!AG13</f>
        <v> </v>
      </c>
      <c r="G13" t="str">
        <f>'m vs o orig data'!AH13</f>
        <v> </v>
      </c>
      <c r="H13" s="19">
        <f t="shared" si="0"/>
        <v>0.0627099919</v>
      </c>
      <c r="I13" s="3">
        <f>'m vs o orig data'!B13</f>
        <v>0.0501932</v>
      </c>
      <c r="J13" s="3">
        <f>'m vs o orig data'!N13</f>
        <v>0.0351085648</v>
      </c>
      <c r="K13" s="19">
        <f t="shared" si="1"/>
        <v>0.0380740563</v>
      </c>
      <c r="L13" s="12">
        <f>'m vs o orig data'!E13</f>
        <v>0.0502252727</v>
      </c>
      <c r="M13" s="9"/>
      <c r="N13" s="12">
        <f>'m vs o orig data'!Q13</f>
        <v>0.2874987784</v>
      </c>
      <c r="O13" s="9"/>
      <c r="P13" s="12">
        <f>'m vs o orig data'!Z13</f>
        <v>0.0034650949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(m,o,d)</v>
      </c>
      <c r="B14" t="s">
        <v>39</v>
      </c>
      <c r="C14" t="str">
        <f>'m vs o orig data'!AD14</f>
        <v>m</v>
      </c>
      <c r="D14" t="str">
        <f>'m vs o orig data'!AE14</f>
        <v>o</v>
      </c>
      <c r="E14" t="str">
        <f ca="1">IF(CELL("contents",F14)="s","s",IF(CELL("contents",G14)="s","s",IF(CELL("contents",'m vs o orig data'!AF14)="d","d","")))</f>
        <v>d</v>
      </c>
      <c r="F14" t="str">
        <f>'m vs o orig data'!AG14</f>
        <v> </v>
      </c>
      <c r="G14" t="str">
        <f>'m vs o orig data'!AH14</f>
        <v> </v>
      </c>
      <c r="H14" s="19">
        <f t="shared" si="0"/>
        <v>0.0627099919</v>
      </c>
      <c r="I14" s="3">
        <f>'m vs o orig data'!B14</f>
        <v>0.0402044688</v>
      </c>
      <c r="J14" s="3">
        <f>'m vs o orig data'!N14</f>
        <v>0.0221658028</v>
      </c>
      <c r="K14" s="19">
        <f t="shared" si="1"/>
        <v>0.0380740563</v>
      </c>
      <c r="L14" s="12">
        <f>'m vs o orig data'!E14</f>
        <v>0.0008127221</v>
      </c>
      <c r="M14" s="9"/>
      <c r="N14" s="12">
        <f>'m vs o orig data'!Q14</f>
        <v>7.30655E-12</v>
      </c>
      <c r="O14" s="9"/>
      <c r="P14" s="12">
        <f>'m vs o orig data'!Z14</f>
        <v>2.62409E-05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9"/>
      <c r="I15" s="3"/>
      <c r="J15" s="3"/>
      <c r="K15" s="19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(m,d)</v>
      </c>
      <c r="B16" t="s">
        <v>137</v>
      </c>
      <c r="C16" t="str">
        <f>'m vs o orig data'!AD15</f>
        <v>m</v>
      </c>
      <c r="D16" t="str">
        <f>'m vs o orig data'!AE15</f>
        <v> </v>
      </c>
      <c r="E16" t="str">
        <f ca="1">IF(CELL("contents",F16)="s","s",IF(CELL("contents",G16)="s","s",IF(CELL("contents",'m vs o orig data'!AF15)="d","d","")))</f>
        <v>d</v>
      </c>
      <c r="F16" t="str">
        <f>'m vs o orig data'!AG15</f>
        <v> </v>
      </c>
      <c r="G16" t="str">
        <f>'m vs o orig data'!AH15</f>
        <v> </v>
      </c>
      <c r="H16" s="19">
        <f>I$19</f>
        <v>0.0627099919</v>
      </c>
      <c r="I16" s="3">
        <f>'m vs o orig data'!B15</f>
        <v>0.0452998751</v>
      </c>
      <c r="J16" s="3">
        <f>'m vs o orig data'!N15</f>
        <v>0.0344726486</v>
      </c>
      <c r="K16" s="19">
        <f>J$19</f>
        <v>0.0380740563</v>
      </c>
      <c r="L16" s="12">
        <f>'m vs o orig data'!E15</f>
        <v>4.01589E-05</v>
      </c>
      <c r="M16" s="9"/>
      <c r="N16" s="12">
        <f>'m vs o orig data'!Q15</f>
        <v>0.0689708227</v>
      </c>
      <c r="O16" s="9"/>
      <c r="P16" s="12">
        <f>'m vs o orig data'!Z15</f>
        <v>0.0005105345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 (m,o,d)</v>
      </c>
      <c r="B17" t="s">
        <v>44</v>
      </c>
      <c r="C17" t="str">
        <f>'m vs o orig data'!AD16</f>
        <v>m</v>
      </c>
      <c r="D17" t="str">
        <f>'m vs o orig data'!AE16</f>
        <v>o</v>
      </c>
      <c r="E17" t="str">
        <f ca="1">IF(CELL("contents",F17)="s","s",IF(CELL("contents",G17)="s","s",IF(CELL("contents",'m vs o orig data'!AF16)="d","d","")))</f>
        <v>d</v>
      </c>
      <c r="F17" t="str">
        <f>'m vs o orig data'!AG16</f>
        <v> </v>
      </c>
      <c r="G17" t="str">
        <f>'m vs o orig data'!AH16</f>
        <v> </v>
      </c>
      <c r="H17" s="19">
        <f>I$19</f>
        <v>0.0627099919</v>
      </c>
      <c r="I17" s="3">
        <f>'m vs o orig data'!B16</f>
        <v>0.0791993389</v>
      </c>
      <c r="J17" s="3">
        <f>'m vs o orig data'!N16</f>
        <v>0.0463536653</v>
      </c>
      <c r="K17" s="19">
        <f>J$19</f>
        <v>0.0380740563</v>
      </c>
      <c r="L17" s="12">
        <f>'m vs o orig data'!E16</f>
        <v>0.0010273203</v>
      </c>
      <c r="N17" s="12">
        <f>'m vs o orig data'!Q16</f>
        <v>0.0004035515</v>
      </c>
      <c r="P17" s="12">
        <f>'m vs o orig data'!Z16</f>
        <v>2.621766E-15</v>
      </c>
    </row>
    <row r="18" spans="1:16" ht="12.75">
      <c r="A18" s="2" t="str">
        <f ca="1" t="shared" si="2"/>
        <v>North (m,o,d)</v>
      </c>
      <c r="B18" t="s">
        <v>40</v>
      </c>
      <c r="C18" t="str">
        <f>'m vs o orig data'!AD17</f>
        <v>m</v>
      </c>
      <c r="D18" t="str">
        <f>'m vs o orig data'!AE17</f>
        <v>o</v>
      </c>
      <c r="E18" t="str">
        <f ca="1">IF(CELL("contents",F18)="s","s",IF(CELL("contents",G18)="s","s",IF(CELL("contents",'m vs o orig data'!AF17)="d","d","")))</f>
        <v>d</v>
      </c>
      <c r="F18" t="str">
        <f>'m vs o orig data'!AG17</f>
        <v> </v>
      </c>
      <c r="G18" t="str">
        <f>'m vs o orig data'!AH17</f>
        <v> </v>
      </c>
      <c r="H18" s="19">
        <f>I$19</f>
        <v>0.0627099919</v>
      </c>
      <c r="I18" s="3">
        <f>'m vs o orig data'!B17</f>
        <v>0.0446918459</v>
      </c>
      <c r="J18" s="3">
        <f>'m vs o orig data'!N17</f>
        <v>0.0273867338</v>
      </c>
      <c r="K18" s="19">
        <f>J$19</f>
        <v>0.0380740563</v>
      </c>
      <c r="L18" s="12">
        <f>'m vs o orig data'!E17</f>
        <v>0.0002992733</v>
      </c>
      <c r="N18" s="12">
        <f>'m vs o orig data'!Q17</f>
        <v>4.7667519E-07</v>
      </c>
      <c r="P18" s="12">
        <f>'m vs o orig data'!Z17</f>
        <v>9.1691365E-07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9">
        <f>I$19</f>
        <v>0.0627099919</v>
      </c>
      <c r="I19" s="3">
        <f>'m vs o orig data'!B18</f>
        <v>0.0627099919</v>
      </c>
      <c r="J19" s="3">
        <f>'m vs o orig data'!N18</f>
        <v>0.0380740563</v>
      </c>
      <c r="K19" s="19">
        <f>J$19</f>
        <v>0.0380740563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3.951054E-16</v>
      </c>
    </row>
    <row r="20" spans="1:16" ht="12.75">
      <c r="A20" s="2" t="str">
        <f ca="1" t="shared" si="2"/>
        <v>Fort Garry (o,d)</v>
      </c>
      <c r="B20" t="s">
        <v>45</v>
      </c>
      <c r="C20" t="str">
        <f>'m vs o orig data'!AD19</f>
        <v> </v>
      </c>
      <c r="D20" t="str">
        <f>'m vs o orig data'!AE19</f>
        <v>o</v>
      </c>
      <c r="E20" t="str">
        <f ca="1">IF(CELL("contents",F20)="s","s",IF(CELL("contents",G20)="s","s",IF(CELL("contents",'m vs o orig data'!AF19)="d","d","")))</f>
        <v>d</v>
      </c>
      <c r="F20" t="str">
        <f>'m vs o orig data'!AG19</f>
        <v> </v>
      </c>
      <c r="G20" t="str">
        <f>'m vs o orig data'!AH19</f>
        <v> </v>
      </c>
      <c r="H20" s="19">
        <f aca="true" t="shared" si="3" ref="H20:H31">I$19</f>
        <v>0.0627099919</v>
      </c>
      <c r="I20" s="3">
        <f>'m vs o orig data'!B19</f>
        <v>0.0428737358</v>
      </c>
      <c r="J20" s="3">
        <f>'m vs o orig data'!N19</f>
        <v>0.0245126216</v>
      </c>
      <c r="K20" s="19">
        <f aca="true" t="shared" si="4" ref="K20:K31">J$19</f>
        <v>0.0380740563</v>
      </c>
      <c r="L20" s="12">
        <f>'m vs o orig data'!E19</f>
        <v>0.0153479463</v>
      </c>
      <c r="N20" s="12">
        <f>'m vs o orig data'!Q19</f>
        <v>1.729282E-11</v>
      </c>
      <c r="P20" s="12">
        <f>'m vs o orig data'!Z19</f>
        <v>0.000420903</v>
      </c>
    </row>
    <row r="21" spans="1:16" ht="12.75">
      <c r="A21" s="2" t="str">
        <f ca="1" t="shared" si="2"/>
        <v>Assiniboine South</v>
      </c>
      <c r="B21" t="s">
        <v>46</v>
      </c>
      <c r="C21" t="str">
        <f>'m vs o orig data'!AD20</f>
        <v> </v>
      </c>
      <c r="D21" t="str">
        <f>'m vs o orig data'!AE20</f>
        <v> </v>
      </c>
      <c r="E21">
        <f ca="1">IF(CELL("contents",F21)="s","s",IF(CELL("contents",G21)="s","s",IF(CELL("contents",'m vs o orig data'!AF20)="d","d","")))</f>
      </c>
      <c r="F21" t="str">
        <f>'m vs o orig data'!AG20</f>
        <v> </v>
      </c>
      <c r="G21" t="str">
        <f>'m vs o orig data'!AH20</f>
        <v> </v>
      </c>
      <c r="H21" s="19">
        <f t="shared" si="3"/>
        <v>0.0627099919</v>
      </c>
      <c r="I21" s="3">
        <f>'m vs o orig data'!B20</f>
        <v>0.0369078263</v>
      </c>
      <c r="J21" s="3">
        <f>'m vs o orig data'!N20</f>
        <v>0.0338625834</v>
      </c>
      <c r="K21" s="19">
        <f t="shared" si="4"/>
        <v>0.0380740563</v>
      </c>
      <c r="L21" s="12">
        <f>'m vs o orig data'!E20</f>
        <v>0.0236220638</v>
      </c>
      <c r="N21" s="12">
        <f>'m vs o orig data'!Q20</f>
        <v>0.0802710834</v>
      </c>
      <c r="P21" s="12">
        <f>'m vs o orig data'!Z20</f>
        <v>0.7149674081</v>
      </c>
    </row>
    <row r="22" spans="1:16" ht="12.75">
      <c r="A22" s="2" t="str">
        <f ca="1" t="shared" si="2"/>
        <v>St. Boniface (d)</v>
      </c>
      <c r="B22" t="s">
        <v>50</v>
      </c>
      <c r="C22" t="str">
        <f>'m vs o orig data'!AD21</f>
        <v> </v>
      </c>
      <c r="D22" t="str">
        <f>'m vs o orig data'!AE21</f>
        <v> </v>
      </c>
      <c r="E22" t="str">
        <f ca="1">IF(CELL("contents",F22)="s","s",IF(CELL("contents",G22)="s","s",IF(CELL("contents",'m vs o orig data'!AF21)="d","d","")))</f>
        <v>d</v>
      </c>
      <c r="F22" t="str">
        <f>'m vs o orig data'!AG21</f>
        <v> </v>
      </c>
      <c r="G22" t="str">
        <f>'m vs o orig data'!AH21</f>
        <v> </v>
      </c>
      <c r="H22" s="19">
        <f t="shared" si="3"/>
        <v>0.0627099919</v>
      </c>
      <c r="I22" s="3">
        <f>'m vs o orig data'!B21</f>
        <v>0.0598897472</v>
      </c>
      <c r="J22" s="3">
        <f>'m vs o orig data'!N21</f>
        <v>0.0348077414</v>
      </c>
      <c r="K22" s="19">
        <f t="shared" si="4"/>
        <v>0.0380740563</v>
      </c>
      <c r="L22" s="12">
        <f>'m vs o orig data'!E21</f>
        <v>0.6547863485</v>
      </c>
      <c r="N22" s="12">
        <f>'m vs o orig data'!Q21</f>
        <v>0.1665446275</v>
      </c>
      <c r="P22" s="12">
        <f>'m vs o orig data'!Z21</f>
        <v>2.3661526E-07</v>
      </c>
    </row>
    <row r="23" spans="1:16" ht="12.75">
      <c r="A23" s="2" t="str">
        <f ca="1" t="shared" si="2"/>
        <v>St. Vital (m,o,d)</v>
      </c>
      <c r="B23" t="s">
        <v>48</v>
      </c>
      <c r="C23" t="str">
        <f>'m vs o orig data'!AD22</f>
        <v>m</v>
      </c>
      <c r="D23" t="str">
        <f>'m vs o orig data'!AE22</f>
        <v>o</v>
      </c>
      <c r="E23" t="str">
        <f ca="1">IF(CELL("contents",F23)="s","s",IF(CELL("contents",G23)="s","s",IF(CELL("contents",'m vs o orig data'!AF22)="d","d","")))</f>
        <v>d</v>
      </c>
      <c r="F23" t="str">
        <f>'m vs o orig data'!AG22</f>
        <v> </v>
      </c>
      <c r="G23" t="str">
        <f>'m vs o orig data'!AH22</f>
        <v> </v>
      </c>
      <c r="H23" s="19">
        <f t="shared" si="3"/>
        <v>0.0627099919</v>
      </c>
      <c r="I23" s="3">
        <f>'m vs o orig data'!B22</f>
        <v>0.042512316</v>
      </c>
      <c r="J23" s="3">
        <f>'m vs o orig data'!N22</f>
        <v>0.0300825684</v>
      </c>
      <c r="K23" s="19">
        <f t="shared" si="4"/>
        <v>0.0380740563</v>
      </c>
      <c r="L23" s="12">
        <f>'m vs o orig data'!E22</f>
        <v>0.0008689869</v>
      </c>
      <c r="N23" s="12">
        <f>'m vs o orig data'!Q22</f>
        <v>0.0002525093</v>
      </c>
      <c r="P23" s="12">
        <f>'m vs o orig data'!Z22</f>
        <v>0.0034794928</v>
      </c>
    </row>
    <row r="24" spans="1:16" ht="12.75">
      <c r="A24" s="2" t="str">
        <f ca="1" t="shared" si="2"/>
        <v>Transcona (d)</v>
      </c>
      <c r="B24" t="s">
        <v>51</v>
      </c>
      <c r="C24" t="str">
        <f>'m vs o orig data'!AD23</f>
        <v> </v>
      </c>
      <c r="D24" t="str">
        <f>'m vs o orig data'!AE23</f>
        <v> </v>
      </c>
      <c r="E24" t="str">
        <f ca="1">IF(CELL("contents",F24)="s","s",IF(CELL("contents",G24)="s","s",IF(CELL("contents",'m vs o orig data'!AF23)="d","d","")))</f>
        <v>d</v>
      </c>
      <c r="F24" t="str">
        <f>'m vs o orig data'!AG23</f>
        <v> </v>
      </c>
      <c r="G24" t="str">
        <f>'m vs o orig data'!AH23</f>
        <v> </v>
      </c>
      <c r="H24" s="19">
        <f t="shared" si="3"/>
        <v>0.0627099919</v>
      </c>
      <c r="I24" s="3">
        <f>'m vs o orig data'!B23</f>
        <v>0.0519558332</v>
      </c>
      <c r="J24" s="3">
        <f>'m vs o orig data'!N23</f>
        <v>0.0331935884</v>
      </c>
      <c r="K24" s="19">
        <f t="shared" si="4"/>
        <v>0.0380740563</v>
      </c>
      <c r="L24" s="12">
        <f>'m vs o orig data'!E23</f>
        <v>0.1929031611</v>
      </c>
      <c r="N24" s="12">
        <f>'m vs o orig data'!Q23</f>
        <v>0.049273816</v>
      </c>
      <c r="P24" s="12">
        <f>'m vs o orig data'!Z23</f>
        <v>0.0024988523</v>
      </c>
    </row>
    <row r="25" spans="1:19" ht="12.75">
      <c r="A25" s="2" t="str">
        <f ca="1" t="shared" si="2"/>
        <v>River Heights (d)</v>
      </c>
      <c r="B25" t="s">
        <v>47</v>
      </c>
      <c r="C25" t="str">
        <f>'m vs o orig data'!AD24</f>
        <v> </v>
      </c>
      <c r="D25" t="str">
        <f>'m vs o orig data'!AE24</f>
        <v> </v>
      </c>
      <c r="E25" t="str">
        <f ca="1">IF(CELL("contents",F25)="s","s",IF(CELL("contents",G25)="s","s",IF(CELL("contents",'m vs o orig data'!AF24)="d","d","")))</f>
        <v>d</v>
      </c>
      <c r="F25" t="str">
        <f>'m vs o orig data'!AG24</f>
        <v> </v>
      </c>
      <c r="G25" t="str">
        <f>'m vs o orig data'!AH24</f>
        <v> </v>
      </c>
      <c r="H25" s="19">
        <f t="shared" si="3"/>
        <v>0.0627099919</v>
      </c>
      <c r="I25" s="3">
        <f>'m vs o orig data'!B24</f>
        <v>0.0638769316</v>
      </c>
      <c r="J25" s="3">
        <f>'m vs o orig data'!N24</f>
        <v>0.0360987134</v>
      </c>
      <c r="K25" s="19">
        <f t="shared" si="4"/>
        <v>0.0380740563</v>
      </c>
      <c r="L25" s="12">
        <f>'m vs o orig data'!E24</f>
        <v>0.893137074</v>
      </c>
      <c r="N25" s="12">
        <f>'m vs o orig data'!Q24</f>
        <v>0.3967480767</v>
      </c>
      <c r="P25" s="12">
        <f>'m vs o orig data'!Z24</f>
        <v>3.53223E-05</v>
      </c>
      <c r="Q25" s="1"/>
      <c r="R25" s="1"/>
      <c r="S25" s="1"/>
    </row>
    <row r="26" spans="1:19" ht="12.75">
      <c r="A26" s="2" t="str">
        <f ca="1" t="shared" si="2"/>
        <v>River East (d)</v>
      </c>
      <c r="B26" t="s">
        <v>49</v>
      </c>
      <c r="C26" t="str">
        <f>'m vs o orig data'!AD25</f>
        <v> </v>
      </c>
      <c r="D26" t="str">
        <f>'m vs o orig data'!AE25</f>
        <v> </v>
      </c>
      <c r="E26" t="str">
        <f ca="1">IF(CELL("contents",F26)="s","s",IF(CELL("contents",G26)="s","s",IF(CELL("contents",'m vs o orig data'!AF25)="d","d","")))</f>
        <v>d</v>
      </c>
      <c r="F26" t="str">
        <f>'m vs o orig data'!AG25</f>
        <v> </v>
      </c>
      <c r="G26" t="str">
        <f>'m vs o orig data'!AH25</f>
        <v> </v>
      </c>
      <c r="H26" s="19">
        <f t="shared" si="3"/>
        <v>0.0627099919</v>
      </c>
      <c r="I26" s="3">
        <f>'m vs o orig data'!B25</f>
        <v>0.0585847602</v>
      </c>
      <c r="J26" s="3">
        <f>'m vs o orig data'!N25</f>
        <v>0.0358518149</v>
      </c>
      <c r="K26" s="19">
        <f t="shared" si="4"/>
        <v>0.0380740563</v>
      </c>
      <c r="L26" s="12">
        <f>'m vs o orig data'!E25</f>
        <v>0.5131736102</v>
      </c>
      <c r="N26" s="12">
        <f>'m vs o orig data'!Q25</f>
        <v>0.3261460555</v>
      </c>
      <c r="P26" s="12">
        <f>'m vs o orig data'!Z25</f>
        <v>2.3965911E-06</v>
      </c>
      <c r="Q26" s="1"/>
      <c r="R26" s="1"/>
      <c r="S26" s="1"/>
    </row>
    <row r="27" spans="1:19" ht="12.75">
      <c r="A27" s="2" t="str">
        <f ca="1" t="shared" si="2"/>
        <v>Seven Oaks (d)</v>
      </c>
      <c r="B27" t="s">
        <v>52</v>
      </c>
      <c r="C27" t="str">
        <f>'m vs o orig data'!AD26</f>
        <v> </v>
      </c>
      <c r="D27" t="str">
        <f>'m vs o orig data'!AE26</f>
        <v> </v>
      </c>
      <c r="E27" t="str">
        <f ca="1">IF(CELL("contents",F27)="s","s",IF(CELL("contents",G27)="s","s",IF(CELL("contents",'m vs o orig data'!AF26)="d","d","")))</f>
        <v>d</v>
      </c>
      <c r="F27" t="str">
        <f>'m vs o orig data'!AG26</f>
        <v> </v>
      </c>
      <c r="G27" t="str">
        <f>'m vs o orig data'!AH26</f>
        <v> </v>
      </c>
      <c r="H27" s="19">
        <f t="shared" si="3"/>
        <v>0.0627099919</v>
      </c>
      <c r="I27" s="3">
        <f>'m vs o orig data'!B26</f>
        <v>0.0601881682</v>
      </c>
      <c r="J27" s="3">
        <f>'m vs o orig data'!N26</f>
        <v>0.0409015838</v>
      </c>
      <c r="K27" s="19">
        <f t="shared" si="4"/>
        <v>0.0380740563</v>
      </c>
      <c r="L27" s="12">
        <f>'m vs o orig data'!E26</f>
        <v>0.7448578578</v>
      </c>
      <c r="N27" s="12">
        <f>'m vs o orig data'!Q26</f>
        <v>0.2512225466</v>
      </c>
      <c r="P27" s="12">
        <f>'m vs o orig data'!Z26</f>
        <v>0.0023006919</v>
      </c>
      <c r="Q27" s="1"/>
      <c r="R27" s="1"/>
      <c r="S27" s="1"/>
    </row>
    <row r="28" spans="1:19" ht="12.75">
      <c r="A28" s="2" t="str">
        <f ca="1" t="shared" si="2"/>
        <v>St. James - Assiniboia (d)</v>
      </c>
      <c r="B28" t="s">
        <v>53</v>
      </c>
      <c r="C28" t="str">
        <f>'m vs o orig data'!AD27</f>
        <v> </v>
      </c>
      <c r="D28" t="str">
        <f>'m vs o orig data'!AE27</f>
        <v> </v>
      </c>
      <c r="E28" t="str">
        <f ca="1">IF(CELL("contents",F28)="s","s",IF(CELL("contents",G28)="s","s",IF(CELL("contents",'m vs o orig data'!AF27)="d","d","")))</f>
        <v>d</v>
      </c>
      <c r="F28" t="str">
        <f>'m vs o orig data'!AG27</f>
        <v> </v>
      </c>
      <c r="G28" t="str">
        <f>'m vs o orig data'!AH27</f>
        <v> </v>
      </c>
      <c r="H28" s="19">
        <f t="shared" si="3"/>
        <v>0.0627099919</v>
      </c>
      <c r="I28" s="3">
        <f>'m vs o orig data'!B27</f>
        <v>0.046773603</v>
      </c>
      <c r="J28" s="3">
        <f>'m vs o orig data'!N27</f>
        <v>0.0333689173</v>
      </c>
      <c r="K28" s="19">
        <f t="shared" si="4"/>
        <v>0.0380740563</v>
      </c>
      <c r="L28" s="12">
        <f>'m vs o orig data'!E27</f>
        <v>0.0289257707</v>
      </c>
      <c r="M28" s="9"/>
      <c r="N28" s="12">
        <f>'m vs o orig data'!Q27</f>
        <v>0.0376058057</v>
      </c>
      <c r="P28" s="12">
        <f>'m vs o orig data'!Z27</f>
        <v>0.0125002754</v>
      </c>
      <c r="Q28" s="1"/>
      <c r="R28" s="1"/>
      <c r="S28" s="1"/>
    </row>
    <row r="29" spans="1:19" ht="12.75">
      <c r="A29" s="2" t="str">
        <f ca="1" t="shared" si="2"/>
        <v>Inkster (m,d)</v>
      </c>
      <c r="B29" t="s">
        <v>54</v>
      </c>
      <c r="C29" t="str">
        <f>'m vs o orig data'!AD28</f>
        <v>m</v>
      </c>
      <c r="D29" t="str">
        <f>'m vs o orig data'!AE28</f>
        <v> </v>
      </c>
      <c r="E29" t="str">
        <f ca="1">IF(CELL("contents",F29)="s","s",IF(CELL("contents",G29)="s","s",IF(CELL("contents",'m vs o orig data'!AF28)="d","d","")))</f>
        <v>d</v>
      </c>
      <c r="F29" t="str">
        <f>'m vs o orig data'!AG28</f>
        <v> </v>
      </c>
      <c r="G29" t="str">
        <f>'m vs o orig data'!AH28</f>
        <v> </v>
      </c>
      <c r="H29" s="19">
        <f t="shared" si="3"/>
        <v>0.0627099919</v>
      </c>
      <c r="I29" s="3">
        <f>'m vs o orig data'!B28</f>
        <v>0.0887005201</v>
      </c>
      <c r="J29" s="3">
        <f>'m vs o orig data'!N28</f>
        <v>0.0335005218</v>
      </c>
      <c r="K29" s="19">
        <f t="shared" si="4"/>
        <v>0.0380740563</v>
      </c>
      <c r="L29" s="12">
        <f>'m vs o orig data'!E28</f>
        <v>0.0035699964</v>
      </c>
      <c r="M29" s="9"/>
      <c r="N29" s="12">
        <f>'m vs o orig data'!Q28</f>
        <v>0.0713534951</v>
      </c>
      <c r="P29" s="12">
        <f>'m vs o orig data'!Z28</f>
        <v>4.504928E-15</v>
      </c>
      <c r="Q29" s="1"/>
      <c r="R29" s="1"/>
      <c r="S29" s="1"/>
    </row>
    <row r="30" spans="1:19" ht="12.75">
      <c r="A30" s="2" t="str">
        <f ca="1" t="shared" si="2"/>
        <v>Downtown (m,o,d)</v>
      </c>
      <c r="B30" t="s">
        <v>55</v>
      </c>
      <c r="C30" t="str">
        <f>'m vs o orig data'!AD29</f>
        <v>m</v>
      </c>
      <c r="D30" t="str">
        <f>'m vs o orig data'!AE29</f>
        <v>o</v>
      </c>
      <c r="E30" t="str">
        <f ca="1">IF(CELL("contents",F30)="s","s",IF(CELL("contents",G30)="s","s",IF(CELL("contents",'m vs o orig data'!AF29)="d","d","")))</f>
        <v>d</v>
      </c>
      <c r="F30" t="str">
        <f>'m vs o orig data'!AG29</f>
        <v> </v>
      </c>
      <c r="G30" t="str">
        <f>'m vs o orig data'!AH29</f>
        <v> </v>
      </c>
      <c r="H30" s="19">
        <f t="shared" si="3"/>
        <v>0.0627099919</v>
      </c>
      <c r="I30" s="3">
        <f>'m vs o orig data'!B29</f>
        <v>0.1045142688</v>
      </c>
      <c r="J30" s="3">
        <f>'m vs o orig data'!N29</f>
        <v>0.0533456011</v>
      </c>
      <c r="K30" s="19">
        <f t="shared" si="4"/>
        <v>0.0380740563</v>
      </c>
      <c r="L30" s="12">
        <f>'m vs o orig data'!E29</f>
        <v>3.3811204E-07</v>
      </c>
      <c r="M30" s="9"/>
      <c r="N30" s="12">
        <f>'m vs o orig data'!Q29</f>
        <v>2.4962085E-08</v>
      </c>
      <c r="P30" s="12">
        <f>'m vs o orig data'!Z29</f>
        <v>1.528835E-11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56</v>
      </c>
      <c r="C31" t="str">
        <f>'m vs o orig data'!AD30</f>
        <v>m</v>
      </c>
      <c r="D31" t="str">
        <f>'m vs o orig data'!AE30</f>
        <v>o</v>
      </c>
      <c r="E31" t="str">
        <f ca="1">IF(CELL("contents",F31)="s","s",IF(CELL("contents",G31)="s","s",IF(CELL("contents",'m vs o orig data'!AF30)="d","d","")))</f>
        <v>d</v>
      </c>
      <c r="F31" t="str">
        <f>'m vs o orig data'!AG30</f>
        <v> </v>
      </c>
      <c r="G31" t="str">
        <f>'m vs o orig data'!AH30</f>
        <v> </v>
      </c>
      <c r="H31" s="19">
        <f t="shared" si="3"/>
        <v>0.0627099919</v>
      </c>
      <c r="I31" s="3">
        <f>'m vs o orig data'!B30</f>
        <v>0.1065474858</v>
      </c>
      <c r="J31" s="3">
        <f>'m vs o orig data'!N30</f>
        <v>0.0630640625</v>
      </c>
      <c r="K31" s="19">
        <f t="shared" si="4"/>
        <v>0.0380740563</v>
      </c>
      <c r="L31" s="12">
        <f>'m vs o orig data'!E30</f>
        <v>3.0470528E-08</v>
      </c>
      <c r="M31" s="9"/>
      <c r="N31" s="12">
        <f>'m vs o orig data'!Q30</f>
        <v>8.933049E-16</v>
      </c>
      <c r="P31" s="12">
        <f>'m vs o orig data'!Z30</f>
        <v>5.8157163E-08</v>
      </c>
      <c r="Q31" s="1"/>
      <c r="R31" s="1"/>
      <c r="S31" s="1"/>
    </row>
    <row r="32" spans="1:19" ht="12.75">
      <c r="B32"/>
      <c r="C32"/>
      <c r="D32"/>
      <c r="E32"/>
      <c r="F32"/>
      <c r="G32"/>
      <c r="H32" s="19"/>
      <c r="I32" s="3"/>
      <c r="J32" s="3"/>
      <c r="K32" s="19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20"/>
    </row>
    <row r="34" spans="2:8" ht="12.75">
      <c r="B34"/>
      <c r="C34"/>
      <c r="D34"/>
      <c r="E34"/>
      <c r="F34"/>
      <c r="G34"/>
      <c r="H34" s="20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40" sqref="H40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5" t="s">
        <v>136</v>
      </c>
      <c r="B1" s="5" t="s">
        <v>58</v>
      </c>
      <c r="C1" s="13" t="s">
        <v>29</v>
      </c>
      <c r="D1" s="13" t="s">
        <v>30</v>
      </c>
      <c r="E1" s="78" t="s">
        <v>161</v>
      </c>
      <c r="F1" s="78"/>
      <c r="G1" s="78"/>
      <c r="H1" s="78"/>
      <c r="I1" s="78"/>
    </row>
    <row r="2" spans="1:9" ht="12.75">
      <c r="A2" s="35"/>
      <c r="B2" s="5"/>
      <c r="C2" s="13"/>
      <c r="D2" s="13"/>
      <c r="E2" s="3"/>
      <c r="F2" s="3" t="s">
        <v>138</v>
      </c>
      <c r="G2" s="3"/>
      <c r="H2" s="3"/>
      <c r="I2" s="3"/>
    </row>
    <row r="3" spans="1:9" ht="12.75">
      <c r="A3" s="34" t="s">
        <v>0</v>
      </c>
      <c r="B3" s="5"/>
      <c r="C3" s="13" t="s">
        <v>119</v>
      </c>
      <c r="D3" s="13" t="s">
        <v>60</v>
      </c>
      <c r="E3" s="6" t="s">
        <v>127</v>
      </c>
      <c r="F3" s="3" t="s">
        <v>139</v>
      </c>
      <c r="G3" s="6" t="s">
        <v>96</v>
      </c>
      <c r="H3" s="6" t="s">
        <v>97</v>
      </c>
      <c r="I3" s="6" t="s">
        <v>101</v>
      </c>
    </row>
    <row r="4" spans="1:9" ht="12.75">
      <c r="A4" s="33" t="str">
        <f ca="1">CONCATENATE(B4)&amp;(IF((CELL("contents",D4)="s")," (s)",(IF((CELL("contents",C4)="m")," (m)",""))))</f>
        <v>Southeast Region (m)</v>
      </c>
      <c r="B4" t="s">
        <v>120</v>
      </c>
      <c r="C4" t="str">
        <f>'m region orig data'!P4</f>
        <v>m</v>
      </c>
      <c r="D4" t="str">
        <f>'m region orig data'!Q4</f>
        <v> </v>
      </c>
      <c r="E4" s="19">
        <f>F$12</f>
        <v>0.0626405964</v>
      </c>
      <c r="F4" s="36">
        <f>'m region orig data'!D4</f>
        <v>0.0383267083</v>
      </c>
      <c r="G4" s="6">
        <f>'m region orig data'!B4</f>
        <v>260</v>
      </c>
      <c r="H4" s="6">
        <f>'m region orig data'!C4</f>
        <v>7398</v>
      </c>
      <c r="I4" s="12">
        <f>'m region orig data'!G4</f>
        <v>1.7699671E-08</v>
      </c>
    </row>
    <row r="5" spans="1:9" ht="12.75">
      <c r="A5" s="33" t="str">
        <f ca="1">CONCATENATE(B5)&amp;(IF((CELL("contents",D5)="s")," (s)",(IF((CELL("contents",C5)="m")," (m)",""))))</f>
        <v>Interlake Region</v>
      </c>
      <c r="B5" t="s">
        <v>121</v>
      </c>
      <c r="C5" t="str">
        <f>'m region orig data'!P5</f>
        <v> </v>
      </c>
      <c r="D5" t="str">
        <f>'m region orig data'!Q5</f>
        <v> </v>
      </c>
      <c r="E5" s="19">
        <f aca="true" t="shared" si="0" ref="E5:E12">F$12</f>
        <v>0.0626405964</v>
      </c>
      <c r="F5" s="36">
        <f>'m region orig data'!D5</f>
        <v>0.0526014309</v>
      </c>
      <c r="G5" s="6">
        <f>'m region orig data'!B5</f>
        <v>318</v>
      </c>
      <c r="H5" s="6">
        <f>'m region orig data'!C5</f>
        <v>6193</v>
      </c>
      <c r="I5" s="12">
        <f>'m region orig data'!G5</f>
        <v>0.0355212856</v>
      </c>
    </row>
    <row r="6" spans="1:9" ht="12.75">
      <c r="A6" s="33" t="str">
        <f aca="true" ca="1" t="shared" si="1" ref="A6:A12">CONCATENATE(B6)&amp;(IF((CELL("contents",D6)="s")," (s)",(IF((CELL("contents",C6)="m")," (m)",""))))</f>
        <v>Northwest Region (m)</v>
      </c>
      <c r="B6" t="s">
        <v>122</v>
      </c>
      <c r="C6" t="str">
        <f>'m region orig data'!P6</f>
        <v>m</v>
      </c>
      <c r="D6" t="str">
        <f>'m region orig data'!Q6</f>
        <v> </v>
      </c>
      <c r="E6" s="19">
        <f t="shared" si="0"/>
        <v>0.0626405964</v>
      </c>
      <c r="F6" s="36">
        <f>'m region orig data'!D6</f>
        <v>0.0985274645</v>
      </c>
      <c r="G6" s="6">
        <f>'m region orig data'!B6</f>
        <v>272</v>
      </c>
      <c r="H6" s="6">
        <f>'m region orig data'!C6</f>
        <v>2991</v>
      </c>
      <c r="I6" s="12">
        <f>'m region orig data'!G6</f>
        <v>1.335515E-07</v>
      </c>
    </row>
    <row r="7" spans="1:9" ht="12.75">
      <c r="A7" s="33" t="str">
        <f ca="1" t="shared" si="1"/>
        <v>Winnipeg Region</v>
      </c>
      <c r="B7" t="s">
        <v>123</v>
      </c>
      <c r="C7" t="str">
        <f>'m region orig data'!P7</f>
        <v> </v>
      </c>
      <c r="D7" t="str">
        <f>'m region orig data'!Q7</f>
        <v> </v>
      </c>
      <c r="E7" s="19">
        <f t="shared" si="0"/>
        <v>0.0626405964</v>
      </c>
      <c r="F7" s="36">
        <f>'m region orig data'!D7</f>
        <v>0.0645887611</v>
      </c>
      <c r="G7" s="6">
        <f>'m region orig data'!B7</f>
        <v>1301</v>
      </c>
      <c r="H7" s="6">
        <f>'m region orig data'!C7</f>
        <v>23308</v>
      </c>
      <c r="I7" s="12">
        <f>'m region orig data'!G7</f>
        <v>0.6383146288</v>
      </c>
    </row>
    <row r="8" spans="1:9" ht="12.75">
      <c r="A8" s="33" t="str">
        <f ca="1" t="shared" si="1"/>
        <v>Southwest Region</v>
      </c>
      <c r="B8" t="s">
        <v>124</v>
      </c>
      <c r="C8" t="str">
        <f>'m region orig data'!P8</f>
        <v> </v>
      </c>
      <c r="D8" t="str">
        <f>'m region orig data'!Q8</f>
        <v> </v>
      </c>
      <c r="E8" s="19">
        <f t="shared" si="0"/>
        <v>0.0626405964</v>
      </c>
      <c r="F8" s="36">
        <f>'m region orig data'!D8</f>
        <v>0.0553512202</v>
      </c>
      <c r="G8" s="6">
        <f>'m region orig data'!B8</f>
        <v>308</v>
      </c>
      <c r="H8" s="6">
        <f>'m region orig data'!C8</f>
        <v>6276</v>
      </c>
      <c r="I8" s="12">
        <f>'m region orig data'!G8</f>
        <v>0.1366218336</v>
      </c>
    </row>
    <row r="9" spans="1:9" ht="12.75">
      <c r="A9" s="33" t="str">
        <f ca="1" t="shared" si="1"/>
        <v>The Pas Region (m)</v>
      </c>
      <c r="B9" t="s">
        <v>125</v>
      </c>
      <c r="C9" t="str">
        <f>'m region orig data'!P9</f>
        <v>m</v>
      </c>
      <c r="D9" t="str">
        <f>'m region orig data'!Q9</f>
        <v> </v>
      </c>
      <c r="E9" s="19">
        <f t="shared" si="0"/>
        <v>0.0626405964</v>
      </c>
      <c r="F9" s="36">
        <f>'m region orig data'!D9</f>
        <v>0.1120679363</v>
      </c>
      <c r="G9" s="6">
        <f>'m region orig data'!B9</f>
        <v>381</v>
      </c>
      <c r="H9" s="6">
        <f>'m region orig data'!C9</f>
        <v>4181</v>
      </c>
      <c r="I9" s="12">
        <f>'m region orig data'!G9</f>
        <v>2.453006E-13</v>
      </c>
    </row>
    <row r="10" spans="1:9" ht="12.75">
      <c r="A10" s="33" t="str">
        <f ca="1" t="shared" si="1"/>
        <v>Thompson Region (m)</v>
      </c>
      <c r="B10" t="s">
        <v>126</v>
      </c>
      <c r="C10" t="str">
        <f>'m region orig data'!P10</f>
        <v>m</v>
      </c>
      <c r="D10" t="str">
        <f>'m region orig data'!Q10</f>
        <v> </v>
      </c>
      <c r="E10" s="19">
        <f t="shared" si="0"/>
        <v>0.0626405964</v>
      </c>
      <c r="F10" s="36">
        <f>'m region orig data'!D10</f>
        <v>0.0381612682</v>
      </c>
      <c r="G10" s="6">
        <f>'m region orig data'!B10</f>
        <v>78</v>
      </c>
      <c r="H10" s="6">
        <f>'m region orig data'!C10</f>
        <v>2833</v>
      </c>
      <c r="I10" s="12">
        <f>'m region orig data'!G10</f>
        <v>0.0001254092</v>
      </c>
    </row>
    <row r="11" spans="1:9" ht="12.75">
      <c r="A11" s="33"/>
      <c r="E11" s="19"/>
      <c r="F11" s="36"/>
      <c r="G11" s="6"/>
      <c r="H11" s="6"/>
      <c r="I11" s="12"/>
    </row>
    <row r="12" spans="1:9" ht="12.75">
      <c r="A12" s="33" t="str">
        <f ca="1" t="shared" si="1"/>
        <v>Manitoba</v>
      </c>
      <c r="B12" t="s">
        <v>42</v>
      </c>
      <c r="C12" t="str">
        <f>'m region orig data'!P11</f>
        <v> </v>
      </c>
      <c r="D12" t="str">
        <f>'m region orig data'!Q11</f>
        <v> </v>
      </c>
      <c r="E12" s="19">
        <f t="shared" si="0"/>
        <v>0.0626405964</v>
      </c>
      <c r="F12" s="36">
        <f>'m region orig data'!D11</f>
        <v>0.0626405964</v>
      </c>
      <c r="G12" s="6">
        <f>'m region orig data'!B11</f>
        <v>2918</v>
      </c>
      <c r="H12" s="6">
        <f>'m region orig data'!C11</f>
        <v>53180</v>
      </c>
      <c r="I12" s="12" t="str">
        <f>'m region orig data'!G11</f>
        <v> </v>
      </c>
    </row>
    <row r="13" spans="5:9" ht="12.75">
      <c r="E13" s="19"/>
      <c r="F13" s="11"/>
      <c r="G13" s="6"/>
      <c r="H13" s="6"/>
      <c r="I13" s="12"/>
    </row>
    <row r="16" ht="12.75">
      <c r="B16" s="38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155</v>
      </c>
    </row>
    <row r="3" spans="1:34" ht="12.75">
      <c r="A3" t="s">
        <v>0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J3" t="s">
        <v>70</v>
      </c>
      <c r="K3" t="s">
        <v>156</v>
      </c>
      <c r="L3" t="s">
        <v>71</v>
      </c>
      <c r="M3" t="s">
        <v>72</v>
      </c>
      <c r="N3" t="s">
        <v>73</v>
      </c>
      <c r="O3" t="s">
        <v>74</v>
      </c>
      <c r="P3" t="s">
        <v>75</v>
      </c>
      <c r="Q3" t="s">
        <v>76</v>
      </c>
      <c r="R3" t="s">
        <v>77</v>
      </c>
      <c r="S3" t="s">
        <v>78</v>
      </c>
      <c r="T3" t="s">
        <v>79</v>
      </c>
      <c r="U3" t="s">
        <v>80</v>
      </c>
      <c r="V3" t="s">
        <v>81</v>
      </c>
      <c r="W3" t="s">
        <v>157</v>
      </c>
      <c r="X3" t="s">
        <v>82</v>
      </c>
      <c r="Y3" t="s">
        <v>83</v>
      </c>
      <c r="Z3" t="s">
        <v>84</v>
      </c>
      <c r="AA3" t="s">
        <v>85</v>
      </c>
      <c r="AB3" t="s">
        <v>86</v>
      </c>
      <c r="AC3" t="s">
        <v>87</v>
      </c>
      <c r="AD3" t="s">
        <v>88</v>
      </c>
      <c r="AE3" t="s">
        <v>89</v>
      </c>
      <c r="AF3" t="s">
        <v>90</v>
      </c>
      <c r="AG3" t="s">
        <v>91</v>
      </c>
      <c r="AH3" t="s">
        <v>92</v>
      </c>
    </row>
    <row r="4" spans="1:34" ht="12.75">
      <c r="A4" t="s">
        <v>3</v>
      </c>
      <c r="B4">
        <v>0.0388207472</v>
      </c>
      <c r="C4">
        <v>0.0315652378</v>
      </c>
      <c r="D4">
        <v>0.0477439905</v>
      </c>
      <c r="E4" s="4">
        <v>5.5468547E-06</v>
      </c>
      <c r="F4">
        <v>0.0355210539</v>
      </c>
      <c r="G4">
        <v>0.0028388585</v>
      </c>
      <c r="H4">
        <v>-0.4796</v>
      </c>
      <c r="I4">
        <v>-0.6865</v>
      </c>
      <c r="J4">
        <v>-0.2727</v>
      </c>
      <c r="K4">
        <v>0.6190520201</v>
      </c>
      <c r="L4">
        <v>0.5033526051</v>
      </c>
      <c r="M4">
        <v>0.7613458235</v>
      </c>
      <c r="N4">
        <v>0.0278761563</v>
      </c>
      <c r="O4">
        <v>0.0244861911</v>
      </c>
      <c r="P4">
        <v>0.0317354417</v>
      </c>
      <c r="Q4" s="4">
        <v>2.4462979E-06</v>
      </c>
      <c r="R4">
        <v>0.0256385749</v>
      </c>
      <c r="S4">
        <v>0.0007725989</v>
      </c>
      <c r="T4">
        <v>-0.3118</v>
      </c>
      <c r="U4">
        <v>-0.4414</v>
      </c>
      <c r="V4">
        <v>-0.1821</v>
      </c>
      <c r="W4">
        <v>0.732156197</v>
      </c>
      <c r="X4">
        <v>0.6431201047</v>
      </c>
      <c r="Y4">
        <v>0.8335187981</v>
      </c>
      <c r="Z4">
        <v>0.0022553646</v>
      </c>
      <c r="AA4">
        <v>-0.3312</v>
      </c>
      <c r="AB4">
        <v>-0.5437</v>
      </c>
      <c r="AC4">
        <v>-0.1187</v>
      </c>
      <c r="AD4" t="s">
        <v>119</v>
      </c>
      <c r="AE4" t="s">
        <v>94</v>
      </c>
      <c r="AF4" t="s">
        <v>93</v>
      </c>
      <c r="AG4" t="s">
        <v>59</v>
      </c>
      <c r="AH4" t="s">
        <v>59</v>
      </c>
    </row>
    <row r="5" spans="1:34" ht="12.75">
      <c r="A5" t="s">
        <v>1</v>
      </c>
      <c r="B5">
        <v>0.0483074485</v>
      </c>
      <c r="C5">
        <v>0.0392520134</v>
      </c>
      <c r="D5">
        <v>0.0594519714</v>
      </c>
      <c r="E5">
        <v>0.013750934</v>
      </c>
      <c r="F5">
        <v>0.0454961832</v>
      </c>
      <c r="G5">
        <v>0.0036414191</v>
      </c>
      <c r="H5">
        <v>-0.2609</v>
      </c>
      <c r="I5">
        <v>-0.4685</v>
      </c>
      <c r="J5">
        <v>-0.0534</v>
      </c>
      <c r="K5">
        <v>0.7703309626</v>
      </c>
      <c r="L5">
        <v>0.6259291731</v>
      </c>
      <c r="M5">
        <v>0.9480462285</v>
      </c>
      <c r="N5">
        <v>0.035097187</v>
      </c>
      <c r="O5">
        <v>0.0311545312</v>
      </c>
      <c r="P5">
        <v>0.0395387921</v>
      </c>
      <c r="Q5">
        <v>0.1805491411</v>
      </c>
      <c r="R5">
        <v>0.0357703812</v>
      </c>
      <c r="S5">
        <v>0.0006863507</v>
      </c>
      <c r="T5">
        <v>-0.0814</v>
      </c>
      <c r="U5">
        <v>-0.2006</v>
      </c>
      <c r="V5">
        <v>0.0377</v>
      </c>
      <c r="W5">
        <v>0.9218137058</v>
      </c>
      <c r="X5">
        <v>0.8182614143</v>
      </c>
      <c r="Y5">
        <v>1.0384707054</v>
      </c>
      <c r="Z5">
        <v>0.0025084862</v>
      </c>
      <c r="AA5">
        <v>-0.3195</v>
      </c>
      <c r="AB5">
        <v>-0.5266</v>
      </c>
      <c r="AC5">
        <v>-0.1123</v>
      </c>
      <c r="AD5" t="s">
        <v>59</v>
      </c>
      <c r="AE5" t="s">
        <v>59</v>
      </c>
      <c r="AF5" t="s">
        <v>93</v>
      </c>
      <c r="AG5" t="s">
        <v>59</v>
      </c>
      <c r="AH5" t="s">
        <v>59</v>
      </c>
    </row>
    <row r="6" spans="1:34" ht="12.75">
      <c r="A6" t="s">
        <v>10</v>
      </c>
      <c r="B6">
        <v>0.0567886457</v>
      </c>
      <c r="C6">
        <v>0.0441250663</v>
      </c>
      <c r="D6">
        <v>0.0730865821</v>
      </c>
      <c r="E6">
        <v>0.4410169415</v>
      </c>
      <c r="F6">
        <v>0.0554455446</v>
      </c>
      <c r="G6">
        <v>0.0058795016</v>
      </c>
      <c r="H6">
        <v>-0.0992</v>
      </c>
      <c r="I6">
        <v>-0.3515</v>
      </c>
      <c r="J6">
        <v>0.1531</v>
      </c>
      <c r="K6">
        <v>0.9055757134</v>
      </c>
      <c r="L6">
        <v>0.703636931</v>
      </c>
      <c r="M6">
        <v>1.1654694866</v>
      </c>
      <c r="N6">
        <v>0.0390208605</v>
      </c>
      <c r="O6">
        <v>0.0345751708</v>
      </c>
      <c r="P6">
        <v>0.0440381787</v>
      </c>
      <c r="Q6">
        <v>0.6906251598</v>
      </c>
      <c r="R6">
        <v>0.0457312491</v>
      </c>
      <c r="S6">
        <v>0.0009054993</v>
      </c>
      <c r="T6">
        <v>0.0246</v>
      </c>
      <c r="U6">
        <v>-0.0964</v>
      </c>
      <c r="V6">
        <v>0.1455</v>
      </c>
      <c r="W6">
        <v>1.0248674358</v>
      </c>
      <c r="X6">
        <v>0.9081031593</v>
      </c>
      <c r="Y6">
        <v>1.1566453108</v>
      </c>
      <c r="Z6">
        <v>0.0036343068</v>
      </c>
      <c r="AA6">
        <v>-0.3752</v>
      </c>
      <c r="AB6">
        <v>-0.6281</v>
      </c>
      <c r="AC6">
        <v>-0.1224</v>
      </c>
      <c r="AD6" t="s">
        <v>59</v>
      </c>
      <c r="AE6" t="s">
        <v>59</v>
      </c>
      <c r="AF6" t="s">
        <v>93</v>
      </c>
      <c r="AG6" t="s">
        <v>59</v>
      </c>
      <c r="AH6" t="s">
        <v>59</v>
      </c>
    </row>
    <row r="7" spans="1:34" ht="12.75">
      <c r="A7" t="s">
        <v>9</v>
      </c>
      <c r="B7">
        <v>0.0708686863</v>
      </c>
      <c r="C7">
        <v>0.0549961562</v>
      </c>
      <c r="D7">
        <v>0.0913222133</v>
      </c>
      <c r="E7">
        <v>0.3444580658</v>
      </c>
      <c r="F7">
        <v>0.0505237215</v>
      </c>
      <c r="G7">
        <v>0.0054366386</v>
      </c>
      <c r="H7">
        <v>0.1223</v>
      </c>
      <c r="I7">
        <v>-0.1313</v>
      </c>
      <c r="J7">
        <v>0.3759</v>
      </c>
      <c r="K7">
        <v>1.1301019845</v>
      </c>
      <c r="L7">
        <v>0.8769919187</v>
      </c>
      <c r="M7">
        <v>1.4562625586</v>
      </c>
      <c r="N7">
        <v>0.0458143547</v>
      </c>
      <c r="O7">
        <v>0.0404795802</v>
      </c>
      <c r="P7">
        <v>0.0518521952</v>
      </c>
      <c r="Q7">
        <v>0.0033908518</v>
      </c>
      <c r="R7">
        <v>0.0444415174</v>
      </c>
      <c r="S7">
        <v>0.0010576938</v>
      </c>
      <c r="T7">
        <v>0.1851</v>
      </c>
      <c r="U7">
        <v>0.0613</v>
      </c>
      <c r="V7">
        <v>0.3089</v>
      </c>
      <c r="W7">
        <v>1.2032958686</v>
      </c>
      <c r="X7">
        <v>1.0631801323</v>
      </c>
      <c r="Y7">
        <v>1.3618773559</v>
      </c>
      <c r="Z7">
        <v>0.0008212965</v>
      </c>
      <c r="AA7">
        <v>-0.4362</v>
      </c>
      <c r="AB7">
        <v>-0.6918</v>
      </c>
      <c r="AC7">
        <v>-0.1807</v>
      </c>
      <c r="AD7" t="s">
        <v>59</v>
      </c>
      <c r="AE7" t="s">
        <v>94</v>
      </c>
      <c r="AF7" t="s">
        <v>93</v>
      </c>
      <c r="AG7" t="s">
        <v>59</v>
      </c>
      <c r="AH7" t="s">
        <v>59</v>
      </c>
    </row>
    <row r="8" spans="1:34" ht="12.75">
      <c r="A8" t="s">
        <v>11</v>
      </c>
      <c r="B8">
        <v>0.0649996708</v>
      </c>
      <c r="C8">
        <v>0.0570407693</v>
      </c>
      <c r="D8">
        <v>0.0740690781</v>
      </c>
      <c r="E8">
        <v>0.6493869757</v>
      </c>
      <c r="F8">
        <v>0.055817745</v>
      </c>
      <c r="G8">
        <v>0.0015037012</v>
      </c>
      <c r="H8">
        <v>0.0303</v>
      </c>
      <c r="I8">
        <v>-0.1003</v>
      </c>
      <c r="J8">
        <v>0.1609</v>
      </c>
      <c r="K8">
        <v>1.0307599953</v>
      </c>
      <c r="L8">
        <v>0.9045483225</v>
      </c>
      <c r="M8">
        <v>1.1745819892</v>
      </c>
      <c r="N8">
        <v>0.0375085714</v>
      </c>
      <c r="O8">
        <v>0.0338118731</v>
      </c>
      <c r="P8">
        <v>0.0416094347</v>
      </c>
      <c r="Q8">
        <v>0.7774367022</v>
      </c>
      <c r="R8">
        <v>0.0379422705</v>
      </c>
      <c r="S8">
        <v>0.0002660015</v>
      </c>
      <c r="T8">
        <v>-0.015</v>
      </c>
      <c r="U8">
        <v>-0.1187</v>
      </c>
      <c r="V8">
        <v>0.0888</v>
      </c>
      <c r="W8">
        <v>0.9851477621</v>
      </c>
      <c r="X8">
        <v>0.8880554477</v>
      </c>
      <c r="Y8">
        <v>1.0928553118</v>
      </c>
      <c r="Z8" s="4">
        <v>2.426663E-18</v>
      </c>
      <c r="AA8">
        <v>-0.5498</v>
      </c>
      <c r="AB8">
        <v>-0.6732</v>
      </c>
      <c r="AC8">
        <v>-0.4265</v>
      </c>
      <c r="AD8" t="s">
        <v>59</v>
      </c>
      <c r="AE8" t="s">
        <v>59</v>
      </c>
      <c r="AF8" t="s">
        <v>93</v>
      </c>
      <c r="AG8" t="s">
        <v>59</v>
      </c>
      <c r="AH8" t="s">
        <v>59</v>
      </c>
    </row>
    <row r="9" spans="1:34" ht="12.75">
      <c r="A9" t="s">
        <v>4</v>
      </c>
      <c r="B9">
        <v>0.0508549223</v>
      </c>
      <c r="C9">
        <v>0.0429504347</v>
      </c>
      <c r="D9">
        <v>0.0602141315</v>
      </c>
      <c r="E9">
        <v>0.0150500175</v>
      </c>
      <c r="F9">
        <v>0.0503340757</v>
      </c>
      <c r="G9">
        <v>0.0026640825</v>
      </c>
      <c r="H9">
        <v>-0.2095</v>
      </c>
      <c r="I9">
        <v>-0.3785</v>
      </c>
      <c r="J9">
        <v>-0.0406</v>
      </c>
      <c r="K9">
        <v>0.8109540556</v>
      </c>
      <c r="L9">
        <v>0.6849057599</v>
      </c>
      <c r="M9">
        <v>0.9601999556</v>
      </c>
      <c r="N9">
        <v>0.0343563686</v>
      </c>
      <c r="O9">
        <v>0.0303706209</v>
      </c>
      <c r="P9">
        <v>0.0388651938</v>
      </c>
      <c r="Q9">
        <v>0.1024520947</v>
      </c>
      <c r="R9">
        <v>0.0366589413</v>
      </c>
      <c r="S9">
        <v>0.0008059652</v>
      </c>
      <c r="T9">
        <v>-0.1027</v>
      </c>
      <c r="U9">
        <v>-0.2261</v>
      </c>
      <c r="V9">
        <v>0.0206</v>
      </c>
      <c r="W9">
        <v>0.9023564057</v>
      </c>
      <c r="X9">
        <v>0.7976723206</v>
      </c>
      <c r="Y9">
        <v>1.0207789111</v>
      </c>
      <c r="Z9" s="4">
        <v>7.1239447E-06</v>
      </c>
      <c r="AA9">
        <v>-0.3922</v>
      </c>
      <c r="AB9">
        <v>-0.5634</v>
      </c>
      <c r="AC9">
        <v>-0.221</v>
      </c>
      <c r="AD9" t="s">
        <v>59</v>
      </c>
      <c r="AE9" t="s">
        <v>59</v>
      </c>
      <c r="AF9" t="s">
        <v>93</v>
      </c>
      <c r="AG9" t="s">
        <v>59</v>
      </c>
      <c r="AH9" t="s">
        <v>59</v>
      </c>
    </row>
    <row r="10" spans="1:34" ht="12.75">
      <c r="A10" t="s">
        <v>2</v>
      </c>
      <c r="B10">
        <v>0.0368078773</v>
      </c>
      <c r="C10">
        <v>0.028714044</v>
      </c>
      <c r="D10">
        <v>0.0471831775</v>
      </c>
      <c r="E10">
        <v>2.60723E-05</v>
      </c>
      <c r="F10">
        <v>0.033924441</v>
      </c>
      <c r="G10">
        <v>0.0035544868</v>
      </c>
      <c r="H10">
        <v>-0.5328</v>
      </c>
      <c r="I10">
        <v>-0.7811</v>
      </c>
      <c r="J10">
        <v>-0.2845</v>
      </c>
      <c r="K10">
        <v>0.586953948</v>
      </c>
      <c r="L10">
        <v>0.4578862652</v>
      </c>
      <c r="M10">
        <v>0.7524028634</v>
      </c>
      <c r="N10">
        <v>0.0343610597</v>
      </c>
      <c r="O10">
        <v>0.0300582706</v>
      </c>
      <c r="P10">
        <v>0.0392797855</v>
      </c>
      <c r="Q10">
        <v>0.1327816088</v>
      </c>
      <c r="R10">
        <v>0.033650507</v>
      </c>
      <c r="S10">
        <v>0.0010626661</v>
      </c>
      <c r="T10">
        <v>-0.1026</v>
      </c>
      <c r="U10">
        <v>-0.2364</v>
      </c>
      <c r="V10">
        <v>0.0312</v>
      </c>
      <c r="W10">
        <v>0.9024796148</v>
      </c>
      <c r="X10">
        <v>0.7894685649</v>
      </c>
      <c r="Y10">
        <v>1.0316679998</v>
      </c>
      <c r="Z10">
        <v>0.5971768267</v>
      </c>
      <c r="AA10">
        <v>-0.0688</v>
      </c>
      <c r="AB10">
        <v>-0.3239</v>
      </c>
      <c r="AC10">
        <v>0.1863</v>
      </c>
      <c r="AD10" t="s">
        <v>119</v>
      </c>
      <c r="AE10" t="s">
        <v>59</v>
      </c>
      <c r="AF10" t="s">
        <v>59</v>
      </c>
      <c r="AG10" t="s">
        <v>59</v>
      </c>
      <c r="AH10" t="s">
        <v>59</v>
      </c>
    </row>
    <row r="11" spans="1:34" ht="12.75">
      <c r="A11" t="s">
        <v>6</v>
      </c>
      <c r="B11">
        <v>0.1452751928</v>
      </c>
      <c r="C11">
        <v>0.1245378141</v>
      </c>
      <c r="D11">
        <v>0.1694656503</v>
      </c>
      <c r="E11" s="4">
        <v>1.125402E-26</v>
      </c>
      <c r="F11">
        <v>0.1251784864</v>
      </c>
      <c r="G11">
        <v>0.0051050095</v>
      </c>
      <c r="H11">
        <v>0.8401</v>
      </c>
      <c r="I11">
        <v>0.6861</v>
      </c>
      <c r="J11">
        <v>0.9941</v>
      </c>
      <c r="K11">
        <v>2.3166195419</v>
      </c>
      <c r="L11">
        <v>1.9859325479</v>
      </c>
      <c r="M11">
        <v>2.7023707868</v>
      </c>
      <c r="N11">
        <v>0.0743475602</v>
      </c>
      <c r="O11">
        <v>0.0657438381</v>
      </c>
      <c r="P11">
        <v>0.0840772287</v>
      </c>
      <c r="Q11" s="4">
        <v>1.482871E-26</v>
      </c>
      <c r="R11">
        <v>0.0747201879</v>
      </c>
      <c r="S11">
        <v>0.001545419</v>
      </c>
      <c r="T11">
        <v>0.6692</v>
      </c>
      <c r="U11">
        <v>0.5462</v>
      </c>
      <c r="V11">
        <v>0.7922</v>
      </c>
      <c r="W11">
        <v>1.9527092037</v>
      </c>
      <c r="X11">
        <v>1.7267358522</v>
      </c>
      <c r="Y11">
        <v>2.2082550898</v>
      </c>
      <c r="Z11" s="4">
        <v>4.083055E-17</v>
      </c>
      <c r="AA11">
        <v>-0.6699</v>
      </c>
      <c r="AB11">
        <v>-0.826</v>
      </c>
      <c r="AC11">
        <v>-0.5138</v>
      </c>
      <c r="AD11" t="s">
        <v>119</v>
      </c>
      <c r="AE11" t="s">
        <v>94</v>
      </c>
      <c r="AF11" t="s">
        <v>93</v>
      </c>
      <c r="AG11" t="s">
        <v>59</v>
      </c>
      <c r="AH11" t="s">
        <v>59</v>
      </c>
    </row>
    <row r="12" spans="1:34" ht="12.75">
      <c r="A12" t="s">
        <v>8</v>
      </c>
      <c r="B12" t="s">
        <v>59</v>
      </c>
      <c r="C12" t="s">
        <v>59</v>
      </c>
      <c r="D12" t="s">
        <v>59</v>
      </c>
      <c r="E12" t="s">
        <v>59</v>
      </c>
      <c r="F12" t="s">
        <v>59</v>
      </c>
      <c r="G12" t="s">
        <v>59</v>
      </c>
      <c r="H12" t="s">
        <v>59</v>
      </c>
      <c r="I12" t="s">
        <v>59</v>
      </c>
      <c r="J12" t="s">
        <v>59</v>
      </c>
      <c r="K12" t="s">
        <v>59</v>
      </c>
      <c r="L12" t="s">
        <v>59</v>
      </c>
      <c r="M12" t="s">
        <v>59</v>
      </c>
      <c r="N12">
        <v>0.0135881347</v>
      </c>
      <c r="O12">
        <v>0.0060450726</v>
      </c>
      <c r="P12">
        <v>0.030543455</v>
      </c>
      <c r="Q12">
        <v>0.0126577363</v>
      </c>
      <c r="R12">
        <v>0.0108695652</v>
      </c>
      <c r="S12">
        <v>0.0044132988</v>
      </c>
      <c r="T12">
        <v>-1.0303</v>
      </c>
      <c r="U12">
        <v>-1.8403</v>
      </c>
      <c r="V12">
        <v>-0.2204</v>
      </c>
      <c r="W12">
        <v>0.3568869721</v>
      </c>
      <c r="X12">
        <v>0.1587714371</v>
      </c>
      <c r="Y12">
        <v>0.8022117404</v>
      </c>
      <c r="Z12" t="s">
        <v>59</v>
      </c>
      <c r="AA12" t="s">
        <v>59</v>
      </c>
      <c r="AB12" t="s">
        <v>59</v>
      </c>
      <c r="AC12" t="s">
        <v>59</v>
      </c>
      <c r="AD12" t="s">
        <v>59</v>
      </c>
      <c r="AE12" t="s">
        <v>59</v>
      </c>
      <c r="AF12" t="s">
        <v>59</v>
      </c>
      <c r="AG12" t="s">
        <v>60</v>
      </c>
      <c r="AH12" t="s">
        <v>59</v>
      </c>
    </row>
    <row r="13" spans="1:34" ht="12.75">
      <c r="A13" t="s">
        <v>5</v>
      </c>
      <c r="B13">
        <v>0.0501932</v>
      </c>
      <c r="C13">
        <v>0.0401659491</v>
      </c>
      <c r="D13">
        <v>0.0627237096</v>
      </c>
      <c r="E13">
        <v>0.0502252727</v>
      </c>
      <c r="F13">
        <v>0.0421052632</v>
      </c>
      <c r="G13">
        <v>0.0037618776</v>
      </c>
      <c r="H13">
        <v>-0.2226</v>
      </c>
      <c r="I13">
        <v>-0.4455</v>
      </c>
      <c r="J13">
        <v>0.0002</v>
      </c>
      <c r="K13">
        <v>0.8004019533</v>
      </c>
      <c r="L13">
        <v>0.6405031782</v>
      </c>
      <c r="M13">
        <v>1.0002187477</v>
      </c>
      <c r="N13">
        <v>0.0351085648</v>
      </c>
      <c r="O13">
        <v>0.0302356745</v>
      </c>
      <c r="P13">
        <v>0.0407667875</v>
      </c>
      <c r="Q13">
        <v>0.2874987784</v>
      </c>
      <c r="R13">
        <v>0.0313562781</v>
      </c>
      <c r="S13">
        <v>0.0014373286</v>
      </c>
      <c r="T13">
        <v>-0.0811</v>
      </c>
      <c r="U13">
        <v>-0.2305</v>
      </c>
      <c r="V13">
        <v>0.0683</v>
      </c>
      <c r="W13">
        <v>0.922112539</v>
      </c>
      <c r="X13">
        <v>0.7941280088</v>
      </c>
      <c r="Y13">
        <v>1.070723517</v>
      </c>
      <c r="Z13">
        <v>0.0034650949</v>
      </c>
      <c r="AA13">
        <v>-0.3574</v>
      </c>
      <c r="AB13">
        <v>-0.5971</v>
      </c>
      <c r="AC13">
        <v>-0.1178</v>
      </c>
      <c r="AD13" t="s">
        <v>59</v>
      </c>
      <c r="AE13" t="s">
        <v>59</v>
      </c>
      <c r="AF13" t="s">
        <v>93</v>
      </c>
      <c r="AG13" t="s">
        <v>59</v>
      </c>
      <c r="AH13" t="s">
        <v>59</v>
      </c>
    </row>
    <row r="14" spans="1:34" ht="12.75">
      <c r="A14" t="s">
        <v>7</v>
      </c>
      <c r="B14">
        <v>0.0402044688</v>
      </c>
      <c r="C14">
        <v>0.0309932672</v>
      </c>
      <c r="D14">
        <v>0.0521532404</v>
      </c>
      <c r="E14">
        <v>0.0008127221</v>
      </c>
      <c r="F14">
        <v>0.0288065844</v>
      </c>
      <c r="G14">
        <v>0.0032351861</v>
      </c>
      <c r="H14">
        <v>-0.4445</v>
      </c>
      <c r="I14">
        <v>-0.7048</v>
      </c>
      <c r="J14">
        <v>-0.1843</v>
      </c>
      <c r="K14">
        <v>0.6411174293</v>
      </c>
      <c r="L14">
        <v>0.4942317198</v>
      </c>
      <c r="M14">
        <v>0.8316575843</v>
      </c>
      <c r="N14">
        <v>0.0221658028</v>
      </c>
      <c r="O14">
        <v>0.0189877872</v>
      </c>
      <c r="P14">
        <v>0.0258757279</v>
      </c>
      <c r="Q14" s="4">
        <v>7.30655E-12</v>
      </c>
      <c r="R14">
        <v>0.0147835657</v>
      </c>
      <c r="S14">
        <v>0.0007309581</v>
      </c>
      <c r="T14">
        <v>-0.541</v>
      </c>
      <c r="U14">
        <v>-0.6957</v>
      </c>
      <c r="V14">
        <v>-0.3862</v>
      </c>
      <c r="W14">
        <v>0.5821760266</v>
      </c>
      <c r="X14">
        <v>0.4987067049</v>
      </c>
      <c r="Y14">
        <v>0.6796157394</v>
      </c>
      <c r="Z14">
        <v>2.62409E-05</v>
      </c>
      <c r="AA14">
        <v>-0.5954</v>
      </c>
      <c r="AB14">
        <v>-0.873</v>
      </c>
      <c r="AC14">
        <v>-0.3178</v>
      </c>
      <c r="AD14" t="s">
        <v>119</v>
      </c>
      <c r="AE14" t="s">
        <v>94</v>
      </c>
      <c r="AF14" t="s">
        <v>93</v>
      </c>
      <c r="AG14" t="s">
        <v>59</v>
      </c>
      <c r="AH14" t="s">
        <v>59</v>
      </c>
    </row>
    <row r="15" spans="1:34" ht="12.75">
      <c r="A15" t="s">
        <v>14</v>
      </c>
      <c r="B15">
        <v>0.0452998751</v>
      </c>
      <c r="C15">
        <v>0.0386841596</v>
      </c>
      <c r="D15">
        <v>0.0530470018</v>
      </c>
      <c r="E15">
        <v>4.01589E-05</v>
      </c>
      <c r="F15">
        <v>0.0424731777</v>
      </c>
      <c r="G15">
        <v>0.0021209216</v>
      </c>
      <c r="H15">
        <v>-0.3308</v>
      </c>
      <c r="I15">
        <v>-0.4887</v>
      </c>
      <c r="J15">
        <v>-0.1729</v>
      </c>
      <c r="K15">
        <v>0.7183620855</v>
      </c>
      <c r="L15">
        <v>0.6134505559</v>
      </c>
      <c r="M15">
        <v>0.8412154507</v>
      </c>
      <c r="N15">
        <v>0.0344726486</v>
      </c>
      <c r="O15">
        <v>0.0309717636</v>
      </c>
      <c r="P15">
        <v>0.0383692553</v>
      </c>
      <c r="Q15">
        <v>0.0689708227</v>
      </c>
      <c r="R15">
        <v>0.0364010173</v>
      </c>
      <c r="S15">
        <v>0.0004565341</v>
      </c>
      <c r="T15">
        <v>-0.0994</v>
      </c>
      <c r="U15">
        <v>-0.2065</v>
      </c>
      <c r="V15">
        <v>0.0077</v>
      </c>
      <c r="W15">
        <v>0.9054104538</v>
      </c>
      <c r="X15">
        <v>0.813461096</v>
      </c>
      <c r="Y15">
        <v>1.0077532827</v>
      </c>
      <c r="Z15">
        <v>0.0005105345</v>
      </c>
      <c r="AA15">
        <v>-0.2731</v>
      </c>
      <c r="AB15">
        <v>-0.4272</v>
      </c>
      <c r="AC15">
        <v>-0.1191</v>
      </c>
      <c r="AD15" t="s">
        <v>119</v>
      </c>
      <c r="AE15" t="s">
        <v>59</v>
      </c>
      <c r="AF15" t="s">
        <v>93</v>
      </c>
      <c r="AG15" t="s">
        <v>59</v>
      </c>
      <c r="AH15" t="s">
        <v>59</v>
      </c>
    </row>
    <row r="16" spans="1:34" ht="12.75">
      <c r="A16" t="s">
        <v>12</v>
      </c>
      <c r="B16">
        <v>0.0791993389</v>
      </c>
      <c r="C16">
        <v>0.0691251588</v>
      </c>
      <c r="D16">
        <v>0.0907417125</v>
      </c>
      <c r="E16">
        <v>0.0010273203</v>
      </c>
      <c r="F16">
        <v>0.0704308625</v>
      </c>
      <c r="G16">
        <v>0.0021996694</v>
      </c>
      <c r="H16">
        <v>0.2279</v>
      </c>
      <c r="I16">
        <v>0.0918</v>
      </c>
      <c r="J16">
        <v>0.3639</v>
      </c>
      <c r="K16">
        <v>1.2559372885</v>
      </c>
      <c r="L16">
        <v>1.0961816819</v>
      </c>
      <c r="M16">
        <v>1.4389753986</v>
      </c>
      <c r="N16">
        <v>0.0463536653</v>
      </c>
      <c r="O16">
        <v>0.0415662488</v>
      </c>
      <c r="P16">
        <v>0.0516924752</v>
      </c>
      <c r="Q16">
        <v>0.0004035515</v>
      </c>
      <c r="R16">
        <v>0.0457140309</v>
      </c>
      <c r="S16">
        <v>0.0006237949</v>
      </c>
      <c r="T16">
        <v>0.1968</v>
      </c>
      <c r="U16">
        <v>0.0878</v>
      </c>
      <c r="V16">
        <v>0.3058</v>
      </c>
      <c r="W16">
        <v>1.2174606483</v>
      </c>
      <c r="X16">
        <v>1.0917210515</v>
      </c>
      <c r="Y16">
        <v>1.3576823751</v>
      </c>
      <c r="Z16" s="4">
        <v>2.621766E-15</v>
      </c>
      <c r="AA16">
        <v>-0.5357</v>
      </c>
      <c r="AB16">
        <v>-0.6684</v>
      </c>
      <c r="AC16">
        <v>-0.4029</v>
      </c>
      <c r="AD16" t="s">
        <v>119</v>
      </c>
      <c r="AE16" t="s">
        <v>94</v>
      </c>
      <c r="AF16" t="s">
        <v>93</v>
      </c>
      <c r="AG16" t="s">
        <v>59</v>
      </c>
      <c r="AH16" t="s">
        <v>59</v>
      </c>
    </row>
    <row r="17" spans="1:34" ht="12.75">
      <c r="A17" t="s">
        <v>13</v>
      </c>
      <c r="B17">
        <v>0.0446918459</v>
      </c>
      <c r="C17">
        <v>0.0370834526</v>
      </c>
      <c r="D17">
        <v>0.0538612494</v>
      </c>
      <c r="E17">
        <v>0.0002992733</v>
      </c>
      <c r="F17">
        <v>0.0348775762</v>
      </c>
      <c r="G17">
        <v>0.0024350333</v>
      </c>
      <c r="H17">
        <v>-0.3443</v>
      </c>
      <c r="I17">
        <v>-0.5309</v>
      </c>
      <c r="J17">
        <v>-0.1577</v>
      </c>
      <c r="K17">
        <v>0.7087200035</v>
      </c>
      <c r="L17">
        <v>0.5880666627</v>
      </c>
      <c r="M17">
        <v>0.8541277296</v>
      </c>
      <c r="N17">
        <v>0.0273867338</v>
      </c>
      <c r="O17">
        <v>0.0240904842</v>
      </c>
      <c r="P17">
        <v>0.0311340022</v>
      </c>
      <c r="Q17" s="4">
        <v>4.7667519E-07</v>
      </c>
      <c r="R17">
        <v>0.0204638472</v>
      </c>
      <c r="S17">
        <v>0.0006866539</v>
      </c>
      <c r="T17">
        <v>-0.3295</v>
      </c>
      <c r="U17">
        <v>-0.4577</v>
      </c>
      <c r="V17">
        <v>-0.2012</v>
      </c>
      <c r="W17">
        <v>0.719301709</v>
      </c>
      <c r="X17">
        <v>0.6327270198</v>
      </c>
      <c r="Y17">
        <v>0.8177222284</v>
      </c>
      <c r="Z17" s="4">
        <v>9.1691365E-07</v>
      </c>
      <c r="AA17">
        <v>-0.4897</v>
      </c>
      <c r="AB17">
        <v>-0.6853</v>
      </c>
      <c r="AC17">
        <v>-0.2942</v>
      </c>
      <c r="AD17" t="s">
        <v>119</v>
      </c>
      <c r="AE17" t="s">
        <v>94</v>
      </c>
      <c r="AF17" t="s">
        <v>93</v>
      </c>
      <c r="AG17" t="s">
        <v>59</v>
      </c>
      <c r="AH17" t="s">
        <v>59</v>
      </c>
    </row>
    <row r="18" spans="1:34" ht="12.75">
      <c r="A18" t="s">
        <v>15</v>
      </c>
      <c r="B18">
        <v>0.0627099919</v>
      </c>
      <c r="C18" t="s">
        <v>59</v>
      </c>
      <c r="D18" t="s">
        <v>59</v>
      </c>
      <c r="E18" t="s">
        <v>59</v>
      </c>
      <c r="F18">
        <v>0.054870252</v>
      </c>
      <c r="G18">
        <v>0.0009875066</v>
      </c>
      <c r="H18" t="s">
        <v>59</v>
      </c>
      <c r="I18" t="s">
        <v>59</v>
      </c>
      <c r="J18" t="s">
        <v>59</v>
      </c>
      <c r="K18" t="s">
        <v>59</v>
      </c>
      <c r="L18" t="s">
        <v>59</v>
      </c>
      <c r="M18" t="s">
        <v>59</v>
      </c>
      <c r="N18">
        <v>0.0380740563</v>
      </c>
      <c r="O18" t="s">
        <v>59</v>
      </c>
      <c r="P18" t="s">
        <v>59</v>
      </c>
      <c r="Q18" t="s">
        <v>59</v>
      </c>
      <c r="R18">
        <v>0.0380740563</v>
      </c>
      <c r="S18">
        <v>0.0002043825</v>
      </c>
      <c r="T18" t="s">
        <v>59</v>
      </c>
      <c r="U18" t="s">
        <v>59</v>
      </c>
      <c r="V18" t="s">
        <v>59</v>
      </c>
      <c r="W18" t="s">
        <v>59</v>
      </c>
      <c r="X18" t="s">
        <v>59</v>
      </c>
      <c r="Y18" t="s">
        <v>59</v>
      </c>
      <c r="Z18" s="4">
        <v>3.951054E-16</v>
      </c>
      <c r="AA18">
        <v>-0.499</v>
      </c>
      <c r="AB18">
        <v>-0.6191</v>
      </c>
      <c r="AC18">
        <v>-0.3788</v>
      </c>
      <c r="AD18" t="s">
        <v>59</v>
      </c>
      <c r="AE18" t="s">
        <v>59</v>
      </c>
      <c r="AF18" t="s">
        <v>93</v>
      </c>
      <c r="AG18" t="s">
        <v>59</v>
      </c>
      <c r="AH18" t="s">
        <v>59</v>
      </c>
    </row>
    <row r="19" spans="1:34" ht="12.75">
      <c r="A19" t="s">
        <v>18</v>
      </c>
      <c r="B19">
        <v>0.0428737358</v>
      </c>
      <c r="C19">
        <v>0.0315256336</v>
      </c>
      <c r="D19">
        <v>0.0583067496</v>
      </c>
      <c r="E19">
        <v>0.0153479463</v>
      </c>
      <c r="F19">
        <v>0.0366032211</v>
      </c>
      <c r="G19">
        <v>0.0050808561</v>
      </c>
      <c r="H19">
        <v>-0.3803</v>
      </c>
      <c r="I19">
        <v>-0.6877</v>
      </c>
      <c r="J19">
        <v>-0.0728</v>
      </c>
      <c r="K19">
        <v>0.6836826873</v>
      </c>
      <c r="L19">
        <v>0.5027210593</v>
      </c>
      <c r="M19">
        <v>0.9297840387</v>
      </c>
      <c r="N19">
        <v>0.0245126216</v>
      </c>
      <c r="O19">
        <v>0.0215611809</v>
      </c>
      <c r="P19">
        <v>0.0278680756</v>
      </c>
      <c r="Q19" s="4">
        <v>1.729282E-11</v>
      </c>
      <c r="R19">
        <v>0.0246443138</v>
      </c>
      <c r="S19">
        <v>0.0006784361</v>
      </c>
      <c r="T19">
        <v>-0.4403</v>
      </c>
      <c r="U19">
        <v>-0.5686</v>
      </c>
      <c r="V19">
        <v>-0.3121</v>
      </c>
      <c r="W19">
        <v>0.6438142921</v>
      </c>
      <c r="X19">
        <v>0.5662958716</v>
      </c>
      <c r="Y19">
        <v>0.7319439599</v>
      </c>
      <c r="Z19">
        <v>0.000420903</v>
      </c>
      <c r="AA19">
        <v>-0.5591</v>
      </c>
      <c r="AB19">
        <v>-0.8698</v>
      </c>
      <c r="AC19">
        <v>-0.2484</v>
      </c>
      <c r="AD19" t="s">
        <v>59</v>
      </c>
      <c r="AE19" t="s">
        <v>94</v>
      </c>
      <c r="AF19" t="s">
        <v>93</v>
      </c>
      <c r="AG19" t="s">
        <v>59</v>
      </c>
      <c r="AH19" t="s">
        <v>59</v>
      </c>
    </row>
    <row r="20" spans="1:34" ht="12.75">
      <c r="A20" t="s">
        <v>17</v>
      </c>
      <c r="B20">
        <v>0.0369078263</v>
      </c>
      <c r="C20">
        <v>0.0233210426</v>
      </c>
      <c r="D20">
        <v>0.0584102376</v>
      </c>
      <c r="E20">
        <v>0.0236220638</v>
      </c>
      <c r="F20">
        <v>0.0318979266</v>
      </c>
      <c r="G20">
        <v>0.0070179138</v>
      </c>
      <c r="H20">
        <v>-0.5301</v>
      </c>
      <c r="I20">
        <v>-0.9892</v>
      </c>
      <c r="J20">
        <v>-0.071</v>
      </c>
      <c r="K20">
        <v>0.5885477757</v>
      </c>
      <c r="L20">
        <v>0.3718871888</v>
      </c>
      <c r="M20">
        <v>0.9314343026</v>
      </c>
      <c r="N20">
        <v>0.0338625834</v>
      </c>
      <c r="O20">
        <v>0.0296943723</v>
      </c>
      <c r="P20">
        <v>0.0386158879</v>
      </c>
      <c r="Q20">
        <v>0.0802710834</v>
      </c>
      <c r="R20">
        <v>0.0363538259</v>
      </c>
      <c r="S20">
        <v>0.0010869249</v>
      </c>
      <c r="T20">
        <v>-0.1172</v>
      </c>
      <c r="U20">
        <v>-0.2486</v>
      </c>
      <c r="V20">
        <v>0.0141</v>
      </c>
      <c r="W20">
        <v>0.8893873317</v>
      </c>
      <c r="X20">
        <v>0.7799109196</v>
      </c>
      <c r="Y20">
        <v>1.0142309922</v>
      </c>
      <c r="Z20">
        <v>0.7149674081</v>
      </c>
      <c r="AA20">
        <v>-0.0861</v>
      </c>
      <c r="AB20">
        <v>-0.5483</v>
      </c>
      <c r="AC20">
        <v>0.376</v>
      </c>
      <c r="AD20" t="s">
        <v>59</v>
      </c>
      <c r="AE20" t="s">
        <v>59</v>
      </c>
      <c r="AF20" t="s">
        <v>59</v>
      </c>
      <c r="AG20" t="s">
        <v>59</v>
      </c>
      <c r="AH20" t="s">
        <v>59</v>
      </c>
    </row>
    <row r="21" spans="1:34" ht="12.75">
      <c r="A21" t="s">
        <v>20</v>
      </c>
      <c r="B21">
        <v>0.0598897472</v>
      </c>
      <c r="C21">
        <v>0.0489498556</v>
      </c>
      <c r="D21">
        <v>0.073274615</v>
      </c>
      <c r="E21">
        <v>0.6547863485</v>
      </c>
      <c r="F21">
        <v>0.0581843673</v>
      </c>
      <c r="G21">
        <v>0.0043826342</v>
      </c>
      <c r="H21">
        <v>-0.046</v>
      </c>
      <c r="I21">
        <v>-0.2477</v>
      </c>
      <c r="J21">
        <v>0.1557</v>
      </c>
      <c r="K21">
        <v>0.9550271873</v>
      </c>
      <c r="L21">
        <v>0.7805750579</v>
      </c>
      <c r="M21">
        <v>1.1684679382</v>
      </c>
      <c r="N21">
        <v>0.0348077414</v>
      </c>
      <c r="O21">
        <v>0.0306540271</v>
      </c>
      <c r="P21">
        <v>0.0395242966</v>
      </c>
      <c r="Q21">
        <v>0.1665446275</v>
      </c>
      <c r="R21">
        <v>0.0358711003</v>
      </c>
      <c r="S21">
        <v>0.0009423539</v>
      </c>
      <c r="T21">
        <v>-0.0897</v>
      </c>
      <c r="U21">
        <v>-0.2168</v>
      </c>
      <c r="V21">
        <v>0.0374</v>
      </c>
      <c r="W21">
        <v>0.9142115319</v>
      </c>
      <c r="X21">
        <v>0.8051158736</v>
      </c>
      <c r="Y21">
        <v>1.038089985</v>
      </c>
      <c r="Z21" s="4">
        <v>2.3661526E-07</v>
      </c>
      <c r="AA21">
        <v>-0.5427</v>
      </c>
      <c r="AB21">
        <v>-0.7485</v>
      </c>
      <c r="AC21">
        <v>-0.3369</v>
      </c>
      <c r="AD21" t="s">
        <v>59</v>
      </c>
      <c r="AE21" t="s">
        <v>59</v>
      </c>
      <c r="AF21" t="s">
        <v>93</v>
      </c>
      <c r="AG21" t="s">
        <v>59</v>
      </c>
      <c r="AH21" t="s">
        <v>59</v>
      </c>
    </row>
    <row r="22" spans="1:34" ht="12.75">
      <c r="A22" t="s">
        <v>19</v>
      </c>
      <c r="B22">
        <v>0.042512316</v>
      </c>
      <c r="C22">
        <v>0.0338177618</v>
      </c>
      <c r="D22">
        <v>0.0534422422</v>
      </c>
      <c r="E22">
        <v>0.0008689869</v>
      </c>
      <c r="F22">
        <v>0.0420736289</v>
      </c>
      <c r="G22">
        <v>0.0038910519</v>
      </c>
      <c r="H22">
        <v>-0.3887</v>
      </c>
      <c r="I22">
        <v>-0.6175</v>
      </c>
      <c r="J22">
        <v>-0.1599</v>
      </c>
      <c r="K22">
        <v>0.6779193352</v>
      </c>
      <c r="L22">
        <v>0.5392723028</v>
      </c>
      <c r="M22">
        <v>0.8522125514</v>
      </c>
      <c r="N22">
        <v>0.0300825684</v>
      </c>
      <c r="O22">
        <v>0.0265167455</v>
      </c>
      <c r="P22">
        <v>0.0341279032</v>
      </c>
      <c r="Q22">
        <v>0.0002525093</v>
      </c>
      <c r="R22">
        <v>0.0317232485</v>
      </c>
      <c r="S22">
        <v>0.0007993601</v>
      </c>
      <c r="T22">
        <v>-0.2356</v>
      </c>
      <c r="U22">
        <v>-0.3618</v>
      </c>
      <c r="V22">
        <v>-0.1094</v>
      </c>
      <c r="W22">
        <v>0.7901067371</v>
      </c>
      <c r="X22">
        <v>0.6964518113</v>
      </c>
      <c r="Y22">
        <v>0.896355851</v>
      </c>
      <c r="Z22">
        <v>0.0034794928</v>
      </c>
      <c r="AA22">
        <v>-0.3458</v>
      </c>
      <c r="AB22">
        <v>-0.5778</v>
      </c>
      <c r="AC22">
        <v>-0.1139</v>
      </c>
      <c r="AD22" t="s">
        <v>119</v>
      </c>
      <c r="AE22" t="s">
        <v>94</v>
      </c>
      <c r="AF22" t="s">
        <v>93</v>
      </c>
      <c r="AG22" t="s">
        <v>59</v>
      </c>
      <c r="AH22" t="s">
        <v>59</v>
      </c>
    </row>
    <row r="23" spans="1:34" ht="12.75">
      <c r="A23" t="s">
        <v>21</v>
      </c>
      <c r="B23">
        <v>0.0519558332</v>
      </c>
      <c r="C23">
        <v>0.0391423884</v>
      </c>
      <c r="D23">
        <v>0.0689638195</v>
      </c>
      <c r="E23">
        <v>0.1929031611</v>
      </c>
      <c r="F23">
        <v>0.0407894737</v>
      </c>
      <c r="G23">
        <v>0.0050735182</v>
      </c>
      <c r="H23">
        <v>-0.1881</v>
      </c>
      <c r="I23">
        <v>-0.4713</v>
      </c>
      <c r="J23">
        <v>0.0951</v>
      </c>
      <c r="K23">
        <v>0.828509646</v>
      </c>
      <c r="L23">
        <v>0.6241810461</v>
      </c>
      <c r="M23">
        <v>1.0997261737</v>
      </c>
      <c r="N23">
        <v>0.0331935884</v>
      </c>
      <c r="O23">
        <v>0.0289513388</v>
      </c>
      <c r="P23">
        <v>0.0380574562</v>
      </c>
      <c r="Q23">
        <v>0.049273816</v>
      </c>
      <c r="R23">
        <v>0.0321856587</v>
      </c>
      <c r="S23">
        <v>0.0011173794</v>
      </c>
      <c r="T23">
        <v>-0.1372</v>
      </c>
      <c r="U23">
        <v>-0.2739</v>
      </c>
      <c r="V23">
        <v>-0.0004</v>
      </c>
      <c r="W23">
        <v>0.8718164435</v>
      </c>
      <c r="X23">
        <v>0.7603954408</v>
      </c>
      <c r="Y23">
        <v>0.9995640036</v>
      </c>
      <c r="Z23">
        <v>0.0024988523</v>
      </c>
      <c r="AA23">
        <v>-0.448</v>
      </c>
      <c r="AB23">
        <v>-0.7385</v>
      </c>
      <c r="AC23">
        <v>-0.1576</v>
      </c>
      <c r="AD23" t="s">
        <v>59</v>
      </c>
      <c r="AE23" t="s">
        <v>59</v>
      </c>
      <c r="AF23" t="s">
        <v>93</v>
      </c>
      <c r="AG23" t="s">
        <v>59</v>
      </c>
      <c r="AH23" t="s">
        <v>59</v>
      </c>
    </row>
    <row r="24" spans="1:34" ht="12.75">
      <c r="A24" t="s">
        <v>27</v>
      </c>
      <c r="B24">
        <v>0.0638769316</v>
      </c>
      <c r="C24">
        <v>0.0488109442</v>
      </c>
      <c r="D24">
        <v>0.0835931872</v>
      </c>
      <c r="E24">
        <v>0.893137074</v>
      </c>
      <c r="F24">
        <v>0.0543644717</v>
      </c>
      <c r="G24">
        <v>0.0062740487</v>
      </c>
      <c r="H24">
        <v>0.0184</v>
      </c>
      <c r="I24">
        <v>-0.2506</v>
      </c>
      <c r="J24">
        <v>0.2874</v>
      </c>
      <c r="K24">
        <v>1.018608513</v>
      </c>
      <c r="L24">
        <v>0.7783599183</v>
      </c>
      <c r="M24">
        <v>1.3330122459</v>
      </c>
      <c r="N24">
        <v>0.0360987134</v>
      </c>
      <c r="O24">
        <v>0.031913877</v>
      </c>
      <c r="P24">
        <v>0.0408323035</v>
      </c>
      <c r="Q24">
        <v>0.3967480767</v>
      </c>
      <c r="R24">
        <v>0.0393069113</v>
      </c>
      <c r="S24">
        <v>0.0009060706</v>
      </c>
      <c r="T24">
        <v>-0.0533</v>
      </c>
      <c r="U24">
        <v>-0.1765</v>
      </c>
      <c r="V24">
        <v>0.0699</v>
      </c>
      <c r="W24">
        <v>0.948118401</v>
      </c>
      <c r="X24">
        <v>0.8382053308</v>
      </c>
      <c r="Y24">
        <v>1.0724442677</v>
      </c>
      <c r="Z24">
        <v>3.53223E-05</v>
      </c>
      <c r="AA24">
        <v>-0.5707</v>
      </c>
      <c r="AB24">
        <v>-0.8411</v>
      </c>
      <c r="AC24">
        <v>-0.3003</v>
      </c>
      <c r="AD24" t="s">
        <v>59</v>
      </c>
      <c r="AE24" t="s">
        <v>59</v>
      </c>
      <c r="AF24" t="s">
        <v>93</v>
      </c>
      <c r="AG24" t="s">
        <v>59</v>
      </c>
      <c r="AH24" t="s">
        <v>59</v>
      </c>
    </row>
    <row r="25" spans="1:34" ht="12.75">
      <c r="A25" t="s">
        <v>22</v>
      </c>
      <c r="B25">
        <v>0.0585847602</v>
      </c>
      <c r="C25">
        <v>0.0477757376</v>
      </c>
      <c r="D25">
        <v>0.0718392704</v>
      </c>
      <c r="E25">
        <v>0.5131736102</v>
      </c>
      <c r="F25">
        <v>0.049276255</v>
      </c>
      <c r="G25">
        <v>0.0037984365</v>
      </c>
      <c r="H25">
        <v>-0.068</v>
      </c>
      <c r="I25">
        <v>-0.272</v>
      </c>
      <c r="J25">
        <v>0.1359</v>
      </c>
      <c r="K25">
        <v>0.9342173137</v>
      </c>
      <c r="L25">
        <v>0.7618520761</v>
      </c>
      <c r="M25">
        <v>1.1455793278</v>
      </c>
      <c r="N25">
        <v>0.0358518149</v>
      </c>
      <c r="O25">
        <v>0.0317963675</v>
      </c>
      <c r="P25">
        <v>0.0404245119</v>
      </c>
      <c r="Q25">
        <v>0.3261460555</v>
      </c>
      <c r="R25">
        <v>0.0375129167</v>
      </c>
      <c r="S25">
        <v>0.0007006521</v>
      </c>
      <c r="T25">
        <v>-0.0601</v>
      </c>
      <c r="U25">
        <v>-0.1802</v>
      </c>
      <c r="V25">
        <v>0.0599</v>
      </c>
      <c r="W25">
        <v>0.9416337106</v>
      </c>
      <c r="X25">
        <v>0.83511899</v>
      </c>
      <c r="Y25">
        <v>1.0617337834</v>
      </c>
      <c r="Z25" s="4">
        <v>2.3965911E-06</v>
      </c>
      <c r="AA25">
        <v>-0.4911</v>
      </c>
      <c r="AB25">
        <v>-0.6951</v>
      </c>
      <c r="AC25">
        <v>-0.287</v>
      </c>
      <c r="AD25" t="s">
        <v>59</v>
      </c>
      <c r="AE25" t="s">
        <v>59</v>
      </c>
      <c r="AF25" t="s">
        <v>93</v>
      </c>
      <c r="AG25" t="s">
        <v>59</v>
      </c>
      <c r="AH25" t="s">
        <v>59</v>
      </c>
    </row>
    <row r="26" spans="1:34" ht="12.75">
      <c r="A26" t="s">
        <v>23</v>
      </c>
      <c r="B26">
        <v>0.0601881682</v>
      </c>
      <c r="C26">
        <v>0.0470058582</v>
      </c>
      <c r="D26">
        <v>0.0770673214</v>
      </c>
      <c r="E26">
        <v>0.7448578578</v>
      </c>
      <c r="F26">
        <v>0.0526004728</v>
      </c>
      <c r="G26">
        <v>0.0054270176</v>
      </c>
      <c r="H26">
        <v>-0.041</v>
      </c>
      <c r="I26">
        <v>-0.2882</v>
      </c>
      <c r="J26">
        <v>0.2062</v>
      </c>
      <c r="K26">
        <v>0.9597859334</v>
      </c>
      <c r="L26">
        <v>0.7495752555</v>
      </c>
      <c r="M26">
        <v>1.228948036</v>
      </c>
      <c r="N26">
        <v>0.0409015838</v>
      </c>
      <c r="O26">
        <v>0.0361906454</v>
      </c>
      <c r="P26">
        <v>0.0462257453</v>
      </c>
      <c r="Q26">
        <v>0.2512225466</v>
      </c>
      <c r="R26">
        <v>0.0427757445</v>
      </c>
      <c r="S26">
        <v>0.0009227569</v>
      </c>
      <c r="T26">
        <v>0.0716</v>
      </c>
      <c r="U26">
        <v>-0.0507</v>
      </c>
      <c r="V26">
        <v>0.194</v>
      </c>
      <c r="W26">
        <v>1.0742638883</v>
      </c>
      <c r="X26">
        <v>0.9505329582</v>
      </c>
      <c r="Y26">
        <v>1.2141008808</v>
      </c>
      <c r="Z26">
        <v>0.0023006919</v>
      </c>
      <c r="AA26">
        <v>-0.3863</v>
      </c>
      <c r="AB26">
        <v>-0.6347</v>
      </c>
      <c r="AC26">
        <v>-0.1379</v>
      </c>
      <c r="AD26" t="s">
        <v>59</v>
      </c>
      <c r="AE26" t="s">
        <v>59</v>
      </c>
      <c r="AF26" t="s">
        <v>93</v>
      </c>
      <c r="AG26" t="s">
        <v>59</v>
      </c>
      <c r="AH26" t="s">
        <v>59</v>
      </c>
    </row>
    <row r="27" spans="1:34" ht="12.75">
      <c r="A27" t="s">
        <v>16</v>
      </c>
      <c r="B27">
        <v>0.046773603</v>
      </c>
      <c r="C27">
        <v>0.0359544858</v>
      </c>
      <c r="D27">
        <v>0.0608483167</v>
      </c>
      <c r="E27">
        <v>0.0289257707</v>
      </c>
      <c r="F27">
        <v>0.0414798206</v>
      </c>
      <c r="G27">
        <v>0.0047208656</v>
      </c>
      <c r="H27">
        <v>-0.2932</v>
      </c>
      <c r="I27">
        <v>-0.5563</v>
      </c>
      <c r="J27">
        <v>-0.0301</v>
      </c>
      <c r="K27">
        <v>0.745871616</v>
      </c>
      <c r="L27">
        <v>0.5733454063</v>
      </c>
      <c r="M27">
        <v>0.9703129412</v>
      </c>
      <c r="N27">
        <v>0.0333689173</v>
      </c>
      <c r="O27">
        <v>0.0294671676</v>
      </c>
      <c r="P27">
        <v>0.0377872978</v>
      </c>
      <c r="Q27">
        <v>0.0376058057</v>
      </c>
      <c r="R27">
        <v>0.0391070972</v>
      </c>
      <c r="S27">
        <v>0.0008946574</v>
      </c>
      <c r="T27">
        <v>-0.1319</v>
      </c>
      <c r="U27">
        <v>-0.2563</v>
      </c>
      <c r="V27">
        <v>-0.0076</v>
      </c>
      <c r="W27">
        <v>0.8764213873</v>
      </c>
      <c r="X27">
        <v>0.7739434793</v>
      </c>
      <c r="Y27">
        <v>0.9924684021</v>
      </c>
      <c r="Z27">
        <v>0.0125002754</v>
      </c>
      <c r="AA27">
        <v>-0.3377</v>
      </c>
      <c r="AB27">
        <v>-0.6027</v>
      </c>
      <c r="AC27">
        <v>-0.0727</v>
      </c>
      <c r="AD27" t="s">
        <v>59</v>
      </c>
      <c r="AE27" t="s">
        <v>59</v>
      </c>
      <c r="AF27" t="s">
        <v>93</v>
      </c>
      <c r="AG27" t="s">
        <v>59</v>
      </c>
      <c r="AH27" t="s">
        <v>59</v>
      </c>
    </row>
    <row r="28" spans="1:34" ht="12.75">
      <c r="A28" t="s">
        <v>24</v>
      </c>
      <c r="B28">
        <v>0.0887005201</v>
      </c>
      <c r="C28">
        <v>0.0702480331</v>
      </c>
      <c r="D28">
        <v>0.1120000365</v>
      </c>
      <c r="E28">
        <v>0.0035699964</v>
      </c>
      <c r="F28">
        <v>0.075</v>
      </c>
      <c r="G28">
        <v>0.0070394298</v>
      </c>
      <c r="H28">
        <v>0.3467</v>
      </c>
      <c r="I28">
        <v>0.1135</v>
      </c>
      <c r="J28">
        <v>0.58</v>
      </c>
      <c r="K28">
        <v>1.4144559328</v>
      </c>
      <c r="L28">
        <v>1.1202047863</v>
      </c>
      <c r="M28">
        <v>1.785999855</v>
      </c>
      <c r="N28">
        <v>0.0335005218</v>
      </c>
      <c r="O28">
        <v>0.0291502968</v>
      </c>
      <c r="P28">
        <v>0.0384999498</v>
      </c>
      <c r="Q28">
        <v>0.0713534951</v>
      </c>
      <c r="R28">
        <v>0.0293812651</v>
      </c>
      <c r="S28">
        <v>0.0011100445</v>
      </c>
      <c r="T28">
        <v>-0.128</v>
      </c>
      <c r="U28">
        <v>-0.2671</v>
      </c>
      <c r="V28">
        <v>0.0111</v>
      </c>
      <c r="W28">
        <v>0.8798779294</v>
      </c>
      <c r="X28">
        <v>0.765620993</v>
      </c>
      <c r="Y28">
        <v>1.0111859232</v>
      </c>
      <c r="Z28" s="4">
        <v>4.504928E-15</v>
      </c>
      <c r="AA28">
        <v>-0.9737</v>
      </c>
      <c r="AB28">
        <v>-1.2171</v>
      </c>
      <c r="AC28">
        <v>-0.7303</v>
      </c>
      <c r="AD28" t="s">
        <v>119</v>
      </c>
      <c r="AE28" t="s">
        <v>59</v>
      </c>
      <c r="AF28" t="s">
        <v>93</v>
      </c>
      <c r="AG28" t="s">
        <v>59</v>
      </c>
      <c r="AH28" t="s">
        <v>59</v>
      </c>
    </row>
    <row r="29" spans="1:34" ht="12.75">
      <c r="A29" t="s">
        <v>26</v>
      </c>
      <c r="B29">
        <v>0.1045142688</v>
      </c>
      <c r="C29">
        <v>0.0858886605</v>
      </c>
      <c r="D29">
        <v>0.1271789817</v>
      </c>
      <c r="E29" s="4">
        <v>3.3811204E-07</v>
      </c>
      <c r="F29">
        <v>0.0793791574</v>
      </c>
      <c r="G29">
        <v>0.0056927272</v>
      </c>
      <c r="H29">
        <v>0.5108</v>
      </c>
      <c r="I29">
        <v>0.3145</v>
      </c>
      <c r="J29">
        <v>0.7071</v>
      </c>
      <c r="K29">
        <v>1.6666286438</v>
      </c>
      <c r="L29">
        <v>1.3696168327</v>
      </c>
      <c r="M29">
        <v>2.0280497216</v>
      </c>
      <c r="N29">
        <v>0.0533456011</v>
      </c>
      <c r="O29">
        <v>0.0473796481</v>
      </c>
      <c r="P29">
        <v>0.0600627753</v>
      </c>
      <c r="Q29" s="4">
        <v>2.4962085E-08</v>
      </c>
      <c r="R29">
        <v>0.0480340605</v>
      </c>
      <c r="S29">
        <v>0.0009121327</v>
      </c>
      <c r="T29">
        <v>0.3373</v>
      </c>
      <c r="U29">
        <v>0.2187</v>
      </c>
      <c r="V29">
        <v>0.4559</v>
      </c>
      <c r="W29">
        <v>1.4011010705</v>
      </c>
      <c r="X29">
        <v>1.2444076797</v>
      </c>
      <c r="Y29">
        <v>1.5775249878</v>
      </c>
      <c r="Z29" s="4">
        <v>1.528835E-11</v>
      </c>
      <c r="AA29">
        <v>-0.6725</v>
      </c>
      <c r="AB29">
        <v>-0.868</v>
      </c>
      <c r="AC29">
        <v>-0.4771</v>
      </c>
      <c r="AD29" t="s">
        <v>119</v>
      </c>
      <c r="AE29" t="s">
        <v>94</v>
      </c>
      <c r="AF29" t="s">
        <v>93</v>
      </c>
      <c r="AG29" t="s">
        <v>59</v>
      </c>
      <c r="AH29" t="s">
        <v>59</v>
      </c>
    </row>
    <row r="30" spans="1:34" ht="12.75">
      <c r="A30" t="s">
        <v>25</v>
      </c>
      <c r="B30">
        <v>0.1065474858</v>
      </c>
      <c r="C30">
        <v>0.0883244353</v>
      </c>
      <c r="D30">
        <v>0.1285303064</v>
      </c>
      <c r="E30" s="4">
        <v>3.0470528E-08</v>
      </c>
      <c r="F30">
        <v>0.0820493066</v>
      </c>
      <c r="G30">
        <v>0.0053863527</v>
      </c>
      <c r="H30">
        <v>0.5301</v>
      </c>
      <c r="I30">
        <v>0.3425</v>
      </c>
      <c r="J30">
        <v>0.7176</v>
      </c>
      <c r="K30">
        <v>1.6990511803</v>
      </c>
      <c r="L30">
        <v>1.4084587254</v>
      </c>
      <c r="M30">
        <v>2.0495985158</v>
      </c>
      <c r="N30">
        <v>0.0630640625</v>
      </c>
      <c r="O30">
        <v>0.0557650677</v>
      </c>
      <c r="P30">
        <v>0.0713184103</v>
      </c>
      <c r="Q30" s="4">
        <v>8.933049E-16</v>
      </c>
      <c r="R30">
        <v>0.0580361704</v>
      </c>
      <c r="S30">
        <v>0.0013645236</v>
      </c>
      <c r="T30">
        <v>0.5046</v>
      </c>
      <c r="U30">
        <v>0.3816</v>
      </c>
      <c r="V30">
        <v>0.6276</v>
      </c>
      <c r="W30">
        <v>1.6563526081</v>
      </c>
      <c r="X30">
        <v>1.4646474022</v>
      </c>
      <c r="Y30">
        <v>1.873149782</v>
      </c>
      <c r="Z30" s="4">
        <v>5.8157163E-08</v>
      </c>
      <c r="AA30">
        <v>-0.5244</v>
      </c>
      <c r="AB30">
        <v>-0.7139</v>
      </c>
      <c r="AC30">
        <v>-0.3349</v>
      </c>
      <c r="AD30" t="s">
        <v>119</v>
      </c>
      <c r="AE30" t="s">
        <v>94</v>
      </c>
      <c r="AF30" t="s">
        <v>93</v>
      </c>
      <c r="AG30" t="s">
        <v>59</v>
      </c>
      <c r="AH30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154</v>
      </c>
    </row>
    <row r="3" spans="1:17" ht="12.75">
      <c r="A3" t="s">
        <v>95</v>
      </c>
      <c r="B3" t="s">
        <v>96</v>
      </c>
      <c r="C3" t="s">
        <v>97</v>
      </c>
      <c r="D3" t="s">
        <v>98</v>
      </c>
      <c r="E3" t="s">
        <v>99</v>
      </c>
      <c r="F3" t="s">
        <v>100</v>
      </c>
      <c r="G3" t="s">
        <v>101</v>
      </c>
      <c r="H3" t="s">
        <v>102</v>
      </c>
      <c r="I3" t="s">
        <v>103</v>
      </c>
      <c r="J3" t="s">
        <v>104</v>
      </c>
      <c r="K3" t="s">
        <v>105</v>
      </c>
      <c r="L3" t="s">
        <v>106</v>
      </c>
      <c r="M3" t="s">
        <v>107</v>
      </c>
      <c r="N3" t="s">
        <v>108</v>
      </c>
      <c r="O3" t="s">
        <v>109</v>
      </c>
      <c r="P3" t="s">
        <v>110</v>
      </c>
      <c r="Q3" t="s">
        <v>111</v>
      </c>
    </row>
    <row r="4" spans="1:17" ht="12.75">
      <c r="A4" t="s">
        <v>112</v>
      </c>
      <c r="B4">
        <v>260</v>
      </c>
      <c r="C4">
        <v>7398</v>
      </c>
      <c r="D4">
        <v>0.0383267083</v>
      </c>
      <c r="E4">
        <v>0.0323048455</v>
      </c>
      <c r="F4">
        <v>0.045471091</v>
      </c>
      <c r="G4" s="4">
        <v>1.7699671E-08</v>
      </c>
      <c r="H4">
        <v>0.0351446337</v>
      </c>
      <c r="I4">
        <v>0.0021409349</v>
      </c>
      <c r="J4">
        <v>-0.4913</v>
      </c>
      <c r="K4">
        <v>-0.6622</v>
      </c>
      <c r="L4">
        <v>-0.3203</v>
      </c>
      <c r="M4">
        <v>0.611850949</v>
      </c>
      <c r="N4">
        <v>0.5157174005</v>
      </c>
      <c r="O4">
        <v>0.725904504</v>
      </c>
      <c r="P4" t="s">
        <v>119</v>
      </c>
      <c r="Q4" t="s">
        <v>59</v>
      </c>
    </row>
    <row r="5" spans="1:17" ht="12.75">
      <c r="A5" t="s">
        <v>113</v>
      </c>
      <c r="B5">
        <v>318</v>
      </c>
      <c r="C5">
        <v>6193</v>
      </c>
      <c r="D5">
        <v>0.0526014309</v>
      </c>
      <c r="E5">
        <v>0.0446969008</v>
      </c>
      <c r="F5">
        <v>0.0619038565</v>
      </c>
      <c r="G5">
        <v>0.0355212856</v>
      </c>
      <c r="H5">
        <v>0.0513482965</v>
      </c>
      <c r="I5">
        <v>0.0028045674</v>
      </c>
      <c r="J5">
        <v>-0.1747</v>
      </c>
      <c r="K5">
        <v>-0.3375</v>
      </c>
      <c r="L5">
        <v>-0.0118</v>
      </c>
      <c r="M5">
        <v>0.8397338784</v>
      </c>
      <c r="N5">
        <v>0.7135452638</v>
      </c>
      <c r="O5">
        <v>0.9882386197</v>
      </c>
      <c r="P5" t="s">
        <v>59</v>
      </c>
      <c r="Q5" t="s">
        <v>59</v>
      </c>
    </row>
    <row r="6" spans="1:17" ht="12.75">
      <c r="A6" t="s">
        <v>114</v>
      </c>
      <c r="B6">
        <v>272</v>
      </c>
      <c r="C6">
        <v>2991</v>
      </c>
      <c r="D6">
        <v>0.0985274645</v>
      </c>
      <c r="E6">
        <v>0.0832638145</v>
      </c>
      <c r="F6">
        <v>0.1165891968</v>
      </c>
      <c r="G6" s="4">
        <v>1.335515E-07</v>
      </c>
      <c r="H6">
        <v>0.0909394851</v>
      </c>
      <c r="I6">
        <v>0.0052573203</v>
      </c>
      <c r="J6">
        <v>0.4529</v>
      </c>
      <c r="K6">
        <v>0.2846</v>
      </c>
      <c r="L6">
        <v>0.6212</v>
      </c>
      <c r="M6">
        <v>1.5729011248</v>
      </c>
      <c r="N6">
        <v>1.3292308716</v>
      </c>
      <c r="O6">
        <v>1.8612402115</v>
      </c>
      <c r="P6" t="s">
        <v>119</v>
      </c>
      <c r="Q6" t="s">
        <v>59</v>
      </c>
    </row>
    <row r="7" spans="1:17" ht="12.75">
      <c r="A7" t="s">
        <v>115</v>
      </c>
      <c r="B7">
        <v>1301</v>
      </c>
      <c r="C7">
        <v>23308</v>
      </c>
      <c r="D7">
        <v>0.0645887611</v>
      </c>
      <c r="E7">
        <v>0.0568455339</v>
      </c>
      <c r="F7">
        <v>0.0733867337</v>
      </c>
      <c r="G7">
        <v>0.6383146288</v>
      </c>
      <c r="H7">
        <v>0.055817745</v>
      </c>
      <c r="I7">
        <v>0.0015037012</v>
      </c>
      <c r="J7">
        <v>0.0306</v>
      </c>
      <c r="K7">
        <v>-0.0971</v>
      </c>
      <c r="L7">
        <v>0.1583</v>
      </c>
      <c r="M7">
        <v>1.0311006738</v>
      </c>
      <c r="N7">
        <v>0.9074871124</v>
      </c>
      <c r="O7">
        <v>1.1715522842</v>
      </c>
      <c r="P7" t="s">
        <v>59</v>
      </c>
      <c r="Q7" t="s">
        <v>59</v>
      </c>
    </row>
    <row r="8" spans="1:17" ht="12.75">
      <c r="A8" t="s">
        <v>116</v>
      </c>
      <c r="B8">
        <v>308</v>
      </c>
      <c r="C8">
        <v>6276</v>
      </c>
      <c r="D8">
        <v>0.0553512202</v>
      </c>
      <c r="E8">
        <v>0.0470305568</v>
      </c>
      <c r="F8">
        <v>0.0651439783</v>
      </c>
      <c r="G8">
        <v>0.1366218336</v>
      </c>
      <c r="H8">
        <v>0.0490758445</v>
      </c>
      <c r="I8">
        <v>0.0027268758</v>
      </c>
      <c r="J8">
        <v>-0.1237</v>
      </c>
      <c r="K8">
        <v>-0.2866</v>
      </c>
      <c r="L8">
        <v>0.0392</v>
      </c>
      <c r="M8">
        <v>0.8836317561</v>
      </c>
      <c r="N8">
        <v>0.7507999537</v>
      </c>
      <c r="O8">
        <v>1.0399642097</v>
      </c>
      <c r="P8" t="s">
        <v>59</v>
      </c>
      <c r="Q8" t="s">
        <v>59</v>
      </c>
    </row>
    <row r="9" spans="1:17" ht="12.75">
      <c r="A9" t="s">
        <v>117</v>
      </c>
      <c r="B9">
        <v>381</v>
      </c>
      <c r="C9">
        <v>4181</v>
      </c>
      <c r="D9">
        <v>0.1120679363</v>
      </c>
      <c r="E9">
        <v>0.0959076277</v>
      </c>
      <c r="F9">
        <v>0.1309512356</v>
      </c>
      <c r="G9" s="4">
        <v>2.453006E-13</v>
      </c>
      <c r="H9">
        <v>0.0911265248</v>
      </c>
      <c r="I9">
        <v>0.0044507586</v>
      </c>
      <c r="J9">
        <v>0.5817</v>
      </c>
      <c r="K9">
        <v>0.426</v>
      </c>
      <c r="L9">
        <v>0.7374</v>
      </c>
      <c r="M9">
        <v>1.7890624107</v>
      </c>
      <c r="N9">
        <v>1.5310778202</v>
      </c>
      <c r="O9">
        <v>2.090517064</v>
      </c>
      <c r="P9" t="s">
        <v>119</v>
      </c>
      <c r="Q9" t="s">
        <v>59</v>
      </c>
    </row>
    <row r="10" spans="1:17" ht="12.75">
      <c r="A10" t="s">
        <v>118</v>
      </c>
      <c r="B10">
        <v>78</v>
      </c>
      <c r="C10">
        <v>2833</v>
      </c>
      <c r="D10">
        <v>0.0381612682</v>
      </c>
      <c r="E10">
        <v>0.0296231849</v>
      </c>
      <c r="F10">
        <v>0.0491602236</v>
      </c>
      <c r="G10">
        <v>0.0001254092</v>
      </c>
      <c r="H10">
        <v>0.0275326509</v>
      </c>
      <c r="I10">
        <v>0.0030742433</v>
      </c>
      <c r="J10">
        <v>-0.4956</v>
      </c>
      <c r="K10">
        <v>-0.7489</v>
      </c>
      <c r="L10">
        <v>-0.2423</v>
      </c>
      <c r="M10">
        <v>0.6092098483</v>
      </c>
      <c r="N10">
        <v>0.4729071336</v>
      </c>
      <c r="O10">
        <v>0.7847981409</v>
      </c>
      <c r="P10" t="s">
        <v>119</v>
      </c>
      <c r="Q10" t="s">
        <v>59</v>
      </c>
    </row>
    <row r="11" spans="1:17" ht="12.75">
      <c r="A11" t="s">
        <v>15</v>
      </c>
      <c r="B11">
        <v>2918</v>
      </c>
      <c r="C11">
        <v>53180</v>
      </c>
      <c r="D11">
        <v>0.0626405964</v>
      </c>
      <c r="E11" t="s">
        <v>59</v>
      </c>
      <c r="F11" t="s">
        <v>59</v>
      </c>
      <c r="G11" t="s">
        <v>59</v>
      </c>
      <c r="H11">
        <v>0.054870252</v>
      </c>
      <c r="I11">
        <v>0.0009875066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2008-10-22T20:26:51Z</cp:lastPrinted>
  <dcterms:created xsi:type="dcterms:W3CDTF">2006-01-23T20:42:54Z</dcterms:created>
  <dcterms:modified xsi:type="dcterms:W3CDTF">2010-05-10T19:47:00Z</dcterms:modified>
  <cp:category/>
  <cp:version/>
  <cp:contentType/>
  <cp:contentStatus/>
</cp:coreProperties>
</file>