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<sst xmlns="http://schemas.openxmlformats.org/spreadsheetml/2006/main" count="428" uniqueCount="174">
  <si>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</si>
  <si>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</si>
  <si>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</si>
  <si>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</si>
  <si>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</si>
  <si>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</si>
  <si>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</si>
  <si>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</si>
  <si>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</si>
  <si>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</si>
  <si>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</si>
  <si>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</si>
  <si>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</si>
  <si>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</si>
  <si>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</si>
  <si>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</si>
  <si>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</si>
  <si>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</si>
  <si>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</si>
  <si>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</si>
  <si>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</si>
  <si>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</si>
  <si>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</si>
  <si>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</si>
  <si>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</si>
  <si>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</si>
  <si>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</si>
  <si>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</si>
  <si>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</si>
  <si>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</si>
  <si>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</si>
  <si>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</si>
  <si>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</si>
  <si>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</si>
  <si>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</si>
  <si>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</si>
  <si>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</si>
  <si>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</si>
  <si>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</si>
  <si>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</si>
  <si>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</si>
  <si>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</si>
  <si>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</si>
  <si>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</si>
  <si>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</si>
  <si>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</si>
  <si>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</si>
  <si>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</si>
  <si>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</si>
  <si>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</si>
  <si>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</si>
  <si>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</si>
  <si>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</si>
  <si>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</si>
  <si>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</si>
  <si>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</si>
  <si>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</si>
  <si>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</si>
  <si>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</si>
  <si>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</si>
  <si>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</si>
  <si>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</si>
  <si>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</si>
  <si>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</si>
  <si>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</si>
  <si>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</si>
  <si>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</si>
  <si>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</si>
  <si>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</si>
  <si>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</si>
  <si>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</si>
  <si>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</si>
  <si>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</si>
  <si>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</si>
  <si>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</si>
  <si>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</si>
  <si>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</si>
  <si>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</si>
  <si>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</si>
  <si>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</si>
  <si>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</si>
  <si>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</si>
  <si>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</si>
  <si>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</si>
  <si>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</si>
  <si>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</si>
  <si>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</si>
  <si>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</si>
  <si>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</si>
  <si>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</si>
  <si>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</si>
  <si>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</si>
  <si>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</si>
  <si>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</si>
  <si>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</si>
  <si>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</si>
  <si>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</si>
  <si>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</si>
  <si>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</si>
  <si>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</si>
  <si>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</si>
  <si>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</si>
  <si>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</si>
  <si>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</si>
  <si>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</si>
  <si>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</si>
  <si>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</si>
  <si>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</si>
  <si>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</si>
  <si>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</si>
  <si>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</si>
  <si>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</si>
  <si>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</si>
  <si>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</si>
  <si>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</si>
  <si>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</si>
  <si>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</si>
  <si>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</si>
  <si>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</si>
  <si>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</si>
  <si>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</si>
  <si>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</si>
  <si>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</si>
  <si>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</si>
  <si>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</si>
  <si>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</si>
  <si>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</si>
  <si>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</si>
  <si>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</si>
  <si>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</si>
  <si>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</si>
  <si>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</si>
  <si>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</si>
  <si>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</si>
  <si>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</si>
  <si>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</si>
  <si>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</si>
  <si>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</si>
  <si>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</si>
  <si>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</si>
  <si>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</si>
  <si>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</si>
  <si>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</si>
  <si>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</si>
  <si>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</si>
  <si>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</si>
  <si>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</si>
  <si>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</si>
  <si>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</si>
  <si>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</si>
  <si>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</si>
  <si>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</si>
  <si>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</si>
  <si>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</si>
  <si>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</si>
  <si>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</si>
  <si>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</si>
  <si>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</si>
  <si>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</si>
  <si>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</si>
  <si>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</si>
  <si>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</si>
  <si>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</si>
  <si>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</si>
  <si>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</si>
  <si>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Benzodiazepine DDDs, 2006/07</t>
  </si>
  <si>
    <t>Metis_rate_ratio</t>
  </si>
  <si>
    <t>Other_rate_ratio</t>
  </si>
  <si>
    <t>Benzodiazepine Defined Daily Doses</t>
  </si>
  <si>
    <t>Benzo. DDDs, 2006/07</t>
  </si>
  <si>
    <t>Crude and Adjusted Rate of Benzodiazepine DDDs by Metis Region, 2006/07, per Metis resident age 16+ with 1+ Rx</t>
  </si>
  <si>
    <t>Crude and Adjusted Rate of Benzodiazepine DDDs by RHA, 2006/07, per resident age 16+ with 1+ Rx</t>
  </si>
  <si>
    <t>Source: MCHP/MMF, 2010</t>
  </si>
  <si>
    <t>Appendix Table 2.60: Benzodiazepine Defined Daily Doses (DDD)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</si>
</sst>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1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2" fontId="10" fillId="0" borderId="18" xfId="0" applyNumberFormat="1" applyFont="1" applyFill="1" applyBorder="1" applyAlignment="1" quotePrefix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1" fontId="7" fillId="0" borderId="0" xfId="44" applyNumberFormat="1" applyFont="1" applyAlignment="1">
      <alignment/>
      <protection/>
    </xf>
    <xf numFmtId="1" fontId="9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/>
    </xf>
    <xf numFmtId="1" fontId="9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 quotePrefix="1">
      <alignment horizontal="center"/>
    </xf>
    <xf numFmtId="3" fontId="10" fillId="0" borderId="28" xfId="0" applyNumberFormat="1" applyFont="1" applyFill="1" applyBorder="1" applyAlignment="1" quotePrefix="1">
      <alignment horizontal="center"/>
    </xf>
    <xf numFmtId="3" fontId="10" fillId="0" borderId="29" xfId="0" applyNumberFormat="1" applyFont="1" applyFill="1" applyBorder="1" applyAlignment="1" quotePrefix="1">
      <alignment horizontal="center"/>
    </xf>
    <xf numFmtId="3" fontId="10" fillId="33" borderId="29" xfId="0" applyNumberFormat="1" applyFont="1" applyFill="1" applyBorder="1" applyAlignment="1" quotePrefix="1">
      <alignment horizontal="center"/>
    </xf>
    <xf numFmtId="3" fontId="10" fillId="0" borderId="30" xfId="0" applyNumberFormat="1" applyFont="1" applyFill="1" applyBorder="1" applyAlignment="1" quotePrefix="1">
      <alignment horizontal="center"/>
    </xf>
    <xf numFmtId="3" fontId="10" fillId="0" borderId="26" xfId="0" applyNumberFormat="1" applyFont="1" applyFill="1" applyBorder="1" applyAlignment="1" quotePrefix="1">
      <alignment horizontal="center"/>
    </xf>
    <xf numFmtId="3" fontId="10" fillId="33" borderId="26" xfId="0" applyNumberFormat="1" applyFont="1" applyFill="1" applyBorder="1" applyAlignment="1" quotePrefix="1">
      <alignment horizontal="center"/>
    </xf>
    <xf numFmtId="3" fontId="10" fillId="0" borderId="25" xfId="0" applyNumberFormat="1" applyFont="1" applyFill="1" applyBorder="1" applyAlignment="1" quotePrefix="1">
      <alignment horizontal="center"/>
    </xf>
    <xf numFmtId="3" fontId="10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55"/>
          <c:w val="0.931"/>
          <c:h val="0.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 (m)</c:v>
                </c:pt>
                <c:pt idx="6">
                  <c:v>North Eastman (m)</c:v>
                </c:pt>
                <c:pt idx="7">
                  <c:v>Parkland (m,o,d)</c:v>
                </c:pt>
                <c:pt idx="8">
                  <c:v>Churchill (m,d)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(m)</c:v>
                </c:pt>
                <c:pt idx="13">
                  <c:v>Mid (m,d)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180.94930935</c:v>
                </c:pt>
                <c:pt idx="1">
                  <c:v>180.94930935</c:v>
                </c:pt>
                <c:pt idx="2">
                  <c:v>180.94930935</c:v>
                </c:pt>
                <c:pt idx="3">
                  <c:v>180.94930935</c:v>
                </c:pt>
                <c:pt idx="4">
                  <c:v>180.94930935</c:v>
                </c:pt>
                <c:pt idx="5">
                  <c:v>180.94930935</c:v>
                </c:pt>
                <c:pt idx="6">
                  <c:v>180.94930935</c:v>
                </c:pt>
                <c:pt idx="7">
                  <c:v>180.94930935</c:v>
                </c:pt>
                <c:pt idx="8">
                  <c:v>180.94930935</c:v>
                </c:pt>
                <c:pt idx="9">
                  <c:v>180.94930935</c:v>
                </c:pt>
                <c:pt idx="10">
                  <c:v>180.94930935</c:v>
                </c:pt>
                <c:pt idx="12">
                  <c:v>180.94930935</c:v>
                </c:pt>
                <c:pt idx="13">
                  <c:v>180.94930935</c:v>
                </c:pt>
                <c:pt idx="14">
                  <c:v>180.94930935</c:v>
                </c:pt>
                <c:pt idx="15">
                  <c:v>180.94930935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 (m)</c:v>
                </c:pt>
                <c:pt idx="6">
                  <c:v>North Eastman (m)</c:v>
                </c:pt>
                <c:pt idx="7">
                  <c:v>Parkland (m,o,d)</c:v>
                </c:pt>
                <c:pt idx="8">
                  <c:v>Churchill (m,d)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(m)</c:v>
                </c:pt>
                <c:pt idx="13">
                  <c:v>Mid (m,d)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109.8389953</c:v>
                </c:pt>
                <c:pt idx="1">
                  <c:v>142.35681231</c:v>
                </c:pt>
                <c:pt idx="2">
                  <c:v>143.4436357</c:v>
                </c:pt>
                <c:pt idx="3">
                  <c:v>149.61796424</c:v>
                </c:pt>
                <c:pt idx="4">
                  <c:v>179.05902646</c:v>
                </c:pt>
                <c:pt idx="5">
                  <c:v>106.56664865</c:v>
                </c:pt>
                <c:pt idx="6">
                  <c:v>116.15417008</c:v>
                </c:pt>
                <c:pt idx="7">
                  <c:v>374.82140151</c:v>
                </c:pt>
                <c:pt idx="8">
                  <c:v>47.985571128</c:v>
                </c:pt>
                <c:pt idx="9">
                  <c:v>175.00299077</c:v>
                </c:pt>
                <c:pt idx="10">
                  <c:v>66.268575673</c:v>
                </c:pt>
                <c:pt idx="12">
                  <c:v>120.54125847</c:v>
                </c:pt>
                <c:pt idx="13">
                  <c:v>238.76832693</c:v>
                </c:pt>
                <c:pt idx="14">
                  <c:v>122.1551055</c:v>
                </c:pt>
                <c:pt idx="15">
                  <c:v>180.94930935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 (m)</c:v>
                </c:pt>
                <c:pt idx="6">
                  <c:v>North Eastman (m)</c:v>
                </c:pt>
                <c:pt idx="7">
                  <c:v>Parkland (m,o,d)</c:v>
                </c:pt>
                <c:pt idx="8">
                  <c:v>Churchill (m,d)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(m)</c:v>
                </c:pt>
                <c:pt idx="13">
                  <c:v>Mid (m,d)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121.26547816</c:v>
                </c:pt>
                <c:pt idx="1">
                  <c:v>156.67821401</c:v>
                </c:pt>
                <c:pt idx="2">
                  <c:v>121.63212766</c:v>
                </c:pt>
                <c:pt idx="3">
                  <c:v>143.2973967</c:v>
                </c:pt>
                <c:pt idx="4">
                  <c:v>146.44132824</c:v>
                </c:pt>
                <c:pt idx="5">
                  <c:v>118.54851005</c:v>
                </c:pt>
                <c:pt idx="6">
                  <c:v>139.48141769</c:v>
                </c:pt>
                <c:pt idx="7">
                  <c:v>238.75166292</c:v>
                </c:pt>
                <c:pt idx="8">
                  <c:v>206.95645455</c:v>
                </c:pt>
                <c:pt idx="9">
                  <c:v>164.36566659</c:v>
                </c:pt>
                <c:pt idx="10">
                  <c:v>56.607539553</c:v>
                </c:pt>
                <c:pt idx="12">
                  <c:v>137.27832426</c:v>
                </c:pt>
                <c:pt idx="13">
                  <c:v>167.25522169</c:v>
                </c:pt>
                <c:pt idx="14">
                  <c:v>97.864327885</c:v>
                </c:pt>
                <c:pt idx="15">
                  <c:v>147.87284843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(d)</c:v>
                </c:pt>
                <c:pt idx="5">
                  <c:v>Interlake (m)</c:v>
                </c:pt>
                <c:pt idx="6">
                  <c:v>North Eastman (m)</c:v>
                </c:pt>
                <c:pt idx="7">
                  <c:v>Parkland (m,o,d)</c:v>
                </c:pt>
                <c:pt idx="8">
                  <c:v>Churchill (m,d)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(m)</c:v>
                </c:pt>
                <c:pt idx="13">
                  <c:v>Mid (m,d)</c:v>
                </c:pt>
                <c:pt idx="14">
                  <c:v>North (m,o,d)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147.87284843</c:v>
                </c:pt>
                <c:pt idx="1">
                  <c:v>147.87284843</c:v>
                </c:pt>
                <c:pt idx="2">
                  <c:v>147.87284843</c:v>
                </c:pt>
                <c:pt idx="3">
                  <c:v>147.87284843</c:v>
                </c:pt>
                <c:pt idx="4">
                  <c:v>147.87284843</c:v>
                </c:pt>
                <c:pt idx="5">
                  <c:v>147.87284843</c:v>
                </c:pt>
                <c:pt idx="6">
                  <c:v>147.87284843</c:v>
                </c:pt>
                <c:pt idx="7">
                  <c:v>147.87284843</c:v>
                </c:pt>
                <c:pt idx="8">
                  <c:v>147.87284843</c:v>
                </c:pt>
                <c:pt idx="9">
                  <c:v>147.87284843</c:v>
                </c:pt>
                <c:pt idx="10">
                  <c:v>147.87284843</c:v>
                </c:pt>
                <c:pt idx="12">
                  <c:v>147.87284843</c:v>
                </c:pt>
                <c:pt idx="13">
                  <c:v>147.87284843</c:v>
                </c:pt>
                <c:pt idx="14">
                  <c:v>147.87284843</c:v>
                </c:pt>
                <c:pt idx="15">
                  <c:v>147.87284843</c:v>
                </c:pt>
              </c:numCache>
            </c:numRef>
          </c:val>
        </c:ser>
        <c:gapWidth val="0"/>
        <c:axId val="43731973"/>
        <c:axId val="58043438"/>
      </c:barChart>
      <c:catAx>
        <c:axId val="437319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  <c:max val="30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731973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375"/>
          <c:y val="0.13925"/>
          <c:w val="0.317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035"/>
          <c:w val="0.92925"/>
          <c:h val="0.7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(m)</c:v>
                </c:pt>
                <c:pt idx="4">
                  <c:v>Transcona (m)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180.94930935</c:v>
                </c:pt>
                <c:pt idx="1">
                  <c:v>180.94930935</c:v>
                </c:pt>
                <c:pt idx="2">
                  <c:v>180.94930935</c:v>
                </c:pt>
                <c:pt idx="3">
                  <c:v>180.94930935</c:v>
                </c:pt>
                <c:pt idx="4">
                  <c:v>180.94930935</c:v>
                </c:pt>
                <c:pt idx="5">
                  <c:v>180.94930935</c:v>
                </c:pt>
                <c:pt idx="6">
                  <c:v>180.94930935</c:v>
                </c:pt>
                <c:pt idx="7">
                  <c:v>180.94930935</c:v>
                </c:pt>
                <c:pt idx="8">
                  <c:v>180.94930935</c:v>
                </c:pt>
                <c:pt idx="9">
                  <c:v>180.94930935</c:v>
                </c:pt>
                <c:pt idx="10">
                  <c:v>180.94930935</c:v>
                </c:pt>
                <c:pt idx="11">
                  <c:v>180.94930935</c:v>
                </c:pt>
                <c:pt idx="13">
                  <c:v>180.94930935</c:v>
                </c:pt>
                <c:pt idx="14">
                  <c:v>180.94930935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(m)</c:v>
                </c:pt>
                <c:pt idx="4">
                  <c:v>Transcona (m)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175.45157453</c:v>
                </c:pt>
                <c:pt idx="1">
                  <c:v>172.73213016</c:v>
                </c:pt>
                <c:pt idx="2">
                  <c:v>180.63815003</c:v>
                </c:pt>
                <c:pt idx="3">
                  <c:v>117.94657887</c:v>
                </c:pt>
                <c:pt idx="4">
                  <c:v>103.2349824</c:v>
                </c:pt>
                <c:pt idx="5">
                  <c:v>164.06942314</c:v>
                </c:pt>
                <c:pt idx="6">
                  <c:v>169.82775705</c:v>
                </c:pt>
                <c:pt idx="7">
                  <c:v>136.19820296</c:v>
                </c:pt>
                <c:pt idx="8">
                  <c:v>148.62919627</c:v>
                </c:pt>
                <c:pt idx="9">
                  <c:v>199.51960137</c:v>
                </c:pt>
                <c:pt idx="10">
                  <c:v>251.72892082</c:v>
                </c:pt>
                <c:pt idx="11">
                  <c:v>287.02455384</c:v>
                </c:pt>
                <c:pt idx="13">
                  <c:v>179.05902646</c:v>
                </c:pt>
                <c:pt idx="14">
                  <c:v>180.94930935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(m)</c:v>
                </c:pt>
                <c:pt idx="4">
                  <c:v>Transcona (m)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106.98339619</c:v>
                </c:pt>
                <c:pt idx="1">
                  <c:v>129.38899318</c:v>
                </c:pt>
                <c:pt idx="2">
                  <c:v>135.82008059</c:v>
                </c:pt>
                <c:pt idx="3">
                  <c:v>119.63592164</c:v>
                </c:pt>
                <c:pt idx="4">
                  <c:v>125.60573161</c:v>
                </c:pt>
                <c:pt idx="5">
                  <c:v>125.75278289</c:v>
                </c:pt>
                <c:pt idx="6">
                  <c:v>135.24938433</c:v>
                </c:pt>
                <c:pt idx="7">
                  <c:v>158.66552048</c:v>
                </c:pt>
                <c:pt idx="8">
                  <c:v>137.80978427</c:v>
                </c:pt>
                <c:pt idx="9">
                  <c:v>137.23251773</c:v>
                </c:pt>
                <c:pt idx="10">
                  <c:v>182.87415275</c:v>
                </c:pt>
                <c:pt idx="11">
                  <c:v>183.76184013</c:v>
                </c:pt>
                <c:pt idx="13">
                  <c:v>146.44132824</c:v>
                </c:pt>
                <c:pt idx="14">
                  <c:v>147.87284843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(m)</c:v>
                </c:pt>
                <c:pt idx="4">
                  <c:v>Transcona (m)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147.87284843</c:v>
                </c:pt>
                <c:pt idx="1">
                  <c:v>147.87284843</c:v>
                </c:pt>
                <c:pt idx="2">
                  <c:v>147.87284843</c:v>
                </c:pt>
                <c:pt idx="3">
                  <c:v>147.87284843</c:v>
                </c:pt>
                <c:pt idx="4">
                  <c:v>147.87284843</c:v>
                </c:pt>
                <c:pt idx="5">
                  <c:v>147.87284843</c:v>
                </c:pt>
                <c:pt idx="6">
                  <c:v>147.87284843</c:v>
                </c:pt>
                <c:pt idx="7">
                  <c:v>147.87284843</c:v>
                </c:pt>
                <c:pt idx="8">
                  <c:v>147.87284843</c:v>
                </c:pt>
                <c:pt idx="9">
                  <c:v>147.87284843</c:v>
                </c:pt>
                <c:pt idx="10">
                  <c:v>147.87284843</c:v>
                </c:pt>
                <c:pt idx="11">
                  <c:v>147.87284843</c:v>
                </c:pt>
                <c:pt idx="13">
                  <c:v>147.87284843</c:v>
                </c:pt>
                <c:pt idx="14">
                  <c:v>147.87284843</c:v>
                </c:pt>
              </c:numCache>
            </c:numRef>
          </c:val>
        </c:ser>
        <c:gapWidth val="0"/>
        <c:axId val="52628895"/>
        <c:axId val="3898008"/>
      </c:barChart>
      <c:catAx>
        <c:axId val="526288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  <c:max val="3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628895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075"/>
          <c:y val="0.222"/>
          <c:w val="0.3072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5825"/>
          <c:w val="0.939"/>
          <c:h val="0.7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 (m)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180.16593136</c:v>
                </c:pt>
                <c:pt idx="1">
                  <c:v>180.16593136</c:v>
                </c:pt>
                <c:pt idx="2">
                  <c:v>180.16593136</c:v>
                </c:pt>
                <c:pt idx="3">
                  <c:v>180.16593136</c:v>
                </c:pt>
                <c:pt idx="4">
                  <c:v>180.16593136</c:v>
                </c:pt>
                <c:pt idx="5">
                  <c:v>180.16593136</c:v>
                </c:pt>
                <c:pt idx="6">
                  <c:v>180.16593136</c:v>
                </c:pt>
                <c:pt idx="8">
                  <c:v>180.16593136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 (m)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110.43430308</c:v>
                </c:pt>
                <c:pt idx="1">
                  <c:v>106.62184791</c:v>
                </c:pt>
                <c:pt idx="2">
                  <c:v>287.65078664</c:v>
                </c:pt>
                <c:pt idx="3">
                  <c:v>179.4760571</c:v>
                </c:pt>
                <c:pt idx="4">
                  <c:v>134.788741</c:v>
                </c:pt>
                <c:pt idx="5">
                  <c:v>374.06830707</c:v>
                </c:pt>
                <c:pt idx="6">
                  <c:v>67.427003257</c:v>
                </c:pt>
                <c:pt idx="8">
                  <c:v>180.16593136</c:v>
                </c:pt>
              </c:numCache>
            </c:numRef>
          </c:val>
        </c:ser>
        <c:axId val="35082073"/>
        <c:axId val="47303202"/>
      </c:barChart>
      <c:catAx>
        <c:axId val="350820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303202"/>
        <c:crosses val="autoZero"/>
        <c:auto val="1"/>
        <c:lblOffset val="100"/>
        <c:tickLblSkip val="1"/>
        <c:noMultiLvlLbl val="0"/>
      </c:catAx>
      <c:valAx>
        <c:axId val="47303202"/>
        <c:scaling>
          <c:orientation val="minMax"/>
          <c:max val="30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082073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975"/>
          <c:y val="0.17775"/>
          <c:w val="0.224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5"/>
          <c:w val="0.97825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(m,d)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180.94930935</c:v>
                </c:pt>
                <c:pt idx="1">
                  <c:v>180.94930935</c:v>
                </c:pt>
                <c:pt idx="2">
                  <c:v>180.94930935</c:v>
                </c:pt>
                <c:pt idx="3">
                  <c:v>180.94930935</c:v>
                </c:pt>
                <c:pt idx="4">
                  <c:v>180.94930935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(m,d)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120.54125847</c:v>
                </c:pt>
                <c:pt idx="1">
                  <c:v>238.76832693</c:v>
                </c:pt>
                <c:pt idx="2">
                  <c:v>122.1551055</c:v>
                </c:pt>
                <c:pt idx="3">
                  <c:v>179.05902646</c:v>
                </c:pt>
                <c:pt idx="4">
                  <c:v>180.94930935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(m,d)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137.27832426</c:v>
                </c:pt>
                <c:pt idx="1">
                  <c:v>167.25522169</c:v>
                </c:pt>
                <c:pt idx="2">
                  <c:v>97.864327885</c:v>
                </c:pt>
                <c:pt idx="3">
                  <c:v>146.44132824</c:v>
                </c:pt>
                <c:pt idx="4">
                  <c:v>147.87284843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(m)</c:v>
                </c:pt>
                <c:pt idx="1">
                  <c:v>Mid (m,d)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147.87284843</c:v>
                </c:pt>
                <c:pt idx="1">
                  <c:v>147.87284843</c:v>
                </c:pt>
                <c:pt idx="2">
                  <c:v>147.87284843</c:v>
                </c:pt>
                <c:pt idx="3">
                  <c:v>147.87284843</c:v>
                </c:pt>
                <c:pt idx="4">
                  <c:v>147.87284843</c:v>
                </c:pt>
              </c:numCache>
            </c:numRef>
          </c:val>
        </c:ser>
        <c:axId val="23075635"/>
        <c:axId val="6354124"/>
      </c:barChart>
      <c:catAx>
        <c:axId val="230756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54124"/>
        <c:crosses val="autoZero"/>
        <c:auto val="1"/>
        <c:lblOffset val="100"/>
        <c:tickLblSkip val="1"/>
        <c:noMultiLvlLbl val="0"/>
      </c:catAx>
      <c:valAx>
        <c:axId val="6354124"/>
        <c:scaling>
          <c:orientation val="minMax"/>
          <c:max val="30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23075635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225"/>
          <c:y val="0.4005"/>
          <c:w val="0.3242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0.87425</cdr:y>
    </cdr:from>
    <cdr:to>
      <cdr:x>0.997</cdr:x>
      <cdr:y>0.988</cdr:y>
    </cdr:to>
    <cdr:sp>
      <cdr:nvSpPr>
        <cdr:cNvPr id="1" name="Text Box 4"/>
        <cdr:cNvSpPr txBox="1">
          <a:spLocks noChangeArrowheads="1"/>
        </cdr:cNvSpPr>
      </cdr:nvSpPr>
      <cdr:spPr>
        <a:xfrm>
          <a:off x="323850" y="3971925"/>
          <a:ext cx="53530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0.99575</cdr:x>
      <cdr:y>0.07875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67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13.9.1: Benzodiazepine Defined Daily Doses (DDD) Rate by RHA,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defined daily doses per resident aged 16+ years with one or more prescriptions in one year</a:t>
          </a:r>
        </a:p>
      </cdr:txBody>
    </cdr:sp>
  </cdr:relSizeAnchor>
  <cdr:relSizeAnchor xmlns:cdr="http://schemas.openxmlformats.org/drawingml/2006/chartDrawing">
    <cdr:from>
      <cdr:x>0.9405</cdr:x>
      <cdr:y>0.405</cdr:y>
    </cdr:from>
    <cdr:to>
      <cdr:x>0.99625</cdr:x>
      <cdr:y>0.44325</cdr:y>
    </cdr:to>
    <cdr:sp fLocksText="0">
      <cdr:nvSpPr>
        <cdr:cNvPr id="3" name="Text Box 8"/>
        <cdr:cNvSpPr txBox="1">
          <a:spLocks noChangeArrowheads="1"/>
        </cdr:cNvSpPr>
      </cdr:nvSpPr>
      <cdr:spPr>
        <a:xfrm>
          <a:off x="5362575" y="1838325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0.405</cdr:y>
    </cdr:from>
    <cdr:to>
      <cdr:x>0.99625</cdr:x>
      <cdr:y>0.44325</cdr:y>
    </cdr:to>
    <cdr:sp>
      <cdr:nvSpPr>
        <cdr:cNvPr id="4" name="Text Box 9"/>
        <cdr:cNvSpPr txBox="1">
          <a:spLocks noChangeArrowheads="1"/>
        </cdr:cNvSpPr>
      </cdr:nvSpPr>
      <cdr:spPr>
        <a:xfrm>
          <a:off x="5362575" y="1838325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375</a:t>
          </a:r>
        </a:p>
      </cdr:txBody>
    </cdr:sp>
  </cdr:relSizeAnchor>
  <cdr:relSizeAnchor xmlns:cdr="http://schemas.openxmlformats.org/drawingml/2006/chartDrawing">
    <cdr:from>
      <cdr:x>0.71325</cdr:x>
      <cdr:y>0.97025</cdr:y>
    </cdr:from>
    <cdr:to>
      <cdr:x>0.95875</cdr:x>
      <cdr:y>1</cdr:y>
    </cdr:to>
    <cdr:sp>
      <cdr:nvSpPr>
        <cdr:cNvPr id="5" name="Text Box 10"/>
        <cdr:cNvSpPr txBox="1">
          <a:spLocks noChangeArrowheads="1"/>
        </cdr:cNvSpPr>
      </cdr:nvSpPr>
      <cdr:spPr>
        <a:xfrm>
          <a:off x="4067175" y="4400550"/>
          <a:ext cx="14001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0.10275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695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13.9.3: Benzodiazepine Defined Daily Doses (DDD)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defined daily doses per resident aged 16+ years with one or more prescriptions in one year</a:t>
          </a:r>
        </a:p>
      </cdr:txBody>
    </cdr:sp>
  </cdr:relSizeAnchor>
  <cdr:relSizeAnchor xmlns:cdr="http://schemas.openxmlformats.org/drawingml/2006/chartDrawing">
    <cdr:from>
      <cdr:x>0.0775</cdr:x>
      <cdr:y>0.894</cdr:y>
    </cdr:from>
    <cdr:to>
      <cdr:x>0.9985</cdr:x>
      <cdr:y>0.993</cdr:y>
    </cdr:to>
    <cdr:sp>
      <cdr:nvSpPr>
        <cdr:cNvPr id="2" name="Text Box 9"/>
        <cdr:cNvSpPr txBox="1">
          <a:spLocks noChangeArrowheads="1"/>
        </cdr:cNvSpPr>
      </cdr:nvSpPr>
      <cdr:spPr>
        <a:xfrm>
          <a:off x="438150" y="4876800"/>
          <a:ext cx="52578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0.94525</cdr:x>
      <cdr:y>0.65925</cdr:y>
    </cdr:from>
    <cdr:to>
      <cdr:x>0.99825</cdr:x>
      <cdr:y>0.695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91150" y="359092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0.152</cdr:y>
    </cdr:from>
    <cdr:to>
      <cdr:x>1</cdr:x>
      <cdr:y>0.18575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5419725" y="82867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0.73325</cdr:x>
      <cdr:y>0.968</cdr:y>
    </cdr:from>
    <cdr:to>
      <cdr:x>0.9795</cdr:x>
      <cdr:y>0.993</cdr:y>
    </cdr:to>
    <cdr:sp>
      <cdr:nvSpPr>
        <cdr:cNvPr id="5" name="Text Box 12"/>
        <cdr:cNvSpPr txBox="1">
          <a:spLocks noChangeArrowheads="1"/>
        </cdr:cNvSpPr>
      </cdr:nvSpPr>
      <cdr:spPr>
        <a:xfrm>
          <a:off x="4181475" y="5276850"/>
          <a:ext cx="1409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0.88375</cdr:y>
    </cdr:from>
    <cdr:to>
      <cdr:x>0.99775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0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0.14775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13.9.2: Benzodiazepine Defined Daily Doses (DDD)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defined daily doses per Metis resident aged 16+ years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 one or more prescriptions in one year</a:t>
          </a:r>
        </a:p>
      </cdr:txBody>
    </cdr:sp>
  </cdr:relSizeAnchor>
  <cdr:relSizeAnchor xmlns:cdr="http://schemas.openxmlformats.org/drawingml/2006/chartDrawing">
    <cdr:from>
      <cdr:x>0.94225</cdr:x>
      <cdr:y>0.53825</cdr:y>
    </cdr:from>
    <cdr:to>
      <cdr:x>0.99825</cdr:x>
      <cdr:y>0.6065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5372100" y="2438400"/>
          <a:ext cx="323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0.95075</cdr:x>
      <cdr:y>0.55075</cdr:y>
    </cdr:from>
    <cdr:to>
      <cdr:x>0.99475</cdr:x>
      <cdr:y>0.61925</cdr:y>
    </cdr:to>
    <cdr:sp>
      <cdr:nvSpPr>
        <cdr:cNvPr id="4" name="Text Box 5"/>
        <cdr:cNvSpPr txBox="1">
          <a:spLocks noChangeArrowheads="1"/>
        </cdr:cNvSpPr>
      </cdr:nvSpPr>
      <cdr:spPr>
        <a:xfrm>
          <a:off x="5419725" y="2495550"/>
          <a:ext cx="247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374</a:t>
          </a:r>
        </a:p>
      </cdr:txBody>
    </cdr:sp>
  </cdr:relSizeAnchor>
  <cdr:relSizeAnchor xmlns:cdr="http://schemas.openxmlformats.org/drawingml/2006/chartDrawing">
    <cdr:from>
      <cdr:x>0.741</cdr:x>
      <cdr:y>0.97</cdr:y>
    </cdr:from>
    <cdr:to>
      <cdr:x>0.98625</cdr:x>
      <cdr:y>1</cdr:y>
    </cdr:to>
    <cdr:sp>
      <cdr:nvSpPr>
        <cdr:cNvPr id="5" name="Text Box 6"/>
        <cdr:cNvSpPr txBox="1">
          <a:spLocks noChangeArrowheads="1"/>
        </cdr:cNvSpPr>
      </cdr:nvSpPr>
      <cdr:spPr>
        <a:xfrm>
          <a:off x="4219575" y="4400550"/>
          <a:ext cx="14001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0.74425</cdr:x>
      <cdr:y>0.97</cdr:y>
    </cdr:from>
    <cdr:to>
      <cdr:x>0.98875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238625" y="4400550"/>
          <a:ext cx="1390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0.12375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054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Benzodiazepine Defined Daily Doses (DDD)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by Aggregate RHA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defined daily doses per resident aged 16+ years with one or more prescriptions in one year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2" customWidth="1"/>
    <col min="2" max="2" width="8.421875" style="30" customWidth="1"/>
    <col min="3" max="3" width="8.421875" style="22" customWidth="1"/>
    <col min="4" max="4" width="8.421875" style="30" customWidth="1"/>
    <col min="5" max="5" width="8.421875" style="22" customWidth="1"/>
    <col min="6" max="6" width="0.9921875" style="22" customWidth="1"/>
    <col min="7" max="7" width="18.140625" style="22" customWidth="1"/>
    <col min="8" max="8" width="8.421875" style="30" customWidth="1"/>
    <col min="9" max="9" width="8.421875" style="22" customWidth="1"/>
    <col min="10" max="10" width="8.421875" style="30" customWidth="1"/>
    <col min="11" max="11" width="8.421875" style="22" customWidth="1"/>
    <col min="12" max="12" width="1.1484375" style="22" customWidth="1"/>
    <col min="13" max="13" width="14.57421875" style="22" customWidth="1"/>
    <col min="14" max="14" width="11.8515625" style="30" customWidth="1"/>
    <col min="15" max="15" width="11.8515625" style="22" customWidth="1"/>
    <col min="16" max="16384" width="9.140625" style="22" customWidth="1"/>
  </cols>
  <sheetData>
    <row r="1" spans="1:5" ht="15.75" thickBot="1">
      <c r="A1" s="14" t="s">
        <v>173</v>
      </c>
      <c r="B1" s="61"/>
      <c r="C1" s="14"/>
      <c r="D1" s="61"/>
      <c r="E1" s="14"/>
    </row>
    <row r="2" spans="1:15" ht="13.5" thickBot="1">
      <c r="A2" s="77" t="s">
        <v>161</v>
      </c>
      <c r="B2" s="87" t="s">
        <v>165</v>
      </c>
      <c r="C2" s="87"/>
      <c r="D2" s="87"/>
      <c r="E2" s="81"/>
      <c r="G2" s="84" t="s">
        <v>162</v>
      </c>
      <c r="H2" s="87" t="s">
        <v>165</v>
      </c>
      <c r="I2" s="87"/>
      <c r="J2" s="87"/>
      <c r="K2" s="81"/>
      <c r="M2" s="77" t="s">
        <v>160</v>
      </c>
      <c r="N2" s="80" t="s">
        <v>169</v>
      </c>
      <c r="O2" s="81"/>
    </row>
    <row r="3" spans="1:15" ht="12.75">
      <c r="A3" s="78"/>
      <c r="B3" s="62" t="s">
        <v>31</v>
      </c>
      <c r="C3" s="15" t="s">
        <v>65</v>
      </c>
      <c r="D3" s="64" t="s">
        <v>31</v>
      </c>
      <c r="E3" s="18" t="s">
        <v>65</v>
      </c>
      <c r="G3" s="85"/>
      <c r="H3" s="62" t="s">
        <v>31</v>
      </c>
      <c r="I3" s="15" t="s">
        <v>65</v>
      </c>
      <c r="J3" s="64" t="s">
        <v>31</v>
      </c>
      <c r="K3" s="18" t="s">
        <v>65</v>
      </c>
      <c r="M3" s="78"/>
      <c r="N3" s="62" t="s">
        <v>31</v>
      </c>
      <c r="O3" s="44" t="s">
        <v>65</v>
      </c>
    </row>
    <row r="4" spans="1:15" ht="12.75">
      <c r="A4" s="78"/>
      <c r="B4" s="62" t="s">
        <v>32</v>
      </c>
      <c r="C4" s="15" t="s">
        <v>66</v>
      </c>
      <c r="D4" s="64" t="s">
        <v>32</v>
      </c>
      <c r="E4" s="31" t="s">
        <v>66</v>
      </c>
      <c r="G4" s="85"/>
      <c r="H4" s="62" t="s">
        <v>32</v>
      </c>
      <c r="I4" s="15" t="s">
        <v>66</v>
      </c>
      <c r="J4" s="64" t="s">
        <v>32</v>
      </c>
      <c r="K4" s="31" t="s">
        <v>66</v>
      </c>
      <c r="M4" s="78"/>
      <c r="N4" s="62" t="s">
        <v>32</v>
      </c>
      <c r="O4" s="44" t="s">
        <v>66</v>
      </c>
    </row>
    <row r="5" spans="1:15" ht="12.75">
      <c r="A5" s="78"/>
      <c r="B5" s="16" t="s">
        <v>33</v>
      </c>
      <c r="C5" s="16" t="s">
        <v>60</v>
      </c>
      <c r="D5" s="65" t="s">
        <v>33</v>
      </c>
      <c r="E5" s="32" t="s">
        <v>60</v>
      </c>
      <c r="G5" s="85"/>
      <c r="H5" s="16" t="s">
        <v>33</v>
      </c>
      <c r="I5" s="16" t="s">
        <v>60</v>
      </c>
      <c r="J5" s="65" t="s">
        <v>33</v>
      </c>
      <c r="K5" s="32" t="s">
        <v>60</v>
      </c>
      <c r="M5" s="78"/>
      <c r="N5" s="16" t="s">
        <v>33</v>
      </c>
      <c r="O5" s="45" t="s">
        <v>60</v>
      </c>
    </row>
    <row r="6" spans="1:15" ht="13.5" thickBot="1">
      <c r="A6" s="79"/>
      <c r="B6" s="88" t="s">
        <v>152</v>
      </c>
      <c r="C6" s="89"/>
      <c r="D6" s="90" t="s">
        <v>153</v>
      </c>
      <c r="E6" s="83"/>
      <c r="G6" s="86"/>
      <c r="H6" s="88" t="s">
        <v>152</v>
      </c>
      <c r="I6" s="89"/>
      <c r="J6" s="90" t="s">
        <v>153</v>
      </c>
      <c r="K6" s="83"/>
      <c r="M6" s="79"/>
      <c r="N6" s="82" t="s">
        <v>154</v>
      </c>
      <c r="O6" s="83"/>
    </row>
    <row r="7" spans="1:15" ht="12.75">
      <c r="A7" s="23" t="s">
        <v>34</v>
      </c>
      <c r="B7" s="67">
        <f>'m vs o orig data'!B4</f>
        <v>43934</v>
      </c>
      <c r="C7" s="49">
        <f>'m vs o orig data'!H4</f>
        <v>144.51973684</v>
      </c>
      <c r="D7" s="71">
        <f>'m vs o orig data'!P4</f>
        <v>283275</v>
      </c>
      <c r="E7" s="42">
        <f>'m vs o orig data'!V4</f>
        <v>125.01103266</v>
      </c>
      <c r="G7" s="24" t="s">
        <v>48</v>
      </c>
      <c r="H7" s="68">
        <f>'m vs o orig data'!B19</f>
        <v>18710</v>
      </c>
      <c r="I7" s="49">
        <f>'m vs o orig data'!H19</f>
        <v>203.36956522</v>
      </c>
      <c r="J7" s="71">
        <f>'m vs o orig data'!P19</f>
        <v>323998</v>
      </c>
      <c r="K7" s="42">
        <f>'m vs o orig data'!V19</f>
        <v>107.99933333</v>
      </c>
      <c r="M7" s="25" t="s">
        <v>155</v>
      </c>
      <c r="N7" s="67">
        <f>'m region orig data'!B4</f>
        <v>82092</v>
      </c>
      <c r="O7" s="46">
        <f>'m region orig data'!H4</f>
        <v>142.52083333</v>
      </c>
    </row>
    <row r="8" spans="1:15" ht="12.75">
      <c r="A8" s="25" t="s">
        <v>35</v>
      </c>
      <c r="B8" s="68">
        <f>'m vs o orig data'!B5</f>
        <v>46828</v>
      </c>
      <c r="C8" s="49">
        <f>'m vs o orig data'!H5</f>
        <v>157.1409396</v>
      </c>
      <c r="D8" s="71">
        <f>'m vs o orig data'!P5</f>
        <v>720120</v>
      </c>
      <c r="E8" s="42">
        <f>'m vs o orig data'!V5</f>
        <v>147.95972879</v>
      </c>
      <c r="G8" s="26" t="s">
        <v>49</v>
      </c>
      <c r="H8" s="68">
        <f>'m vs o orig data'!B20</f>
        <v>5669</v>
      </c>
      <c r="I8" s="49">
        <f>'m vs o orig data'!H20</f>
        <v>177.15625</v>
      </c>
      <c r="J8" s="71">
        <f>'m vs o orig data'!P20</f>
        <v>298864</v>
      </c>
      <c r="K8" s="42">
        <f>'m vs o orig data'!V20</f>
        <v>131.19578578</v>
      </c>
      <c r="M8" s="25" t="s">
        <v>38</v>
      </c>
      <c r="N8" s="68">
        <f>'m region orig data'!B5</f>
        <v>76354</v>
      </c>
      <c r="O8" s="46">
        <f>'m region orig data'!H5</f>
        <v>124.76143791</v>
      </c>
    </row>
    <row r="9" spans="1:15" ht="12.75">
      <c r="A9" s="25" t="s">
        <v>36</v>
      </c>
      <c r="B9" s="68">
        <f>'m vs o orig data'!B6</f>
        <v>24742</v>
      </c>
      <c r="C9" s="49">
        <f>'m vs o orig data'!H6</f>
        <v>164.94666667</v>
      </c>
      <c r="D9" s="71">
        <f>'m vs o orig data'!P6</f>
        <v>559255</v>
      </c>
      <c r="E9" s="42">
        <f>'m vs o orig data'!V6</f>
        <v>124.86157624</v>
      </c>
      <c r="G9" s="26" t="s">
        <v>53</v>
      </c>
      <c r="H9" s="68">
        <f>'m vs o orig data'!B21</f>
        <v>50992</v>
      </c>
      <c r="I9" s="49">
        <f>'m vs o orig data'!H21</f>
        <v>191.69924812</v>
      </c>
      <c r="J9" s="71">
        <f>'m vs o orig data'!P21</f>
        <v>393564</v>
      </c>
      <c r="K9" s="42">
        <f>'m vs o orig data'!V21</f>
        <v>144.63947078</v>
      </c>
      <c r="M9" s="25" t="s">
        <v>156</v>
      </c>
      <c r="N9" s="68">
        <f>'m region orig data'!B6</f>
        <v>118321</v>
      </c>
      <c r="O9" s="46">
        <f>'m region orig data'!H6</f>
        <v>284.42548077</v>
      </c>
    </row>
    <row r="10" spans="1:15" ht="12.75">
      <c r="A10" s="25" t="s">
        <v>28</v>
      </c>
      <c r="B10" s="68">
        <f>'m vs o orig data'!B7</f>
        <v>24740</v>
      </c>
      <c r="C10" s="49">
        <f>'m vs o orig data'!H7</f>
        <v>161.69934641</v>
      </c>
      <c r="D10" s="71">
        <f>'m vs o orig data'!P7</f>
        <v>415129</v>
      </c>
      <c r="E10" s="42">
        <f>'m vs o orig data'!V7</f>
        <v>130.37971106</v>
      </c>
      <c r="G10" s="26" t="s">
        <v>51</v>
      </c>
      <c r="H10" s="68">
        <f>'m vs o orig data'!B22</f>
        <v>31812</v>
      </c>
      <c r="I10" s="49">
        <f>'m vs o orig data'!H22</f>
        <v>138.31304348</v>
      </c>
      <c r="J10" s="71">
        <f>'m vs o orig data'!P22</f>
        <v>418712</v>
      </c>
      <c r="K10" s="42">
        <f>'m vs o orig data'!V22</f>
        <v>129.31192094</v>
      </c>
      <c r="M10" s="25" t="s">
        <v>44</v>
      </c>
      <c r="N10" s="68">
        <f>'m region orig data'!B7</f>
        <v>458169</v>
      </c>
      <c r="O10" s="46">
        <f>'m region orig data'!H7</f>
        <v>195.21474222</v>
      </c>
    </row>
    <row r="11" spans="1:15" ht="12.75">
      <c r="A11" s="25" t="s">
        <v>44</v>
      </c>
      <c r="B11" s="68">
        <f>'m vs o orig data'!B8</f>
        <v>458169</v>
      </c>
      <c r="C11" s="49">
        <f>'m vs o orig data'!H8</f>
        <v>195.21474222</v>
      </c>
      <c r="D11" s="71">
        <f>'m vs o orig data'!P8</f>
        <v>5947676</v>
      </c>
      <c r="E11" s="42">
        <f>'m vs o orig data'!V8</f>
        <v>153.63114119</v>
      </c>
      <c r="G11" s="26" t="s">
        <v>54</v>
      </c>
      <c r="H11" s="68">
        <f>'m vs o orig data'!B23</f>
        <v>15497</v>
      </c>
      <c r="I11" s="49">
        <f>'m vs o orig data'!H23</f>
        <v>103.31333333</v>
      </c>
      <c r="J11" s="71">
        <f>'m vs o orig data'!P23</f>
        <v>223766</v>
      </c>
      <c r="K11" s="42">
        <f>'m vs o orig data'!V23</f>
        <v>129.56919514</v>
      </c>
      <c r="M11" s="25" t="s">
        <v>157</v>
      </c>
      <c r="N11" s="68">
        <f>'m region orig data'!B8</f>
        <v>94460</v>
      </c>
      <c r="O11" s="46">
        <f>'m region orig data'!H8</f>
        <v>160.91993186</v>
      </c>
    </row>
    <row r="12" spans="1:15" ht="12.75">
      <c r="A12" s="25" t="s">
        <v>38</v>
      </c>
      <c r="B12" s="68">
        <f>'m vs o orig data'!B9</f>
        <v>84247</v>
      </c>
      <c r="C12" s="49">
        <f>'m vs o orig data'!H9</f>
        <v>126.87801205</v>
      </c>
      <c r="D12" s="71">
        <f>'m vs o orig data'!P9</f>
        <v>513970</v>
      </c>
      <c r="E12" s="42">
        <f>'m vs o orig data'!V9</f>
        <v>126.6872073</v>
      </c>
      <c r="G12" s="26" t="s">
        <v>50</v>
      </c>
      <c r="H12" s="68">
        <f>'m vs o orig data'!B24</f>
        <v>24506</v>
      </c>
      <c r="I12" s="49">
        <f>'m vs o orig data'!H24</f>
        <v>191.453125</v>
      </c>
      <c r="J12" s="71">
        <f>'m vs o orig data'!P24</f>
        <v>495242</v>
      </c>
      <c r="K12" s="42">
        <f>'m vs o orig data'!V24</f>
        <v>141.05440046</v>
      </c>
      <c r="M12" s="25" t="s">
        <v>158</v>
      </c>
      <c r="N12" s="68">
        <f>'m region orig data'!B9</f>
        <v>203360</v>
      </c>
      <c r="O12" s="46">
        <f>'m region orig data'!H9</f>
        <v>374.51197053</v>
      </c>
    </row>
    <row r="13" spans="1:15" ht="12.75">
      <c r="A13" s="25" t="s">
        <v>39</v>
      </c>
      <c r="B13" s="68">
        <f>'m vs o orig data'!B10</f>
        <v>30241</v>
      </c>
      <c r="C13" s="49">
        <f>'m vs o orig data'!H10</f>
        <v>138.72018349</v>
      </c>
      <c r="D13" s="71">
        <f>'m vs o orig data'!P10</f>
        <v>274528</v>
      </c>
      <c r="E13" s="42">
        <f>'m vs o orig data'!V10</f>
        <v>136.85343968</v>
      </c>
      <c r="G13" s="26" t="s">
        <v>52</v>
      </c>
      <c r="H13" s="68">
        <f>'m vs o orig data'!B25</f>
        <v>58726</v>
      </c>
      <c r="I13" s="49">
        <f>'m vs o orig data'!H25</f>
        <v>179.59021407</v>
      </c>
      <c r="J13" s="71">
        <f>'m vs o orig data'!P25</f>
        <v>828608</v>
      </c>
      <c r="K13" s="42">
        <f>'m vs o orig data'!V25</f>
        <v>149.08384311</v>
      </c>
      <c r="M13" s="25" t="s">
        <v>159</v>
      </c>
      <c r="N13" s="68">
        <f>'m region orig data'!B10</f>
        <v>15046</v>
      </c>
      <c r="O13" s="46">
        <f>'m region orig data'!H10</f>
        <v>68.081447964</v>
      </c>
    </row>
    <row r="14" spans="1:15" ht="12.75">
      <c r="A14" s="25" t="s">
        <v>37</v>
      </c>
      <c r="B14" s="68">
        <f>'m vs o orig data'!B11</f>
        <v>277333</v>
      </c>
      <c r="C14" s="49">
        <f>'m vs o orig data'!H11</f>
        <v>379.90821918</v>
      </c>
      <c r="D14" s="71">
        <f>'m vs o orig data'!P11</f>
        <v>691355</v>
      </c>
      <c r="E14" s="42">
        <f>'m vs o orig data'!V11</f>
        <v>208.61647556</v>
      </c>
      <c r="G14" s="26" t="s">
        <v>55</v>
      </c>
      <c r="H14" s="68">
        <f>'m vs o orig data'!B26</f>
        <v>27220</v>
      </c>
      <c r="I14" s="49">
        <f>'m vs o orig data'!H26</f>
        <v>157.34104046</v>
      </c>
      <c r="J14" s="71">
        <f>'m vs o orig data'!P26</f>
        <v>646937</v>
      </c>
      <c r="K14" s="42">
        <f>'m vs o orig data'!V26</f>
        <v>164.11390157</v>
      </c>
      <c r="M14" s="27"/>
      <c r="N14" s="69"/>
      <c r="O14" s="48"/>
    </row>
    <row r="15" spans="1:15" ht="13.5" thickBot="1">
      <c r="A15" s="25" t="s">
        <v>40</v>
      </c>
      <c r="B15" s="68">
        <f>'m vs o orig data'!B12</f>
        <v>648</v>
      </c>
      <c r="C15" s="49">
        <f>'m vs o orig data'!H12</f>
        <v>58.909090909</v>
      </c>
      <c r="D15" s="71">
        <f>'m vs o orig data'!P12</f>
        <v>3444</v>
      </c>
      <c r="E15" s="42">
        <f>'m vs o orig data'!V12</f>
        <v>181.26315789</v>
      </c>
      <c r="G15" s="26" t="s">
        <v>56</v>
      </c>
      <c r="H15" s="68">
        <f>'m vs o orig data'!B27</f>
        <v>29409</v>
      </c>
      <c r="I15" s="49">
        <f>'m vs o orig data'!H27</f>
        <v>182.66459627</v>
      </c>
      <c r="J15" s="71">
        <f>'m vs o orig data'!P27</f>
        <v>544011</v>
      </c>
      <c r="K15" s="42">
        <f>'m vs o orig data'!V27</f>
        <v>150.69556787</v>
      </c>
      <c r="M15" s="29" t="s">
        <v>45</v>
      </c>
      <c r="N15" s="70">
        <f>'m region orig data'!B11</f>
        <v>1047802</v>
      </c>
      <c r="O15" s="47">
        <f>'m region orig data'!H11</f>
        <v>197.6239155</v>
      </c>
    </row>
    <row r="16" spans="1:15" ht="12.75">
      <c r="A16" s="25" t="s">
        <v>41</v>
      </c>
      <c r="B16" s="68">
        <f>'m vs o orig data'!B13</f>
        <v>42522</v>
      </c>
      <c r="C16" s="49">
        <f>'m vs o orig data'!H13</f>
        <v>195.95391705</v>
      </c>
      <c r="D16" s="71">
        <f>'m vs o orig data'!P13</f>
        <v>146651</v>
      </c>
      <c r="E16" s="42">
        <f>'m vs o orig data'!V13</f>
        <v>160.80153509</v>
      </c>
      <c r="G16" s="26" t="s">
        <v>57</v>
      </c>
      <c r="H16" s="68">
        <f>'m vs o orig data'!B28</f>
        <v>35706</v>
      </c>
      <c r="I16" s="49">
        <f>'m vs o orig data'!H28</f>
        <v>216.4</v>
      </c>
      <c r="J16" s="71">
        <f>'m vs o orig data'!P28</f>
        <v>217525</v>
      </c>
      <c r="K16" s="42">
        <f>'m vs o orig data'!V28</f>
        <v>151.90293296</v>
      </c>
      <c r="M16" s="17" t="s">
        <v>46</v>
      </c>
      <c r="O16" s="30"/>
    </row>
    <row r="17" spans="1:15" ht="12.75">
      <c r="A17" s="25" t="s">
        <v>42</v>
      </c>
      <c r="B17" s="68">
        <f>'m vs o orig data'!B14</f>
        <v>14398</v>
      </c>
      <c r="C17" s="49">
        <f>'m vs o orig data'!H14</f>
        <v>68.561904762</v>
      </c>
      <c r="D17" s="71">
        <f>'m vs o orig data'!P14</f>
        <v>75112</v>
      </c>
      <c r="E17" s="42">
        <f>'m vs o orig data'!V14</f>
        <v>57.381207028</v>
      </c>
      <c r="G17" s="26" t="s">
        <v>58</v>
      </c>
      <c r="H17" s="68">
        <f>'m vs o orig data'!B29</f>
        <v>69159</v>
      </c>
      <c r="I17" s="49">
        <f>'m vs o orig data'!H29</f>
        <v>242.66315789</v>
      </c>
      <c r="J17" s="71">
        <f>'m vs o orig data'!P29</f>
        <v>948580</v>
      </c>
      <c r="K17" s="42">
        <f>'m vs o orig data'!V29</f>
        <v>200.92776954</v>
      </c>
      <c r="M17" s="75" t="s">
        <v>172</v>
      </c>
      <c r="N17" s="63"/>
      <c r="O17" s="21"/>
    </row>
    <row r="18" spans="1:11" ht="12.75">
      <c r="A18" s="27"/>
      <c r="B18" s="69"/>
      <c r="C18" s="40"/>
      <c r="D18" s="72"/>
      <c r="E18" s="50"/>
      <c r="G18" s="26" t="s">
        <v>59</v>
      </c>
      <c r="H18" s="74">
        <f>'m vs o orig data'!B30</f>
        <v>90763</v>
      </c>
      <c r="I18" s="49">
        <f>'m vs o orig data'!H30</f>
        <v>268.5295858</v>
      </c>
      <c r="J18" s="71">
        <f>'m vs o orig data'!P30</f>
        <v>607869</v>
      </c>
      <c r="K18" s="42">
        <f>'m vs o orig data'!V30</f>
        <v>204.25705645</v>
      </c>
    </row>
    <row r="19" spans="1:11" ht="12.75">
      <c r="A19" s="25" t="s">
        <v>150</v>
      </c>
      <c r="B19" s="68">
        <f>'m vs o orig data'!B15</f>
        <v>115504</v>
      </c>
      <c r="C19" s="49">
        <f>'m vs o orig data'!H15</f>
        <v>153.59574468</v>
      </c>
      <c r="D19" s="71">
        <f>'m vs o orig data'!P15</f>
        <v>1562650</v>
      </c>
      <c r="E19" s="42">
        <f>'m vs o orig data'!V15</f>
        <v>134.57199449</v>
      </c>
      <c r="G19" s="28"/>
      <c r="H19" s="69"/>
      <c r="I19" s="40"/>
      <c r="J19" s="72"/>
      <c r="K19" s="50"/>
    </row>
    <row r="20" spans="1:11" ht="13.5" thickBot="1">
      <c r="A20" s="25" t="s">
        <v>47</v>
      </c>
      <c r="B20" s="68">
        <f>'m vs o orig data'!B16</f>
        <v>391821</v>
      </c>
      <c r="C20" s="49">
        <f>'m vs o orig data'!H16</f>
        <v>243.06513648</v>
      </c>
      <c r="D20" s="71">
        <f>'m vs o orig data'!P16</f>
        <v>1479853</v>
      </c>
      <c r="E20" s="42">
        <f>'m vs o orig data'!V16</f>
        <v>157.81731897</v>
      </c>
      <c r="G20" s="29" t="s">
        <v>44</v>
      </c>
      <c r="H20" s="70">
        <f>'m vs o orig data'!B8</f>
        <v>458169</v>
      </c>
      <c r="I20" s="52">
        <f>'m vs o orig data'!H8</f>
        <v>195.21474222</v>
      </c>
      <c r="J20" s="73">
        <f>'m vs o orig data'!P8</f>
        <v>5947676</v>
      </c>
      <c r="K20" s="51">
        <f>'m vs o orig data'!V8</f>
        <v>153.63114119</v>
      </c>
    </row>
    <row r="21" spans="1:9" ht="12.75">
      <c r="A21" s="25" t="s">
        <v>43</v>
      </c>
      <c r="B21" s="68">
        <f>'m vs o orig data'!B17</f>
        <v>57568</v>
      </c>
      <c r="C21" s="49">
        <f>'m vs o orig data'!H17</f>
        <v>131.43378995</v>
      </c>
      <c r="D21" s="71">
        <f>'m vs o orig data'!P17</f>
        <v>225207</v>
      </c>
      <c r="E21" s="42">
        <f>'m vs o orig data'!V17</f>
        <v>100.53883929</v>
      </c>
      <c r="G21" s="17" t="s">
        <v>46</v>
      </c>
      <c r="I21" s="30"/>
    </row>
    <row r="22" spans="1:11" ht="12.75">
      <c r="A22" s="27"/>
      <c r="B22" s="69"/>
      <c r="C22" s="40"/>
      <c r="D22" s="72"/>
      <c r="E22" s="50"/>
      <c r="G22" s="76" t="s">
        <v>172</v>
      </c>
      <c r="H22" s="76"/>
      <c r="I22" s="76"/>
      <c r="J22" s="76"/>
      <c r="K22" s="76"/>
    </row>
    <row r="23" spans="1:5" ht="13.5" thickBot="1">
      <c r="A23" s="29" t="s">
        <v>45</v>
      </c>
      <c r="B23" s="70">
        <f>'m vs o orig data'!B18</f>
        <v>1047802</v>
      </c>
      <c r="C23" s="41">
        <f>'m vs o orig data'!H18</f>
        <v>197.6239155</v>
      </c>
      <c r="D23" s="73">
        <f>'m vs o orig data'!P18</f>
        <v>9630515</v>
      </c>
      <c r="E23" s="51">
        <f>'m vs o orig data'!V18</f>
        <v>147.87284843</v>
      </c>
    </row>
    <row r="24" spans="1:9" ht="12.75">
      <c r="A24" s="17" t="s">
        <v>46</v>
      </c>
      <c r="C24" s="30"/>
      <c r="G24" s="58"/>
      <c r="H24" s="55"/>
      <c r="I24" s="53"/>
    </row>
    <row r="25" spans="1:9" ht="12.75">
      <c r="A25" s="75" t="s">
        <v>172</v>
      </c>
      <c r="B25" s="63"/>
      <c r="C25" s="21"/>
      <c r="D25" s="63"/>
      <c r="E25" s="21"/>
      <c r="G25" s="58"/>
      <c r="H25" s="55"/>
      <c r="I25" s="54"/>
    </row>
    <row r="26" spans="7:9" ht="12.75">
      <c r="G26" s="58"/>
      <c r="H26" s="55"/>
      <c r="I26" s="54"/>
    </row>
    <row r="27" spans="7:9" ht="12.75">
      <c r="G27" s="58"/>
      <c r="H27" s="55"/>
      <c r="I27" s="55"/>
    </row>
    <row r="28" spans="7:9" ht="12.75">
      <c r="G28" s="58"/>
      <c r="H28" s="55"/>
      <c r="I28" s="53"/>
    </row>
    <row r="29" spans="7:9" ht="12.75">
      <c r="G29" s="56"/>
      <c r="H29" s="66"/>
      <c r="I29" s="57"/>
    </row>
    <row r="30" spans="7:9" ht="12.75">
      <c r="G30" s="56"/>
      <c r="H30" s="66"/>
      <c r="I30" s="57"/>
    </row>
    <row r="31" spans="7:9" ht="12.75">
      <c r="G31" s="56"/>
      <c r="H31" s="66"/>
      <c r="I31" s="57"/>
    </row>
    <row r="32" spans="7:9" ht="12.75">
      <c r="G32" s="56"/>
      <c r="H32" s="66"/>
      <c r="I32" s="57"/>
    </row>
    <row r="33" spans="7:9" ht="12.75">
      <c r="G33" s="56"/>
      <c r="H33" s="66"/>
      <c r="I33" s="57"/>
    </row>
    <row r="34" spans="7:9" ht="12.75">
      <c r="G34" s="56"/>
      <c r="H34" s="66"/>
      <c r="I34" s="57"/>
    </row>
    <row r="35" spans="7:9" ht="12.75">
      <c r="G35" s="56"/>
      <c r="H35" s="66"/>
      <c r="I35" s="57"/>
    </row>
    <row r="36" spans="7:9" ht="12.75">
      <c r="G36" s="59"/>
      <c r="H36" s="66"/>
      <c r="I36" s="57"/>
    </row>
    <row r="37" spans="7:9" ht="12.75">
      <c r="G37" s="56"/>
      <c r="H37" s="66"/>
      <c r="I37" s="57"/>
    </row>
  </sheetData>
  <sheetProtection/>
  <mergeCells count="12">
    <mergeCell ref="G22:K22"/>
    <mergeCell ref="M2:M6"/>
    <mergeCell ref="N2:O2"/>
    <mergeCell ref="N6:O6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draft - not for distribution
&amp;F</oddHeader>
    <oddFooter>&amp;Cconfidential draft - not for distribution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M50" sqref="M50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5" t="s">
        <v>163</v>
      </c>
      <c r="B1" s="5" t="s">
        <v>61</v>
      </c>
      <c r="C1" s="91" t="s">
        <v>29</v>
      </c>
      <c r="D1" s="91"/>
      <c r="E1" s="91"/>
      <c r="F1" s="92" t="s">
        <v>139</v>
      </c>
      <c r="G1" s="92"/>
      <c r="H1" s="93" t="s">
        <v>168</v>
      </c>
      <c r="I1" s="93"/>
      <c r="J1" s="93"/>
      <c r="K1" s="93"/>
      <c r="L1" s="93"/>
      <c r="M1" s="93"/>
      <c r="N1" s="93"/>
      <c r="O1" s="7"/>
      <c r="S1" s="7"/>
    </row>
    <row r="2" spans="1:19" ht="12.75">
      <c r="A2" s="35" t="s">
        <v>164</v>
      </c>
      <c r="B2" s="60"/>
      <c r="C2" s="13"/>
      <c r="D2" s="13"/>
      <c r="E2" s="13"/>
      <c r="F2" s="37"/>
      <c r="G2" s="37"/>
      <c r="H2" s="5"/>
      <c r="I2" s="5" t="s">
        <v>151</v>
      </c>
      <c r="J2" s="5" t="s">
        <v>151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128</v>
      </c>
      <c r="D3" s="13" t="s">
        <v>103</v>
      </c>
      <c r="E3" s="13" t="s">
        <v>102</v>
      </c>
      <c r="F3" s="37" t="s">
        <v>137</v>
      </c>
      <c r="G3" s="37" t="s">
        <v>138</v>
      </c>
      <c r="H3" s="6" t="s">
        <v>140</v>
      </c>
      <c r="I3" s="3" t="s">
        <v>152</v>
      </c>
      <c r="J3" s="43" t="s">
        <v>153</v>
      </c>
      <c r="K3" s="6" t="s">
        <v>141</v>
      </c>
      <c r="L3" s="38" t="s">
        <v>142</v>
      </c>
      <c r="M3" s="6" t="s">
        <v>143</v>
      </c>
      <c r="N3" s="6" t="s">
        <v>144</v>
      </c>
      <c r="P3" s="6" t="s">
        <v>145</v>
      </c>
      <c r="Q3" s="6" t="s">
        <v>146</v>
      </c>
      <c r="R3" s="6" t="s">
        <v>147</v>
      </c>
      <c r="T3" s="6" t="s">
        <v>148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(m)</v>
      </c>
      <c r="B4" t="s">
        <v>34</v>
      </c>
      <c r="C4" t="str">
        <f>'m vs o orig data'!AH4</f>
        <v>m</v>
      </c>
      <c r="D4" t="str">
        <f>'m vs o orig data'!AI4</f>
        <v> </v>
      </c>
      <c r="E4">
        <f ca="1">IF(CELL("contents",F4)="s","s",IF(CELL("contents",G4)="s","s",IF(CELL("contents",'m vs o orig data'!AJ4)="d","d","")))</f>
      </c>
      <c r="F4" t="str">
        <f>'m vs o orig data'!AK4</f>
        <v> </v>
      </c>
      <c r="G4" t="str">
        <f>'m vs o orig data'!AL4</f>
        <v> </v>
      </c>
      <c r="H4" s="19">
        <f aca="true" t="shared" si="0" ref="H4:H14">I$19</f>
        <v>180.94930935</v>
      </c>
      <c r="I4" s="3">
        <f>'m vs o orig data'!D4</f>
        <v>109.8389953</v>
      </c>
      <c r="J4" s="3">
        <f>'m vs o orig data'!R4</f>
        <v>121.26547816</v>
      </c>
      <c r="K4" s="19">
        <f aca="true" t="shared" si="1" ref="K4:K14">J$19</f>
        <v>147.87284843</v>
      </c>
      <c r="L4" s="6">
        <f>'m vs o orig data'!B4</f>
        <v>43934</v>
      </c>
      <c r="M4" s="6">
        <f>'m vs o orig data'!C4</f>
        <v>304</v>
      </c>
      <c r="N4" s="12">
        <f>'m vs o orig data'!G4</f>
        <v>7.2367156E-07</v>
      </c>
      <c r="O4" s="8"/>
      <c r="P4" s="6">
        <f>'m vs o orig data'!P4</f>
        <v>283275</v>
      </c>
      <c r="Q4" s="6">
        <f>'m vs o orig data'!Q4</f>
        <v>2266</v>
      </c>
      <c r="R4" s="12">
        <f>'m vs o orig data'!U4</f>
        <v>0.0301325986</v>
      </c>
      <c r="S4" s="8"/>
      <c r="T4" s="12">
        <f>'m vs o orig data'!AD4</f>
        <v>0.3269580483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35</v>
      </c>
      <c r="C5" t="str">
        <f>'m vs o orig data'!AH5</f>
        <v> </v>
      </c>
      <c r="D5" t="str">
        <f>'m vs o orig data'!AI5</f>
        <v> </v>
      </c>
      <c r="E5">
        <f ca="1">IF(CELL("contents",F5)="s","s",IF(CELL("contents",G5)="s","s",IF(CELL("contents",'m vs o orig data'!AJ5)="d","d","")))</f>
      </c>
      <c r="F5" t="str">
        <f>'m vs o orig data'!AK5</f>
        <v> </v>
      </c>
      <c r="G5" t="str">
        <f>'m vs o orig data'!AL5</f>
        <v> </v>
      </c>
      <c r="H5" s="19">
        <f t="shared" si="0"/>
        <v>180.94930935</v>
      </c>
      <c r="I5" s="3">
        <f>'m vs o orig data'!D5</f>
        <v>142.35681231</v>
      </c>
      <c r="J5" s="3">
        <f>'m vs o orig data'!R5</f>
        <v>156.67821401</v>
      </c>
      <c r="K5" s="19">
        <f t="shared" si="1"/>
        <v>147.87284843</v>
      </c>
      <c r="L5" s="6">
        <f>'m vs o orig data'!B5</f>
        <v>46828</v>
      </c>
      <c r="M5" s="6">
        <f>'m vs o orig data'!C5</f>
        <v>298</v>
      </c>
      <c r="N5" s="12">
        <f>'m vs o orig data'!G5</f>
        <v>0.0190488677</v>
      </c>
      <c r="O5" s="9"/>
      <c r="P5" s="6">
        <f>'m vs o orig data'!P5</f>
        <v>720120</v>
      </c>
      <c r="Q5" s="6">
        <f>'m vs o orig data'!Q5</f>
        <v>4867</v>
      </c>
      <c r="R5" s="12">
        <f>'m vs o orig data'!U5</f>
        <v>0.521379187</v>
      </c>
      <c r="S5" s="9"/>
      <c r="T5" s="12">
        <f>'m vs o orig data'!AD5</f>
        <v>0.3462072744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36</v>
      </c>
      <c r="C6" t="str">
        <f>'m vs o orig data'!AH6</f>
        <v> </v>
      </c>
      <c r="D6" t="str">
        <f>'m vs o orig data'!AI6</f>
        <v> </v>
      </c>
      <c r="E6">
        <f ca="1">IF(CELL("contents",F6)="s","s",IF(CELL("contents",G6)="s","s",IF(CELL("contents",'m vs o orig data'!AJ6)="d","d","")))</f>
      </c>
      <c r="F6" t="str">
        <f>'m vs o orig data'!AK6</f>
        <v> </v>
      </c>
      <c r="G6" t="str">
        <f>'m vs o orig data'!AL6</f>
        <v> </v>
      </c>
      <c r="H6" s="19">
        <f t="shared" si="0"/>
        <v>180.94930935</v>
      </c>
      <c r="I6" s="3">
        <f>'m vs o orig data'!D6</f>
        <v>143.4436357</v>
      </c>
      <c r="J6" s="3">
        <f>'m vs o orig data'!R6</f>
        <v>121.63212766</v>
      </c>
      <c r="K6" s="19">
        <f t="shared" si="1"/>
        <v>147.87284843</v>
      </c>
      <c r="L6" s="6">
        <f>'m vs o orig data'!B6</f>
        <v>24742</v>
      </c>
      <c r="M6" s="6">
        <f>'m vs o orig data'!C6</f>
        <v>150</v>
      </c>
      <c r="N6" s="12">
        <f>'m vs o orig data'!G6</f>
        <v>0.0358314707</v>
      </c>
      <c r="O6" s="9"/>
      <c r="P6" s="6">
        <f>'m vs o orig data'!P6</f>
        <v>559255</v>
      </c>
      <c r="Q6" s="6">
        <f>'m vs o orig data'!Q6</f>
        <v>4479</v>
      </c>
      <c r="R6" s="12">
        <f>'m vs o orig data'!U6</f>
        <v>0.0288494418</v>
      </c>
      <c r="S6" s="9"/>
      <c r="T6" s="12">
        <f>'m vs o orig data'!AD6</f>
        <v>0.1324709239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</v>
      </c>
      <c r="B7" t="s">
        <v>28</v>
      </c>
      <c r="C7" t="str">
        <f>'m vs o orig data'!AH7</f>
        <v> </v>
      </c>
      <c r="D7" t="str">
        <f>'m vs o orig data'!AI7</f>
        <v> </v>
      </c>
      <c r="E7">
        <f ca="1">IF(CELL("contents",F7)="s","s",IF(CELL("contents",G7)="s","s",IF(CELL("contents",'m vs o orig data'!AJ7)="d","d","")))</f>
      </c>
      <c r="F7" t="str">
        <f>'m vs o orig data'!AK7</f>
        <v> </v>
      </c>
      <c r="G7" t="str">
        <f>'m vs o orig data'!AL7</f>
        <v> </v>
      </c>
      <c r="H7" s="19">
        <f t="shared" si="0"/>
        <v>180.94930935</v>
      </c>
      <c r="I7" s="3">
        <f>'m vs o orig data'!D7</f>
        <v>149.61796424</v>
      </c>
      <c r="J7" s="3">
        <f>'m vs o orig data'!R7</f>
        <v>143.2973967</v>
      </c>
      <c r="K7" s="19">
        <f t="shared" si="1"/>
        <v>147.87284843</v>
      </c>
      <c r="L7" s="6">
        <f>'m vs o orig data'!B7</f>
        <v>24740</v>
      </c>
      <c r="M7" s="6">
        <f>'m vs o orig data'!C7</f>
        <v>153</v>
      </c>
      <c r="N7" s="12">
        <f>'m vs o orig data'!G7</f>
        <v>0.0951594008</v>
      </c>
      <c r="O7" s="9"/>
      <c r="P7" s="6">
        <f>'m vs o orig data'!P7</f>
        <v>415129</v>
      </c>
      <c r="Q7" s="6">
        <f>'m vs o orig data'!Q7</f>
        <v>3184</v>
      </c>
      <c r="R7" s="12">
        <f>'m vs o orig data'!U7</f>
        <v>0.7276811181</v>
      </c>
      <c r="S7" s="9"/>
      <c r="T7" s="12">
        <f>'m vs o orig data'!AD7</f>
        <v>0.7038453331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44</v>
      </c>
      <c r="C8" t="str">
        <f>'m vs o orig data'!AH8</f>
        <v> 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19">
        <f t="shared" si="0"/>
        <v>180.94930935</v>
      </c>
      <c r="I8" s="3">
        <f>'m vs o orig data'!D8</f>
        <v>179.05902646</v>
      </c>
      <c r="J8" s="3">
        <f>'m vs o orig data'!R8</f>
        <v>146.44132824</v>
      </c>
      <c r="K8" s="19">
        <f t="shared" si="1"/>
        <v>147.87284843</v>
      </c>
      <c r="L8" s="6">
        <f>'m vs o orig data'!B8</f>
        <v>458169</v>
      </c>
      <c r="M8" s="6">
        <f>'m vs o orig data'!C8</f>
        <v>2347</v>
      </c>
      <c r="N8" s="12">
        <f>'m vs o orig data'!G8</f>
        <v>0.9504208093</v>
      </c>
      <c r="O8" s="9"/>
      <c r="P8" s="6">
        <f>'m vs o orig data'!P8</f>
        <v>5947676</v>
      </c>
      <c r="Q8" s="6">
        <f>'m vs o orig data'!Q8</f>
        <v>38714</v>
      </c>
      <c r="R8" s="12">
        <f>'m vs o orig data'!U8</f>
        <v>0.888660242</v>
      </c>
      <c r="S8" s="9"/>
      <c r="T8" s="12">
        <f>'m vs o orig data'!AD8</f>
        <v>0.0057857881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(m)</v>
      </c>
      <c r="B9" t="s">
        <v>38</v>
      </c>
      <c r="C9" t="str">
        <f>'m vs o orig data'!AH9</f>
        <v>m</v>
      </c>
      <c r="D9" t="str">
        <f>'m vs o orig data'!AI9</f>
        <v> </v>
      </c>
      <c r="E9">
        <f ca="1">IF(CELL("contents",F9)="s","s",IF(CELL("contents",G9)="s","s",IF(CELL("contents",'m vs o orig data'!AJ9)="d","d","")))</f>
      </c>
      <c r="F9" t="str">
        <f>'m vs o orig data'!AK9</f>
        <v> </v>
      </c>
      <c r="G9" t="str">
        <f>'m vs o orig data'!AL9</f>
        <v> </v>
      </c>
      <c r="H9" s="19">
        <f t="shared" si="0"/>
        <v>180.94930935</v>
      </c>
      <c r="I9" s="3">
        <f>'m vs o orig data'!D9</f>
        <v>106.56664865</v>
      </c>
      <c r="J9" s="3">
        <f>'m vs o orig data'!R9</f>
        <v>118.54851005</v>
      </c>
      <c r="K9" s="19">
        <f t="shared" si="1"/>
        <v>147.87284843</v>
      </c>
      <c r="L9" s="6">
        <f>'m vs o orig data'!B9</f>
        <v>84247</v>
      </c>
      <c r="M9" s="6">
        <f>'m vs o orig data'!C9</f>
        <v>664</v>
      </c>
      <c r="N9" s="12">
        <f>'m vs o orig data'!G9</f>
        <v>7.0658387E-08</v>
      </c>
      <c r="O9" s="9"/>
      <c r="P9" s="6">
        <f>'m vs o orig data'!P9</f>
        <v>513970</v>
      </c>
      <c r="Q9" s="6">
        <f>'m vs o orig data'!Q9</f>
        <v>4057</v>
      </c>
      <c r="R9" s="12">
        <f>'m vs o orig data'!U9</f>
        <v>0.0143556964</v>
      </c>
      <c r="S9" s="9"/>
      <c r="T9" s="12">
        <f>'m vs o orig data'!AD9</f>
        <v>0.2746792156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(m)</v>
      </c>
      <c r="B10" t="s">
        <v>39</v>
      </c>
      <c r="C10" t="str">
        <f>'m vs o orig data'!AH10</f>
        <v>m</v>
      </c>
      <c r="D10" t="str">
        <f>'m vs o orig data'!AI10</f>
        <v> </v>
      </c>
      <c r="E10">
        <f ca="1">IF(CELL("contents",F10)="s","s",IF(CELL("contents",G10)="s","s",IF(CELL("contents",'m vs o orig data'!AJ10)="d","d","")))</f>
      </c>
      <c r="F10" t="str">
        <f>'m vs o orig data'!AK10</f>
        <v> </v>
      </c>
      <c r="G10" t="str">
        <f>'m vs o orig data'!AL10</f>
        <v> </v>
      </c>
      <c r="H10" s="19">
        <f t="shared" si="0"/>
        <v>180.94930935</v>
      </c>
      <c r="I10" s="3">
        <f>'m vs o orig data'!D10</f>
        <v>116.15417008</v>
      </c>
      <c r="J10" s="3">
        <f>'m vs o orig data'!R10</f>
        <v>139.48141769</v>
      </c>
      <c r="K10" s="19">
        <f t="shared" si="1"/>
        <v>147.87284843</v>
      </c>
      <c r="L10" s="6">
        <f>'m vs o orig data'!B10</f>
        <v>30241</v>
      </c>
      <c r="M10" s="6">
        <f>'m vs o orig data'!C10</f>
        <v>218</v>
      </c>
      <c r="N10" s="12">
        <f>'m vs o orig data'!G10</f>
        <v>3.48595E-05</v>
      </c>
      <c r="P10" s="6">
        <f>'m vs o orig data'!P10</f>
        <v>274528</v>
      </c>
      <c r="Q10" s="6">
        <f>'m vs o orig data'!Q10</f>
        <v>2006</v>
      </c>
      <c r="R10" s="12">
        <f>'m vs o orig data'!U10</f>
        <v>0.5266355754000001</v>
      </c>
      <c r="T10" s="12">
        <f>'m vs o orig data'!AD10</f>
        <v>0.0905050002</v>
      </c>
    </row>
    <row r="11" spans="1:27" ht="12.75">
      <c r="A11" s="2" t="str">
        <f ca="1" t="shared" si="2"/>
        <v>Parkland (m,o,d)</v>
      </c>
      <c r="B11" t="s">
        <v>37</v>
      </c>
      <c r="C11" t="str">
        <f>'m vs o orig data'!AH11</f>
        <v>m</v>
      </c>
      <c r="D11" t="str">
        <f>'m vs o orig data'!AI11</f>
        <v>o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19">
        <f t="shared" si="0"/>
        <v>180.94930935</v>
      </c>
      <c r="I11" s="3">
        <f>'m vs o orig data'!D11</f>
        <v>374.82140151</v>
      </c>
      <c r="J11" s="3">
        <f>'m vs o orig data'!R11</f>
        <v>238.75166292</v>
      </c>
      <c r="K11" s="19">
        <f t="shared" si="1"/>
        <v>147.87284843</v>
      </c>
      <c r="L11" s="6">
        <f>'m vs o orig data'!B11</f>
        <v>277333</v>
      </c>
      <c r="M11" s="6">
        <f>'m vs o orig data'!C11</f>
        <v>730</v>
      </c>
      <c r="N11" s="12">
        <f>'m vs o orig data'!G11</f>
        <v>3.541248E-14</v>
      </c>
      <c r="O11" s="9"/>
      <c r="P11" s="6">
        <f>'m vs o orig data'!P11</f>
        <v>691355</v>
      </c>
      <c r="Q11" s="6">
        <f>'m vs o orig data'!Q11</f>
        <v>3314</v>
      </c>
      <c r="R11" s="12">
        <f>'m vs o orig data'!U11</f>
        <v>1.1094694E-07</v>
      </c>
      <c r="S11" s="9"/>
      <c r="T11" s="12">
        <f>'m vs o orig data'!AD11</f>
        <v>2.1415033E-06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(m,d)</v>
      </c>
      <c r="B12" t="s">
        <v>40</v>
      </c>
      <c r="C12" t="str">
        <f>'m vs o orig data'!AH12</f>
        <v>m</v>
      </c>
      <c r="D12" t="str">
        <f>'m vs o orig data'!AI12</f>
        <v> </v>
      </c>
      <c r="E12" t="str">
        <f ca="1">IF(CELL("contents",F12)="s","s",IF(CELL("contents",G12)="s","s",IF(CELL("contents",'m vs o orig data'!AJ12)="d","d","")))</f>
        <v>d</v>
      </c>
      <c r="F12" t="str">
        <f>'m vs o orig data'!AK12</f>
        <v> </v>
      </c>
      <c r="G12" t="str">
        <f>'m vs o orig data'!AL12</f>
        <v> </v>
      </c>
      <c r="H12" s="19">
        <f t="shared" si="0"/>
        <v>180.94930935</v>
      </c>
      <c r="I12" s="3">
        <f>'m vs o orig data'!D12</f>
        <v>47.985571128</v>
      </c>
      <c r="J12" s="3">
        <f>'m vs o orig data'!R12</f>
        <v>206.95645455</v>
      </c>
      <c r="K12" s="19">
        <f t="shared" si="1"/>
        <v>147.87284843</v>
      </c>
      <c r="L12" s="6">
        <f>'m vs o orig data'!B12</f>
        <v>648</v>
      </c>
      <c r="M12" s="6">
        <f>'m vs o orig data'!C12</f>
        <v>11</v>
      </c>
      <c r="N12" s="12">
        <f>'m vs o orig data'!G12</f>
        <v>1.6635012E-06</v>
      </c>
      <c r="O12" s="9"/>
      <c r="P12" s="6">
        <f>'m vs o orig data'!P12</f>
        <v>3444</v>
      </c>
      <c r="Q12" s="6">
        <f>'m vs o orig data'!Q12</f>
        <v>19</v>
      </c>
      <c r="R12" s="12">
        <f>'m vs o orig data'!U12</f>
        <v>0.1170434956</v>
      </c>
      <c r="S12" s="9"/>
      <c r="T12" s="12">
        <f>'m vs o orig data'!AD12</f>
        <v>1.56258E-05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41</v>
      </c>
      <c r="C13" t="str">
        <f>'m vs o orig data'!AH13</f>
        <v> </v>
      </c>
      <c r="D13" t="str">
        <f>'m vs o orig data'!AI13</f>
        <v> </v>
      </c>
      <c r="E13">
        <f ca="1">IF(CELL("contents",F13)="s","s",IF(CELL("contents",G13)="s","s",IF(CELL("contents",'m vs o orig data'!AJ13)="d","d","")))</f>
      </c>
      <c r="F13" t="str">
        <f>'m vs o orig data'!AK13</f>
        <v> </v>
      </c>
      <c r="G13" t="str">
        <f>'m vs o orig data'!AL13</f>
        <v> </v>
      </c>
      <c r="H13" s="19">
        <f t="shared" si="0"/>
        <v>180.94930935</v>
      </c>
      <c r="I13" s="3">
        <f>'m vs o orig data'!D13</f>
        <v>175.00299077</v>
      </c>
      <c r="J13" s="3">
        <f>'m vs o orig data'!R13</f>
        <v>164.36566659</v>
      </c>
      <c r="K13" s="19">
        <f t="shared" si="1"/>
        <v>147.87284843</v>
      </c>
      <c r="L13" s="6">
        <f>'m vs o orig data'!B13</f>
        <v>42522</v>
      </c>
      <c r="M13" s="6">
        <f>'m vs o orig data'!C13</f>
        <v>217</v>
      </c>
      <c r="N13" s="12">
        <f>'m vs o orig data'!G13</f>
        <v>0.7577215801</v>
      </c>
      <c r="O13" s="9"/>
      <c r="P13" s="6">
        <f>'m vs o orig data'!P13</f>
        <v>146651</v>
      </c>
      <c r="Q13" s="6">
        <f>'m vs o orig data'!Q13</f>
        <v>912</v>
      </c>
      <c r="R13" s="12">
        <f>'m vs o orig data'!U13</f>
        <v>0.2635112577</v>
      </c>
      <c r="S13" s="9"/>
      <c r="T13" s="12">
        <f>'m vs o orig data'!AD13</f>
        <v>0.5721797118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(m,o)</v>
      </c>
      <c r="B14" t="s">
        <v>42</v>
      </c>
      <c r="C14" t="str">
        <f>'m vs o orig data'!AH14</f>
        <v>m</v>
      </c>
      <c r="D14" t="str">
        <f>'m vs o orig data'!AI14</f>
        <v>o</v>
      </c>
      <c r="E14">
        <f ca="1">IF(CELL("contents",F14)="s","s",IF(CELL("contents",G14)="s","s",IF(CELL("contents",'m vs o orig data'!AJ14)="d","d","")))</f>
      </c>
      <c r="F14" t="str">
        <f>'m vs o orig data'!AK14</f>
        <v> </v>
      </c>
      <c r="G14" t="str">
        <f>'m vs o orig data'!AL14</f>
        <v> </v>
      </c>
      <c r="H14" s="19">
        <f t="shared" si="0"/>
        <v>180.94930935</v>
      </c>
      <c r="I14" s="3">
        <f>'m vs o orig data'!D14</f>
        <v>66.268575673</v>
      </c>
      <c r="J14" s="3">
        <f>'m vs o orig data'!R14</f>
        <v>56.607539553</v>
      </c>
      <c r="K14" s="19">
        <f t="shared" si="1"/>
        <v>147.87284843</v>
      </c>
      <c r="L14" s="6">
        <f>'m vs o orig data'!B14</f>
        <v>14398</v>
      </c>
      <c r="M14" s="6">
        <f>'m vs o orig data'!C14</f>
        <v>210</v>
      </c>
      <c r="N14" s="12">
        <f>'m vs o orig data'!G14</f>
        <v>7.180774E-21</v>
      </c>
      <c r="O14" s="9"/>
      <c r="P14" s="6">
        <f>'m vs o orig data'!P14</f>
        <v>75112</v>
      </c>
      <c r="Q14" s="6">
        <f>'m vs o orig data'!Q14</f>
        <v>1309</v>
      </c>
      <c r="R14" s="12">
        <f>'m vs o orig data'!U14</f>
        <v>1.006125E-24</v>
      </c>
      <c r="S14" s="9"/>
      <c r="T14" s="12">
        <f>'m vs o orig data'!AD14</f>
        <v>0.148797096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19"/>
      <c r="I15" s="3"/>
      <c r="J15" s="3"/>
      <c r="K15" s="19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(m)</v>
      </c>
      <c r="B16" t="s">
        <v>150</v>
      </c>
      <c r="C16" t="str">
        <f>'m vs o orig data'!AH15</f>
        <v>m</v>
      </c>
      <c r="D16" t="str">
        <f>'m vs o orig data'!AI15</f>
        <v> </v>
      </c>
      <c r="E16">
        <f ca="1">IF(CELL("contents",F16)="s","s",IF(CELL("contents",G16)="s","s",IF(CELL("contents",'m vs o orig data'!AJ15)="d","d","")))</f>
      </c>
      <c r="F16" t="str">
        <f>'m vs o orig data'!AK15</f>
        <v> </v>
      </c>
      <c r="G16" t="str">
        <f>'m vs o orig data'!AL15</f>
        <v> </v>
      </c>
      <c r="H16" s="19">
        <f>I$19</f>
        <v>180.94930935</v>
      </c>
      <c r="I16" s="3">
        <f>'m vs o orig data'!D15</f>
        <v>120.54125847</v>
      </c>
      <c r="J16" s="3">
        <f>'m vs o orig data'!R15</f>
        <v>137.27832426</v>
      </c>
      <c r="K16" s="19">
        <f>J$19</f>
        <v>147.87284843</v>
      </c>
      <c r="L16" s="6">
        <f>'m vs o orig data'!B15</f>
        <v>115504</v>
      </c>
      <c r="M16" s="6">
        <f>'m vs o orig data'!C15</f>
        <v>752</v>
      </c>
      <c r="N16" s="12">
        <f>'m vs o orig data'!G15</f>
        <v>8.8585518E-08</v>
      </c>
      <c r="O16" s="9"/>
      <c r="P16" s="6">
        <f>'m vs o orig data'!P15</f>
        <v>1562650</v>
      </c>
      <c r="Q16" s="6">
        <f>'m vs o orig data'!Q15</f>
        <v>11612</v>
      </c>
      <c r="R16" s="12">
        <f>'m vs o orig data'!U15</f>
        <v>0.2858926704</v>
      </c>
      <c r="S16" s="9"/>
      <c r="T16" s="12">
        <f>'m vs o orig data'!AD15</f>
        <v>0.078540475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(m,d)</v>
      </c>
      <c r="B17" t="s">
        <v>47</v>
      </c>
      <c r="C17" t="str">
        <f>'m vs o orig data'!AH16</f>
        <v>m</v>
      </c>
      <c r="D17" t="str">
        <f>'m vs o orig data'!AI16</f>
        <v> </v>
      </c>
      <c r="E17" t="str">
        <f ca="1">IF(CELL("contents",F17)="s","s",IF(CELL("contents",G17)="s","s",IF(CELL("contents",'m vs o orig data'!AJ16)="d","d","")))</f>
        <v>d</v>
      </c>
      <c r="F17" t="str">
        <f>'m vs o orig data'!AK16</f>
        <v> </v>
      </c>
      <c r="G17" t="str">
        <f>'m vs o orig data'!AL16</f>
        <v> </v>
      </c>
      <c r="H17" s="19">
        <f>I$19</f>
        <v>180.94930935</v>
      </c>
      <c r="I17" s="3">
        <f>'m vs o orig data'!D16</f>
        <v>238.76832693</v>
      </c>
      <c r="J17" s="3">
        <f>'m vs o orig data'!R16</f>
        <v>167.25522169</v>
      </c>
      <c r="K17" s="19">
        <f>J$19</f>
        <v>147.87284843</v>
      </c>
      <c r="L17" s="6">
        <f>'m vs o orig data'!B16</f>
        <v>391821</v>
      </c>
      <c r="M17" s="6">
        <f>'m vs o orig data'!C16</f>
        <v>1612</v>
      </c>
      <c r="N17" s="12">
        <f>'m vs o orig data'!G16</f>
        <v>0.0001455292</v>
      </c>
      <c r="P17" s="6">
        <f>'m vs o orig data'!P16</f>
        <v>1479853</v>
      </c>
      <c r="Q17" s="6">
        <f>'m vs o orig data'!Q16</f>
        <v>9377</v>
      </c>
      <c r="R17" s="12">
        <f>'m vs o orig data'!U16</f>
        <v>0.0780849623</v>
      </c>
      <c r="T17" s="12">
        <f>'m vs o orig data'!AD16</f>
        <v>1.270177E-06</v>
      </c>
    </row>
    <row r="18" spans="1:20" ht="12.75">
      <c r="A18" s="2" t="str">
        <f ca="1" t="shared" si="2"/>
        <v>North (m,o,d)</v>
      </c>
      <c r="B18" t="s">
        <v>43</v>
      </c>
      <c r="C18" t="str">
        <f>'m vs o orig data'!AH17</f>
        <v>m</v>
      </c>
      <c r="D18" t="str">
        <f>'m vs o orig data'!AI17</f>
        <v>o</v>
      </c>
      <c r="E18" t="str">
        <f ca="1">IF(CELL("contents",F18)="s","s",IF(CELL("contents",G18)="s","s",IF(CELL("contents",'m vs o orig data'!AJ17)="d","d","")))</f>
        <v>d</v>
      </c>
      <c r="F18" t="str">
        <f>'m vs o orig data'!AK17</f>
        <v> </v>
      </c>
      <c r="G18" t="str">
        <f>'m vs o orig data'!AL17</f>
        <v> </v>
      </c>
      <c r="H18" s="19">
        <f>I$19</f>
        <v>180.94930935</v>
      </c>
      <c r="I18" s="3">
        <f>'m vs o orig data'!D17</f>
        <v>122.1551055</v>
      </c>
      <c r="J18" s="3">
        <f>'m vs o orig data'!R17</f>
        <v>97.864327885</v>
      </c>
      <c r="K18" s="19">
        <f>J$19</f>
        <v>147.87284843</v>
      </c>
      <c r="L18" s="6">
        <f>'m vs o orig data'!B17</f>
        <v>57568</v>
      </c>
      <c r="M18" s="6">
        <f>'m vs o orig data'!C17</f>
        <v>438</v>
      </c>
      <c r="N18" s="12">
        <f>'m vs o orig data'!G17</f>
        <v>9.9094348E-07</v>
      </c>
      <c r="P18" s="6">
        <f>'m vs o orig data'!P17</f>
        <v>225207</v>
      </c>
      <c r="Q18" s="6">
        <f>'m vs o orig data'!Q17</f>
        <v>2240</v>
      </c>
      <c r="R18" s="12">
        <f>'m vs o orig data'!U17</f>
        <v>1.0544249E-08</v>
      </c>
      <c r="T18" s="12">
        <f>'m vs o orig data'!AD17</f>
        <v>0.0054011552</v>
      </c>
    </row>
    <row r="19" spans="1:20" ht="12.75">
      <c r="A19" s="2" t="str">
        <f ca="1" t="shared" si="2"/>
        <v>Manitoba (d)</v>
      </c>
      <c r="B19" t="s">
        <v>45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19">
        <f>I$19</f>
        <v>180.94930935</v>
      </c>
      <c r="I19" s="3">
        <f>'m vs o orig data'!D18</f>
        <v>180.94930935</v>
      </c>
      <c r="J19" s="3">
        <f>'m vs o orig data'!R18</f>
        <v>147.87284843</v>
      </c>
      <c r="K19" s="19">
        <f>J$19</f>
        <v>147.87284843</v>
      </c>
      <c r="L19" s="6">
        <f>'m vs o orig data'!B18</f>
        <v>1047802</v>
      </c>
      <c r="M19" s="6">
        <f>'m vs o orig data'!C18</f>
        <v>5302</v>
      </c>
      <c r="N19" s="12" t="str">
        <f>'m vs o orig data'!G18</f>
        <v> </v>
      </c>
      <c r="P19" s="6">
        <f>'m vs o orig data'!P18</f>
        <v>9630515</v>
      </c>
      <c r="Q19" s="6">
        <f>'m vs o orig data'!Q18</f>
        <v>65127</v>
      </c>
      <c r="R19" s="12" t="str">
        <f>'m vs o orig data'!U18</f>
        <v> </v>
      </c>
      <c r="T19" s="12">
        <f>'m vs o orig data'!AD18</f>
        <v>0.0270028016</v>
      </c>
    </row>
    <row r="20" spans="1:20" ht="12.75">
      <c r="A20" s="2" t="str">
        <f ca="1" t="shared" si="2"/>
        <v>Fort Garry (o,d)</v>
      </c>
      <c r="B20" t="s">
        <v>48</v>
      </c>
      <c r="C20" t="str">
        <f>'m vs o orig data'!AH19</f>
        <v> </v>
      </c>
      <c r="D20" t="str">
        <f>'m vs o orig data'!AI19</f>
        <v>o</v>
      </c>
      <c r="E20" t="str">
        <f ca="1">IF(CELL("contents",F20)="s","s",IF(CELL("contents",G20)="s","s",IF(CELL("contents",'m vs o orig data'!AJ19)="d","d","")))</f>
        <v>d</v>
      </c>
      <c r="F20" t="str">
        <f>'m vs o orig data'!AK19</f>
        <v> </v>
      </c>
      <c r="G20" t="str">
        <f>'m vs o orig data'!AL19</f>
        <v> </v>
      </c>
      <c r="H20" s="19">
        <f aca="true" t="shared" si="3" ref="H20:H31">I$19</f>
        <v>180.94930935</v>
      </c>
      <c r="I20" s="3">
        <f>'m vs o orig data'!D19</f>
        <v>175.45157453</v>
      </c>
      <c r="J20" s="3">
        <f>'m vs o orig data'!R19</f>
        <v>106.98339619</v>
      </c>
      <c r="K20" s="19">
        <f aca="true" t="shared" si="4" ref="K20:K31">J$19</f>
        <v>147.87284843</v>
      </c>
      <c r="L20" s="6">
        <f>'m vs o orig data'!B19</f>
        <v>18710</v>
      </c>
      <c r="M20" s="6">
        <f>'m vs o orig data'!C19</f>
        <v>92</v>
      </c>
      <c r="N20" s="12">
        <f>'m vs o orig data'!G19</f>
        <v>0.7962252813</v>
      </c>
      <c r="P20" s="6">
        <f>'m vs o orig data'!P19</f>
        <v>323998</v>
      </c>
      <c r="Q20" s="6">
        <f>'m vs o orig data'!Q19</f>
        <v>3000</v>
      </c>
      <c r="R20" s="12">
        <f>'m vs o orig data'!U19</f>
        <v>0.0003659673</v>
      </c>
      <c r="T20" s="12">
        <f>'m vs o orig data'!AD19</f>
        <v>3.53884E-05</v>
      </c>
    </row>
    <row r="21" spans="1:20" ht="12.75">
      <c r="A21" s="2" t="str">
        <f ca="1" t="shared" si="2"/>
        <v>Assiniboine South</v>
      </c>
      <c r="B21" t="s">
        <v>49</v>
      </c>
      <c r="C21" t="str">
        <f>'m vs o orig data'!AH20</f>
        <v> </v>
      </c>
      <c r="D21" t="str">
        <f>'m vs o orig data'!AI20</f>
        <v> 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19">
        <f t="shared" si="3"/>
        <v>180.94930935</v>
      </c>
      <c r="I21" s="3">
        <f>'m vs o orig data'!D20</f>
        <v>172.73213016</v>
      </c>
      <c r="J21" s="3">
        <f>'m vs o orig data'!R20</f>
        <v>129.38899318</v>
      </c>
      <c r="K21" s="19">
        <f t="shared" si="4"/>
        <v>147.87284843</v>
      </c>
      <c r="L21" s="6">
        <f>'m vs o orig data'!B20</f>
        <v>5669</v>
      </c>
      <c r="M21" s="6">
        <f>'m vs o orig data'!C20</f>
        <v>32</v>
      </c>
      <c r="N21" s="12">
        <f>'m vs o orig data'!G20</f>
        <v>0.7846561573</v>
      </c>
      <c r="P21" s="6">
        <f>'m vs o orig data'!P20</f>
        <v>298864</v>
      </c>
      <c r="Q21" s="6">
        <f>'m vs o orig data'!Q20</f>
        <v>2278</v>
      </c>
      <c r="R21" s="12">
        <f>'m vs o orig data'!U20</f>
        <v>0.1397313802</v>
      </c>
      <c r="T21" s="12">
        <f>'m vs o orig data'!AD20</f>
        <v>0.0888453742</v>
      </c>
    </row>
    <row r="22" spans="1:20" ht="12.75">
      <c r="A22" s="2" t="str">
        <f ca="1" t="shared" si="2"/>
        <v>St. Boniface (d)</v>
      </c>
      <c r="B22" t="s">
        <v>53</v>
      </c>
      <c r="C22" t="str">
        <f>'m vs o orig data'!AH21</f>
        <v> </v>
      </c>
      <c r="D22" t="str">
        <f>'m vs o orig data'!AI21</f>
        <v> 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19">
        <f t="shared" si="3"/>
        <v>180.94930935</v>
      </c>
      <c r="I22" s="3">
        <f>'m vs o orig data'!D21</f>
        <v>180.63815003</v>
      </c>
      <c r="J22" s="3">
        <f>'m vs o orig data'!R21</f>
        <v>135.82008059</v>
      </c>
      <c r="K22" s="19">
        <f t="shared" si="4"/>
        <v>147.87284843</v>
      </c>
      <c r="L22" s="6">
        <f>'m vs o orig data'!B21</f>
        <v>50992</v>
      </c>
      <c r="M22" s="6">
        <f>'m vs o orig data'!C21</f>
        <v>266</v>
      </c>
      <c r="N22" s="12">
        <f>'m vs o orig data'!G21</f>
        <v>0.9867059916</v>
      </c>
      <c r="P22" s="6">
        <f>'m vs o orig data'!P21</f>
        <v>393564</v>
      </c>
      <c r="Q22" s="6">
        <f>'m vs o orig data'!Q21</f>
        <v>2721</v>
      </c>
      <c r="R22" s="12">
        <f>'m vs o orig data'!U21</f>
        <v>0.3502840268</v>
      </c>
      <c r="T22" s="12">
        <f>'m vs o orig data'!AD21</f>
        <v>0.0057629187</v>
      </c>
    </row>
    <row r="23" spans="1:20" ht="12.75">
      <c r="A23" s="2" t="str">
        <f ca="1" t="shared" si="2"/>
        <v>St. Vital (m)</v>
      </c>
      <c r="B23" t="s">
        <v>51</v>
      </c>
      <c r="C23" t="str">
        <f>'m vs o orig data'!AH22</f>
        <v>m</v>
      </c>
      <c r="D23" t="str">
        <f>'m vs o orig data'!AI22</f>
        <v> </v>
      </c>
      <c r="E23">
        <f ca="1">IF(CELL("contents",F23)="s","s",IF(CELL("contents",G23)="s","s",IF(CELL("contents",'m vs o orig data'!AJ22)="d","d","")))</f>
      </c>
      <c r="F23" t="str">
        <f>'m vs o orig data'!AK22</f>
        <v> </v>
      </c>
      <c r="G23" t="str">
        <f>'m vs o orig data'!AL22</f>
        <v> </v>
      </c>
      <c r="H23" s="19">
        <f t="shared" si="3"/>
        <v>180.94930935</v>
      </c>
      <c r="I23" s="3">
        <f>'m vs o orig data'!D22</f>
        <v>117.94657887</v>
      </c>
      <c r="J23" s="3">
        <f>'m vs o orig data'!R22</f>
        <v>119.63592164</v>
      </c>
      <c r="K23" s="19">
        <f t="shared" si="4"/>
        <v>147.87284843</v>
      </c>
      <c r="L23" s="6">
        <f>'m vs o orig data'!B22</f>
        <v>31812</v>
      </c>
      <c r="M23" s="6">
        <f>'m vs o orig data'!C22</f>
        <v>230</v>
      </c>
      <c r="N23" s="12">
        <f>'m vs o orig data'!G22</f>
        <v>6.70121E-05</v>
      </c>
      <c r="P23" s="6">
        <f>'m vs o orig data'!P22</f>
        <v>418712</v>
      </c>
      <c r="Q23" s="6">
        <f>'m vs o orig data'!Q22</f>
        <v>3238</v>
      </c>
      <c r="R23" s="12">
        <f>'m vs o orig data'!U22</f>
        <v>0.0187499688</v>
      </c>
      <c r="T23" s="12">
        <f>'m vs o orig data'!AD22</f>
        <v>0.8938641407</v>
      </c>
    </row>
    <row r="24" spans="1:20" ht="12.75">
      <c r="A24" s="2" t="str">
        <f ca="1" t="shared" si="2"/>
        <v>Transcona (m)</v>
      </c>
      <c r="B24" t="s">
        <v>54</v>
      </c>
      <c r="C24" t="str">
        <f>'m vs o orig data'!AH23</f>
        <v>m</v>
      </c>
      <c r="D24" t="str">
        <f>'m vs o orig data'!AI23</f>
        <v> </v>
      </c>
      <c r="E24">
        <f ca="1">IF(CELL("contents",F24)="s","s",IF(CELL("contents",G24)="s","s",IF(CELL("contents",'m vs o orig data'!AJ23)="d","d","")))</f>
      </c>
      <c r="F24" t="str">
        <f>'m vs o orig data'!AK23</f>
        <v> </v>
      </c>
      <c r="G24" t="str">
        <f>'m vs o orig data'!AL23</f>
        <v> </v>
      </c>
      <c r="H24" s="19">
        <f t="shared" si="3"/>
        <v>180.94930935</v>
      </c>
      <c r="I24" s="3">
        <f>'m vs o orig data'!D23</f>
        <v>103.2349824</v>
      </c>
      <c r="J24" s="3">
        <f>'m vs o orig data'!R23</f>
        <v>125.60573161</v>
      </c>
      <c r="K24" s="19">
        <f t="shared" si="4"/>
        <v>147.87284843</v>
      </c>
      <c r="L24" s="6">
        <f>'m vs o orig data'!B23</f>
        <v>15497</v>
      </c>
      <c r="M24" s="6">
        <f>'m vs o orig data'!C23</f>
        <v>150</v>
      </c>
      <c r="N24" s="12">
        <f>'m vs o orig data'!G23</f>
        <v>7.0357743E-07</v>
      </c>
      <c r="P24" s="6">
        <f>'m vs o orig data'!P23</f>
        <v>223766</v>
      </c>
      <c r="Q24" s="6">
        <f>'m vs o orig data'!Q23</f>
        <v>1727</v>
      </c>
      <c r="R24" s="12">
        <f>'m vs o orig data'!U23</f>
        <v>0.0776902487</v>
      </c>
      <c r="T24" s="12">
        <f>'m vs o orig data'!AD23</f>
        <v>0.0860477985</v>
      </c>
    </row>
    <row r="25" spans="1:23" ht="12.75">
      <c r="A25" s="2" t="str">
        <f ca="1" t="shared" si="2"/>
        <v>River Heights (d)</v>
      </c>
      <c r="B25" t="s">
        <v>50</v>
      </c>
      <c r="C25" t="str">
        <f>'m vs o orig data'!AH24</f>
        <v> </v>
      </c>
      <c r="D25" t="str">
        <f>'m vs o orig data'!AI24</f>
        <v> 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19">
        <f t="shared" si="3"/>
        <v>180.94930935</v>
      </c>
      <c r="I25" s="3">
        <f>'m vs o orig data'!D24</f>
        <v>164.06942314</v>
      </c>
      <c r="J25" s="3">
        <f>'m vs o orig data'!R24</f>
        <v>125.75278289</v>
      </c>
      <c r="K25" s="19">
        <f t="shared" si="4"/>
        <v>147.87284843</v>
      </c>
      <c r="L25" s="6">
        <f>'m vs o orig data'!B24</f>
        <v>24506</v>
      </c>
      <c r="M25" s="6">
        <f>'m vs o orig data'!C24</f>
        <v>128</v>
      </c>
      <c r="N25" s="12">
        <f>'m vs o orig data'!G24</f>
        <v>0.4079020334</v>
      </c>
      <c r="P25" s="6">
        <f>'m vs o orig data'!P24</f>
        <v>495242</v>
      </c>
      <c r="Q25" s="6">
        <f>'m vs o orig data'!Q24</f>
        <v>3511</v>
      </c>
      <c r="R25" s="12">
        <f>'m vs o orig data'!U24</f>
        <v>0.0741279851</v>
      </c>
      <c r="T25" s="12">
        <f>'m vs o orig data'!AD24</f>
        <v>0.0243617562</v>
      </c>
      <c r="U25" s="1"/>
      <c r="V25" s="1"/>
      <c r="W25" s="1"/>
    </row>
    <row r="26" spans="1:23" ht="12.75">
      <c r="A26" s="2" t="str">
        <f ca="1" t="shared" si="2"/>
        <v>River East (d)</v>
      </c>
      <c r="B26" t="s">
        <v>52</v>
      </c>
      <c r="C26" t="str">
        <f>'m vs o orig data'!AH25</f>
        <v> </v>
      </c>
      <c r="D26" t="str">
        <f>'m vs o orig data'!AI25</f>
        <v> 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19">
        <f t="shared" si="3"/>
        <v>180.94930935</v>
      </c>
      <c r="I26" s="3">
        <f>'m vs o orig data'!D25</f>
        <v>169.82775705</v>
      </c>
      <c r="J26" s="3">
        <f>'m vs o orig data'!R25</f>
        <v>135.24938433</v>
      </c>
      <c r="K26" s="19">
        <f t="shared" si="4"/>
        <v>147.87284843</v>
      </c>
      <c r="L26" s="6">
        <f>'m vs o orig data'!B25</f>
        <v>58726</v>
      </c>
      <c r="M26" s="6">
        <f>'m vs o orig data'!C25</f>
        <v>327</v>
      </c>
      <c r="N26" s="12">
        <f>'m vs o orig data'!G25</f>
        <v>0.5372554622</v>
      </c>
      <c r="P26" s="6">
        <f>'m vs o orig data'!P25</f>
        <v>828608</v>
      </c>
      <c r="Q26" s="6">
        <f>'m vs o orig data'!Q25</f>
        <v>5558</v>
      </c>
      <c r="R26" s="12">
        <f>'m vs o orig data'!U25</f>
        <v>0.3214544707</v>
      </c>
      <c r="T26" s="12">
        <f>'m vs o orig data'!AD25</f>
        <v>0.0254431219</v>
      </c>
      <c r="U26" s="1"/>
      <c r="V26" s="1"/>
      <c r="W26" s="1"/>
    </row>
    <row r="27" spans="1:23" ht="12.75">
      <c r="A27" s="2" t="str">
        <f ca="1" t="shared" si="2"/>
        <v>Seven Oaks</v>
      </c>
      <c r="B27" t="s">
        <v>55</v>
      </c>
      <c r="C27" t="str">
        <f>'m vs o orig data'!AH26</f>
        <v> </v>
      </c>
      <c r="D27" t="str">
        <f>'m vs o orig data'!AI26</f>
        <v> </v>
      </c>
      <c r="E27">
        <f ca="1">IF(CELL("contents",F27)="s","s",IF(CELL("contents",G27)="s","s",IF(CELL("contents",'m vs o orig data'!AJ26)="d","d","")))</f>
      </c>
      <c r="F27" t="str">
        <f>'m vs o orig data'!AK26</f>
        <v> </v>
      </c>
      <c r="G27" t="str">
        <f>'m vs o orig data'!AL26</f>
        <v> </v>
      </c>
      <c r="H27" s="19">
        <f t="shared" si="3"/>
        <v>180.94930935</v>
      </c>
      <c r="I27" s="3">
        <f>'m vs o orig data'!D26</f>
        <v>136.19820296</v>
      </c>
      <c r="J27" s="3">
        <f>'m vs o orig data'!R26</f>
        <v>158.66552048</v>
      </c>
      <c r="K27" s="19">
        <f t="shared" si="4"/>
        <v>147.87284843</v>
      </c>
      <c r="L27" s="6">
        <f>'m vs o orig data'!B26</f>
        <v>27220</v>
      </c>
      <c r="M27" s="6">
        <f>'m vs o orig data'!C26</f>
        <v>173</v>
      </c>
      <c r="N27" s="12">
        <f>'m vs o orig data'!G26</f>
        <v>0.0107789192</v>
      </c>
      <c r="P27" s="6">
        <f>'m vs o orig data'!P26</f>
        <v>646937</v>
      </c>
      <c r="Q27" s="6">
        <f>'m vs o orig data'!Q26</f>
        <v>3942</v>
      </c>
      <c r="R27" s="12">
        <f>'m vs o orig data'!U26</f>
        <v>0.4357596179</v>
      </c>
      <c r="T27" s="12">
        <f>'m vs o orig data'!AD26</f>
        <v>0.1689500809</v>
      </c>
      <c r="U27" s="1"/>
      <c r="V27" s="1"/>
      <c r="W27" s="1"/>
    </row>
    <row r="28" spans="1:23" ht="12.75">
      <c r="A28" s="2" t="str">
        <f ca="1" t="shared" si="2"/>
        <v>St. James - Assiniboia</v>
      </c>
      <c r="B28" t="s">
        <v>56</v>
      </c>
      <c r="C28" t="str">
        <f>'m vs o orig data'!AH27</f>
        <v> </v>
      </c>
      <c r="D28" t="str">
        <f>'m vs o orig data'!AI27</f>
        <v> </v>
      </c>
      <c r="E28">
        <f ca="1">IF(CELL("contents",F28)="s","s",IF(CELL("contents",G28)="s","s",IF(CELL("contents",'m vs o orig data'!AJ27)="d","d","")))</f>
      </c>
      <c r="F28" t="str">
        <f>'m vs o orig data'!AK27</f>
        <v> </v>
      </c>
      <c r="G28" t="str">
        <f>'m vs o orig data'!AL27</f>
        <v> </v>
      </c>
      <c r="H28" s="19">
        <f t="shared" si="3"/>
        <v>180.94930935</v>
      </c>
      <c r="I28" s="3">
        <f>'m vs o orig data'!D27</f>
        <v>148.62919627</v>
      </c>
      <c r="J28" s="3">
        <f>'m vs o orig data'!R27</f>
        <v>137.80978427</v>
      </c>
      <c r="K28" s="19">
        <f t="shared" si="4"/>
        <v>147.87284843</v>
      </c>
      <c r="L28" s="6">
        <f>'m vs o orig data'!B27</f>
        <v>29409</v>
      </c>
      <c r="M28" s="6">
        <f>'m vs o orig data'!C27</f>
        <v>161</v>
      </c>
      <c r="N28" s="12">
        <f>'m vs o orig data'!G27</f>
        <v>0.0763084285</v>
      </c>
      <c r="O28" s="9"/>
      <c r="P28" s="6">
        <f>'m vs o orig data'!P27</f>
        <v>544011</v>
      </c>
      <c r="Q28" s="6">
        <f>'m vs o orig data'!Q27</f>
        <v>3610</v>
      </c>
      <c r="R28" s="12">
        <f>'m vs o orig data'!U27</f>
        <v>0.4357677572</v>
      </c>
      <c r="T28" s="12">
        <f>'m vs o orig data'!AD27</f>
        <v>0.4942512588</v>
      </c>
      <c r="U28" s="1"/>
      <c r="V28" s="1"/>
      <c r="W28" s="1"/>
    </row>
    <row r="29" spans="1:23" ht="12.75">
      <c r="A29" s="2" t="str">
        <f ca="1" t="shared" si="2"/>
        <v>Inkster (d)</v>
      </c>
      <c r="B29" t="s">
        <v>57</v>
      </c>
      <c r="C29" t="str">
        <f>'m vs o orig data'!AH28</f>
        <v> 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19">
        <f t="shared" si="3"/>
        <v>180.94930935</v>
      </c>
      <c r="I29" s="3">
        <f>'m vs o orig data'!D28</f>
        <v>199.51960137</v>
      </c>
      <c r="J29" s="3">
        <f>'m vs o orig data'!R28</f>
        <v>137.23251773</v>
      </c>
      <c r="K29" s="19">
        <f t="shared" si="4"/>
        <v>147.87284843</v>
      </c>
      <c r="L29" s="6">
        <f>'m vs o orig data'!B28</f>
        <v>35706</v>
      </c>
      <c r="M29" s="6">
        <f>'m vs o orig data'!C28</f>
        <v>165</v>
      </c>
      <c r="N29" s="12">
        <f>'m vs o orig data'!G28</f>
        <v>0.3715680697</v>
      </c>
      <c r="O29" s="9"/>
      <c r="P29" s="6">
        <f>'m vs o orig data'!P28</f>
        <v>217525</v>
      </c>
      <c r="Q29" s="6">
        <f>'m vs o orig data'!Q28</f>
        <v>1432</v>
      </c>
      <c r="R29" s="12">
        <f>'m vs o orig data'!U28</f>
        <v>0.4153448213</v>
      </c>
      <c r="T29" s="12">
        <f>'m vs o orig data'!AD28</f>
        <v>0.0006426225</v>
      </c>
      <c r="U29" s="1"/>
      <c r="V29" s="1"/>
      <c r="W29" s="1"/>
    </row>
    <row r="30" spans="1:23" ht="12.75">
      <c r="A30" s="2" t="str">
        <f ca="1" t="shared" si="2"/>
        <v>Downtown (m,d)</v>
      </c>
      <c r="B30" t="s">
        <v>58</v>
      </c>
      <c r="C30" t="str">
        <f>'m vs o orig data'!AH29</f>
        <v>m</v>
      </c>
      <c r="D30" t="str">
        <f>'m vs o orig data'!AI29</f>
        <v> 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19">
        <f t="shared" si="3"/>
        <v>180.94930935</v>
      </c>
      <c r="I30" s="3">
        <f>'m vs o orig data'!D29</f>
        <v>251.72892082</v>
      </c>
      <c r="J30" s="3">
        <f>'m vs o orig data'!R29</f>
        <v>182.87415275</v>
      </c>
      <c r="K30" s="19">
        <f t="shared" si="4"/>
        <v>147.87284843</v>
      </c>
      <c r="L30" s="6">
        <f>'m vs o orig data'!B29</f>
        <v>69159</v>
      </c>
      <c r="M30" s="6">
        <f>'m vs o orig data'!C29</f>
        <v>285</v>
      </c>
      <c r="N30" s="12">
        <f>'m vs o orig data'!G29</f>
        <v>0.0015167226</v>
      </c>
      <c r="O30" s="9"/>
      <c r="P30" s="6">
        <f>'m vs o orig data'!P29</f>
        <v>948580</v>
      </c>
      <c r="Q30" s="6">
        <f>'m vs o orig data'!Q29</f>
        <v>4721</v>
      </c>
      <c r="R30" s="12">
        <f>'m vs o orig data'!U29</f>
        <v>0.01907098</v>
      </c>
      <c r="T30" s="12">
        <f>'m vs o orig data'!AD29</f>
        <v>0.0020449315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(m,d)</v>
      </c>
      <c r="B31" t="s">
        <v>59</v>
      </c>
      <c r="C31" t="str">
        <f>'m vs o orig data'!AH30</f>
        <v>m</v>
      </c>
      <c r="D31" t="str">
        <f>'m vs o orig data'!AI30</f>
        <v> 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19">
        <f t="shared" si="3"/>
        <v>180.94930935</v>
      </c>
      <c r="I31" s="3">
        <f>'m vs o orig data'!D30</f>
        <v>287.02455384</v>
      </c>
      <c r="J31" s="3">
        <f>'m vs o orig data'!R30</f>
        <v>183.76184013</v>
      </c>
      <c r="K31" s="19">
        <f t="shared" si="4"/>
        <v>147.87284843</v>
      </c>
      <c r="L31" s="6">
        <f>'m vs o orig data'!B30</f>
        <v>90763</v>
      </c>
      <c r="M31" s="6">
        <f>'m vs o orig data'!C30</f>
        <v>338</v>
      </c>
      <c r="N31" s="12">
        <f>'m vs o orig data'!G30</f>
        <v>6.6842223E-06</v>
      </c>
      <c r="O31" s="9"/>
      <c r="P31" s="6">
        <f>'m vs o orig data'!P30</f>
        <v>607869</v>
      </c>
      <c r="Q31" s="6">
        <f>'m vs o orig data'!Q30</f>
        <v>2976</v>
      </c>
      <c r="R31" s="12">
        <f>'m vs o orig data'!U30</f>
        <v>0.0165272836</v>
      </c>
      <c r="T31" s="12">
        <f>'m vs o orig data'!AD30</f>
        <v>1.22939E-05</v>
      </c>
      <c r="U31" s="1"/>
      <c r="V31" s="1"/>
      <c r="W31" s="1"/>
    </row>
    <row r="32" spans="1:23" ht="12.75">
      <c r="B32"/>
      <c r="C32"/>
      <c r="D32"/>
      <c r="E32"/>
      <c r="F32"/>
      <c r="G32"/>
      <c r="H32" s="19"/>
      <c r="I32" s="3"/>
      <c r="J32" s="3"/>
      <c r="K32" s="19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5" t="s">
        <v>149</v>
      </c>
      <c r="B1" s="5" t="s">
        <v>62</v>
      </c>
      <c r="C1" s="13" t="s">
        <v>29</v>
      </c>
      <c r="D1" s="13" t="s">
        <v>30</v>
      </c>
      <c r="E1" s="94" t="s">
        <v>168</v>
      </c>
      <c r="F1" s="94"/>
      <c r="G1" s="94"/>
      <c r="H1" s="94"/>
      <c r="I1" s="94"/>
    </row>
    <row r="2" spans="1:9" ht="12.75">
      <c r="A2" s="35"/>
      <c r="B2" s="5"/>
      <c r="C2" s="13"/>
      <c r="D2" s="13"/>
      <c r="E2" s="3"/>
      <c r="F2" s="3" t="s">
        <v>151</v>
      </c>
      <c r="G2" s="3"/>
      <c r="H2" s="3"/>
      <c r="I2" s="3"/>
    </row>
    <row r="3" spans="1:9" ht="12.75">
      <c r="A3" s="34" t="s">
        <v>0</v>
      </c>
      <c r="B3" s="5"/>
      <c r="C3" s="13" t="s">
        <v>128</v>
      </c>
      <c r="D3" s="13" t="s">
        <v>64</v>
      </c>
      <c r="E3" s="6" t="s">
        <v>136</v>
      </c>
      <c r="F3" s="3" t="s">
        <v>152</v>
      </c>
      <c r="G3" s="6" t="s">
        <v>105</v>
      </c>
      <c r="H3" s="6" t="s">
        <v>106</v>
      </c>
      <c r="I3" s="6" t="s">
        <v>110</v>
      </c>
    </row>
    <row r="4" spans="1:9" ht="12.75">
      <c r="A4" s="33" t="str">
        <f ca="1">CONCATENATE(B4)&amp;(IF((CELL("contents",D4)="s")," (s)",(IF((CELL("contents",C4)="m")," (m)",""))))</f>
        <v>Southeast Region (m)</v>
      </c>
      <c r="B4" t="s">
        <v>129</v>
      </c>
      <c r="C4" t="str">
        <f>'m region orig data'!P4</f>
        <v>m</v>
      </c>
      <c r="D4" t="str">
        <f>'m region orig data'!Q4</f>
        <v> </v>
      </c>
      <c r="E4" s="19">
        <f>F$12</f>
        <v>180.16593136</v>
      </c>
      <c r="F4" s="36">
        <f>'m region orig data'!D4</f>
        <v>110.43430308</v>
      </c>
      <c r="G4" s="6">
        <f>'m region orig data'!B4</f>
        <v>82092</v>
      </c>
      <c r="H4" s="6">
        <f>'m region orig data'!C4</f>
        <v>576</v>
      </c>
      <c r="I4" s="12">
        <f>'m region orig data'!G4</f>
        <v>4.8281693E-09</v>
      </c>
    </row>
    <row r="5" spans="1:9" ht="12.75">
      <c r="A5" s="33" t="str">
        <f ca="1">CONCATENATE(B5)&amp;(IF((CELL("contents",D5)="s")," (s)",(IF((CELL("contents",C5)="m")," (m)",""))))</f>
        <v>Interlake Region (m)</v>
      </c>
      <c r="B5" t="s">
        <v>130</v>
      </c>
      <c r="C5" t="str">
        <f>'m region orig data'!P5</f>
        <v>m</v>
      </c>
      <c r="D5" t="str">
        <f>'m region orig data'!Q5</f>
        <v> </v>
      </c>
      <c r="E5" s="19">
        <f aca="true" t="shared" si="0" ref="E5:E12">F$12</f>
        <v>180.16593136</v>
      </c>
      <c r="F5" s="36">
        <f>'m region orig data'!D5</f>
        <v>106.62184791</v>
      </c>
      <c r="G5" s="6">
        <f>'m region orig data'!B5</f>
        <v>76354</v>
      </c>
      <c r="H5" s="6">
        <f>'m region orig data'!C5</f>
        <v>612</v>
      </c>
      <c r="I5" s="12">
        <f>'m region orig data'!G5</f>
        <v>6.763213E-10</v>
      </c>
    </row>
    <row r="6" spans="1:9" ht="12.75">
      <c r="A6" s="33" t="str">
        <f aca="true" ca="1" t="shared" si="1" ref="A6:A12">CONCATENATE(B6)&amp;(IF((CELL("contents",D6)="s")," (s)",(IF((CELL("contents",C6)="m")," (m)",""))))</f>
        <v>Northwest Region (m)</v>
      </c>
      <c r="B6" t="s">
        <v>131</v>
      </c>
      <c r="C6" t="str">
        <f>'m region orig data'!P6</f>
        <v>m</v>
      </c>
      <c r="D6" t="str">
        <f>'m region orig data'!Q6</f>
        <v> </v>
      </c>
      <c r="E6" s="19">
        <f t="shared" si="0"/>
        <v>180.16593136</v>
      </c>
      <c r="F6" s="36">
        <f>'m region orig data'!D6</f>
        <v>287.65078664</v>
      </c>
      <c r="G6" s="6">
        <f>'m region orig data'!B6</f>
        <v>118321</v>
      </c>
      <c r="H6" s="6">
        <f>'m region orig data'!C6</f>
        <v>416</v>
      </c>
      <c r="I6" s="12">
        <f>'m region orig data'!G6</f>
        <v>3.922734E-08</v>
      </c>
    </row>
    <row r="7" spans="1:9" ht="12.75">
      <c r="A7" s="33" t="str">
        <f ca="1" t="shared" si="1"/>
        <v>Winnipeg Region</v>
      </c>
      <c r="B7" t="s">
        <v>132</v>
      </c>
      <c r="C7" t="str">
        <f>'m region orig data'!P7</f>
        <v> </v>
      </c>
      <c r="D7" t="str">
        <f>'m region orig data'!Q7</f>
        <v> </v>
      </c>
      <c r="E7" s="19">
        <f t="shared" si="0"/>
        <v>180.16593136</v>
      </c>
      <c r="F7" s="36">
        <f>'m region orig data'!D7</f>
        <v>179.4760571</v>
      </c>
      <c r="G7" s="6">
        <f>'m region orig data'!B7</f>
        <v>458169</v>
      </c>
      <c r="H7" s="6">
        <f>'m region orig data'!C7</f>
        <v>2347</v>
      </c>
      <c r="I7" s="12">
        <f>'m region orig data'!G7</f>
        <v>0.9626234837</v>
      </c>
    </row>
    <row r="8" spans="1:9" ht="12.75">
      <c r="A8" s="33" t="str">
        <f ca="1" t="shared" si="1"/>
        <v>Southwest Region (m)</v>
      </c>
      <c r="B8" t="s">
        <v>133</v>
      </c>
      <c r="C8" t="str">
        <f>'m region orig data'!P8</f>
        <v>m</v>
      </c>
      <c r="D8" t="str">
        <f>'m region orig data'!Q8</f>
        <v> </v>
      </c>
      <c r="E8" s="19">
        <f t="shared" si="0"/>
        <v>180.16593136</v>
      </c>
      <c r="F8" s="36">
        <f>'m region orig data'!D8</f>
        <v>134.788741</v>
      </c>
      <c r="G8" s="6">
        <f>'m region orig data'!B8</f>
        <v>94460</v>
      </c>
      <c r="H8" s="6">
        <f>'m region orig data'!C8</f>
        <v>587</v>
      </c>
      <c r="I8" s="12">
        <f>'m region orig data'!G8</f>
        <v>0.0005929631</v>
      </c>
    </row>
    <row r="9" spans="1:9" ht="12.75">
      <c r="A9" s="33" t="str">
        <f ca="1" t="shared" si="1"/>
        <v>The Pas Region (m)</v>
      </c>
      <c r="B9" t="s">
        <v>134</v>
      </c>
      <c r="C9" t="str">
        <f>'m region orig data'!P9</f>
        <v>m</v>
      </c>
      <c r="D9" t="str">
        <f>'m region orig data'!Q9</f>
        <v> </v>
      </c>
      <c r="E9" s="19">
        <f t="shared" si="0"/>
        <v>180.16593136</v>
      </c>
      <c r="F9" s="36">
        <f>'m region orig data'!D9</f>
        <v>374.06830707</v>
      </c>
      <c r="G9" s="6">
        <f>'m region orig data'!B9</f>
        <v>203360</v>
      </c>
      <c r="H9" s="6">
        <f>'m region orig data'!C9</f>
        <v>543</v>
      </c>
      <c r="I9" s="12">
        <f>'m region orig data'!G9</f>
        <v>1.26883E-17</v>
      </c>
    </row>
    <row r="10" spans="1:9" ht="12.75">
      <c r="A10" s="33" t="str">
        <f ca="1" t="shared" si="1"/>
        <v>Thompson Region (m)</v>
      </c>
      <c r="B10" t="s">
        <v>135</v>
      </c>
      <c r="C10" t="str">
        <f>'m region orig data'!P10</f>
        <v>m</v>
      </c>
      <c r="D10" t="str">
        <f>'m region orig data'!Q10</f>
        <v> </v>
      </c>
      <c r="E10" s="19">
        <f t="shared" si="0"/>
        <v>180.16593136</v>
      </c>
      <c r="F10" s="36">
        <f>'m region orig data'!D10</f>
        <v>67.427003257</v>
      </c>
      <c r="G10" s="6">
        <f>'m region orig data'!B10</f>
        <v>15046</v>
      </c>
      <c r="H10" s="6">
        <f>'m region orig data'!C10</f>
        <v>221</v>
      </c>
      <c r="I10" s="12">
        <f>'m region orig data'!G10</f>
        <v>1.824702E-26</v>
      </c>
    </row>
    <row r="11" spans="1:9" ht="12.75">
      <c r="A11" s="33"/>
      <c r="E11" s="19"/>
      <c r="F11" s="36"/>
      <c r="G11" s="6"/>
      <c r="H11" s="6"/>
      <c r="I11" s="12"/>
    </row>
    <row r="12" spans="1:9" ht="12.75">
      <c r="A12" s="33" t="str">
        <f ca="1" t="shared" si="1"/>
        <v>Manitoba</v>
      </c>
      <c r="B12" t="s">
        <v>45</v>
      </c>
      <c r="C12" t="str">
        <f>'m region orig data'!P11</f>
        <v> </v>
      </c>
      <c r="D12" t="str">
        <f>'m region orig data'!Q11</f>
        <v> </v>
      </c>
      <c r="E12" s="19">
        <f t="shared" si="0"/>
        <v>180.16593136</v>
      </c>
      <c r="F12" s="36">
        <f>'m region orig data'!D11</f>
        <v>180.16593136</v>
      </c>
      <c r="G12" s="6">
        <f>'m region orig data'!B11</f>
        <v>1047802</v>
      </c>
      <c r="H12" s="6">
        <f>'m region orig data'!C11</f>
        <v>5302</v>
      </c>
      <c r="I12" s="12" t="str">
        <f>'m region orig data'!G11</f>
        <v> </v>
      </c>
    </row>
    <row r="13" spans="5:9" ht="12.75">
      <c r="E13" s="19"/>
      <c r="F13" s="11"/>
      <c r="G13" s="6"/>
      <c r="H13" s="6"/>
      <c r="I13" s="12"/>
    </row>
    <row r="16" ht="12.75">
      <c r="B16" s="39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171</v>
      </c>
    </row>
    <row r="3" spans="1:38" ht="12.75">
      <c r="A3" t="s">
        <v>0</v>
      </c>
      <c r="B3" t="s">
        <v>67</v>
      </c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73</v>
      </c>
      <c r="I3" t="s">
        <v>74</v>
      </c>
      <c r="J3" t="s">
        <v>75</v>
      </c>
      <c r="K3" t="s">
        <v>76</v>
      </c>
      <c r="L3" t="s">
        <v>77</v>
      </c>
      <c r="M3" t="s">
        <v>166</v>
      </c>
      <c r="N3" t="s">
        <v>78</v>
      </c>
      <c r="O3" t="s">
        <v>79</v>
      </c>
      <c r="P3" t="s">
        <v>80</v>
      </c>
      <c r="Q3" t="s">
        <v>81</v>
      </c>
      <c r="R3" t="s">
        <v>82</v>
      </c>
      <c r="S3" t="s">
        <v>83</v>
      </c>
      <c r="T3" t="s">
        <v>84</v>
      </c>
      <c r="U3" t="s">
        <v>85</v>
      </c>
      <c r="V3" t="s">
        <v>86</v>
      </c>
      <c r="W3" t="s">
        <v>87</v>
      </c>
      <c r="X3" t="s">
        <v>88</v>
      </c>
      <c r="Y3" t="s">
        <v>89</v>
      </c>
      <c r="Z3" t="s">
        <v>90</v>
      </c>
      <c r="AA3" t="s">
        <v>167</v>
      </c>
      <c r="AB3" t="s">
        <v>91</v>
      </c>
      <c r="AC3" t="s">
        <v>92</v>
      </c>
      <c r="AD3" t="s">
        <v>93</v>
      </c>
      <c r="AE3" t="s">
        <v>94</v>
      </c>
      <c r="AF3" t="s">
        <v>95</v>
      </c>
      <c r="AG3" t="s">
        <v>96</v>
      </c>
      <c r="AH3" t="s">
        <v>97</v>
      </c>
      <c r="AI3" t="s">
        <v>98</v>
      </c>
      <c r="AJ3" t="s">
        <v>99</v>
      </c>
      <c r="AK3" t="s">
        <v>100</v>
      </c>
      <c r="AL3" t="s">
        <v>101</v>
      </c>
    </row>
    <row r="4" spans="1:38" ht="12.75">
      <c r="A4" t="s">
        <v>3</v>
      </c>
      <c r="B4">
        <v>43934</v>
      </c>
      <c r="C4">
        <v>304</v>
      </c>
      <c r="D4">
        <v>109.8389953</v>
      </c>
      <c r="E4">
        <v>90.156874277</v>
      </c>
      <c r="F4">
        <v>133.81791444</v>
      </c>
      <c r="G4" s="4">
        <v>7.2367156E-07</v>
      </c>
      <c r="H4">
        <v>144.51973684</v>
      </c>
      <c r="I4">
        <v>0.6894881226</v>
      </c>
      <c r="J4">
        <v>-0.4992</v>
      </c>
      <c r="K4">
        <v>-0.6967</v>
      </c>
      <c r="L4">
        <v>-0.3017</v>
      </c>
      <c r="M4">
        <v>0.6070152779</v>
      </c>
      <c r="N4">
        <v>0.4982438154</v>
      </c>
      <c r="O4">
        <v>0.7395326068</v>
      </c>
      <c r="P4">
        <v>283275</v>
      </c>
      <c r="Q4">
        <v>2266</v>
      </c>
      <c r="R4">
        <v>121.26547816</v>
      </c>
      <c r="S4">
        <v>101.35965277</v>
      </c>
      <c r="T4">
        <v>145.08056995</v>
      </c>
      <c r="U4">
        <v>0.0301325986</v>
      </c>
      <c r="V4">
        <v>125.01103266</v>
      </c>
      <c r="W4">
        <v>0.2348790159</v>
      </c>
      <c r="X4">
        <v>-0.1984</v>
      </c>
      <c r="Y4">
        <v>-0.3777</v>
      </c>
      <c r="Z4">
        <v>-0.0191</v>
      </c>
      <c r="AA4">
        <v>0.8200658839</v>
      </c>
      <c r="AB4">
        <v>0.6854514121</v>
      </c>
      <c r="AC4">
        <v>0.9811170305</v>
      </c>
      <c r="AD4">
        <v>0.3269580483</v>
      </c>
      <c r="AE4">
        <v>0.099</v>
      </c>
      <c r="AF4">
        <v>-0.0989</v>
      </c>
      <c r="AG4">
        <v>0.2968</v>
      </c>
      <c r="AH4" t="s">
        <v>128</v>
      </c>
      <c r="AI4" t="s">
        <v>63</v>
      </c>
      <c r="AJ4" t="s">
        <v>63</v>
      </c>
      <c r="AK4" t="s">
        <v>63</v>
      </c>
      <c r="AL4" t="s">
        <v>63</v>
      </c>
    </row>
    <row r="5" spans="1:38" ht="12.75">
      <c r="A5" t="s">
        <v>1</v>
      </c>
      <c r="B5">
        <v>46828</v>
      </c>
      <c r="C5">
        <v>298</v>
      </c>
      <c r="D5">
        <v>142.35681231</v>
      </c>
      <c r="E5">
        <v>116.49017367</v>
      </c>
      <c r="F5">
        <v>173.96713706</v>
      </c>
      <c r="G5">
        <v>0.0190488677</v>
      </c>
      <c r="H5">
        <v>157.1409396</v>
      </c>
      <c r="I5">
        <v>0.7261670533</v>
      </c>
      <c r="J5">
        <v>-0.2399</v>
      </c>
      <c r="K5">
        <v>-0.4404</v>
      </c>
      <c r="L5">
        <v>-0.0394</v>
      </c>
      <c r="M5">
        <v>0.7867220539</v>
      </c>
      <c r="N5">
        <v>0.6437724139</v>
      </c>
      <c r="O5">
        <v>0.9614136561</v>
      </c>
      <c r="P5">
        <v>720120</v>
      </c>
      <c r="Q5">
        <v>4867</v>
      </c>
      <c r="R5">
        <v>156.67821401</v>
      </c>
      <c r="S5">
        <v>131.28828229</v>
      </c>
      <c r="T5">
        <v>186.9783222</v>
      </c>
      <c r="U5">
        <v>0.521379187</v>
      </c>
      <c r="V5">
        <v>147.95972879</v>
      </c>
      <c r="W5">
        <v>0.1743576834</v>
      </c>
      <c r="X5">
        <v>0.0578</v>
      </c>
      <c r="Y5">
        <v>-0.119</v>
      </c>
      <c r="Z5">
        <v>0.2346</v>
      </c>
      <c r="AA5">
        <v>1.059546872</v>
      </c>
      <c r="AB5">
        <v>0.8878457653</v>
      </c>
      <c r="AC5">
        <v>1.2644533745</v>
      </c>
      <c r="AD5">
        <v>0.3462072744</v>
      </c>
      <c r="AE5">
        <v>0.0959</v>
      </c>
      <c r="AF5">
        <v>-0.1036</v>
      </c>
      <c r="AG5">
        <v>0.2953</v>
      </c>
      <c r="AH5" t="s">
        <v>63</v>
      </c>
      <c r="AI5" t="s">
        <v>63</v>
      </c>
      <c r="AJ5" t="s">
        <v>63</v>
      </c>
      <c r="AK5" t="s">
        <v>63</v>
      </c>
      <c r="AL5" t="s">
        <v>63</v>
      </c>
    </row>
    <row r="6" spans="1:38" ht="12.75">
      <c r="A6" t="s">
        <v>10</v>
      </c>
      <c r="B6">
        <v>24742</v>
      </c>
      <c r="C6">
        <v>150</v>
      </c>
      <c r="D6">
        <v>143.4436357</v>
      </c>
      <c r="E6">
        <v>115.47291815</v>
      </c>
      <c r="F6">
        <v>178.18963053</v>
      </c>
      <c r="G6">
        <v>0.0358314707</v>
      </c>
      <c r="H6">
        <v>164.94666667</v>
      </c>
      <c r="I6">
        <v>1.04863933</v>
      </c>
      <c r="J6">
        <v>-0.2323</v>
      </c>
      <c r="K6">
        <v>-0.4492</v>
      </c>
      <c r="L6">
        <v>-0.0154</v>
      </c>
      <c r="M6">
        <v>0.7927282851</v>
      </c>
      <c r="N6">
        <v>0.6381506432</v>
      </c>
      <c r="O6">
        <v>0.9847488845</v>
      </c>
      <c r="P6">
        <v>559255</v>
      </c>
      <c r="Q6">
        <v>4479</v>
      </c>
      <c r="R6">
        <v>121.63212766</v>
      </c>
      <c r="S6">
        <v>102.08564808</v>
      </c>
      <c r="T6">
        <v>144.92119859</v>
      </c>
      <c r="U6">
        <v>0.0288494418</v>
      </c>
      <c r="V6">
        <v>124.86157624</v>
      </c>
      <c r="W6">
        <v>0.1669643978</v>
      </c>
      <c r="X6">
        <v>-0.1954</v>
      </c>
      <c r="Y6">
        <v>-0.3705</v>
      </c>
      <c r="Z6">
        <v>-0.0202</v>
      </c>
      <c r="AA6">
        <v>0.8225453756</v>
      </c>
      <c r="AB6">
        <v>0.6903610038</v>
      </c>
      <c r="AC6">
        <v>0.9800392711</v>
      </c>
      <c r="AD6">
        <v>0.1324709239</v>
      </c>
      <c r="AE6">
        <v>-0.1649</v>
      </c>
      <c r="AF6">
        <v>-0.3798</v>
      </c>
      <c r="AG6">
        <v>0.0499</v>
      </c>
      <c r="AH6" t="s">
        <v>63</v>
      </c>
      <c r="AI6" t="s">
        <v>63</v>
      </c>
      <c r="AJ6" t="s">
        <v>63</v>
      </c>
      <c r="AK6" t="s">
        <v>63</v>
      </c>
      <c r="AL6" t="s">
        <v>63</v>
      </c>
    </row>
    <row r="7" spans="1:38" ht="12.75">
      <c r="A7" t="s">
        <v>9</v>
      </c>
      <c r="B7">
        <v>24740</v>
      </c>
      <c r="C7">
        <v>153</v>
      </c>
      <c r="D7">
        <v>149.61796424</v>
      </c>
      <c r="E7">
        <v>119.67485043</v>
      </c>
      <c r="F7">
        <v>187.05296179</v>
      </c>
      <c r="G7">
        <v>0.0951594008</v>
      </c>
      <c r="H7">
        <v>161.69934641</v>
      </c>
      <c r="I7">
        <v>1.0280362218</v>
      </c>
      <c r="J7">
        <v>-0.1901</v>
      </c>
      <c r="K7">
        <v>-0.4134</v>
      </c>
      <c r="L7">
        <v>0.0332</v>
      </c>
      <c r="M7">
        <v>0.8268501537</v>
      </c>
      <c r="N7">
        <v>0.6613722421</v>
      </c>
      <c r="O7">
        <v>1.0337312834</v>
      </c>
      <c r="P7">
        <v>415129</v>
      </c>
      <c r="Q7">
        <v>3184</v>
      </c>
      <c r="R7">
        <v>143.2973967</v>
      </c>
      <c r="S7">
        <v>120.06222554</v>
      </c>
      <c r="T7">
        <v>171.02917933</v>
      </c>
      <c r="U7">
        <v>0.7276811181</v>
      </c>
      <c r="V7">
        <v>130.37971106</v>
      </c>
      <c r="W7">
        <v>0.2023571143</v>
      </c>
      <c r="X7">
        <v>-0.0314</v>
      </c>
      <c r="Y7">
        <v>-0.2083</v>
      </c>
      <c r="Z7">
        <v>0.1455</v>
      </c>
      <c r="AA7">
        <v>0.9690582025</v>
      </c>
      <c r="AB7">
        <v>0.8119288078</v>
      </c>
      <c r="AC7">
        <v>1.1565962321</v>
      </c>
      <c r="AD7">
        <v>0.7038453331</v>
      </c>
      <c r="AE7">
        <v>-0.0432</v>
      </c>
      <c r="AF7">
        <v>-0.2657</v>
      </c>
      <c r="AG7">
        <v>0.1794</v>
      </c>
      <c r="AH7" t="s">
        <v>63</v>
      </c>
      <c r="AI7" t="s">
        <v>63</v>
      </c>
      <c r="AJ7" t="s">
        <v>63</v>
      </c>
      <c r="AK7" t="s">
        <v>63</v>
      </c>
      <c r="AL7" t="s">
        <v>63</v>
      </c>
    </row>
    <row r="8" spans="1:38" ht="12.75">
      <c r="A8" t="s">
        <v>11</v>
      </c>
      <c r="B8">
        <v>458169</v>
      </c>
      <c r="C8">
        <v>2347</v>
      </c>
      <c r="D8">
        <v>179.05902646</v>
      </c>
      <c r="E8">
        <v>154.85968795</v>
      </c>
      <c r="F8">
        <v>207.03990419</v>
      </c>
      <c r="G8">
        <v>0.9504208093</v>
      </c>
      <c r="H8">
        <v>195.21474222</v>
      </c>
      <c r="I8">
        <v>0.2884029916</v>
      </c>
      <c r="J8">
        <v>-0.0046</v>
      </c>
      <c r="K8">
        <v>-0.1498</v>
      </c>
      <c r="L8">
        <v>0.1406</v>
      </c>
      <c r="M8">
        <v>0.9954043603</v>
      </c>
      <c r="N8">
        <v>0.8608781789</v>
      </c>
      <c r="O8">
        <v>1.1509524399</v>
      </c>
      <c r="P8">
        <v>5947676</v>
      </c>
      <c r="Q8">
        <v>38714</v>
      </c>
      <c r="R8">
        <v>146.44132824</v>
      </c>
      <c r="S8">
        <v>127.79612954</v>
      </c>
      <c r="T8">
        <v>167.80682398</v>
      </c>
      <c r="U8">
        <v>0.888660242</v>
      </c>
      <c r="V8">
        <v>153.63114119</v>
      </c>
      <c r="W8">
        <v>0.0629949311</v>
      </c>
      <c r="X8">
        <v>-0.0097</v>
      </c>
      <c r="Y8">
        <v>-0.1459</v>
      </c>
      <c r="Z8">
        <v>0.1265</v>
      </c>
      <c r="AA8">
        <v>0.9903192492</v>
      </c>
      <c r="AB8">
        <v>0.8642298494</v>
      </c>
      <c r="AC8">
        <v>1.1348048392</v>
      </c>
      <c r="AD8">
        <v>0.0057857881</v>
      </c>
      <c r="AE8">
        <v>-0.2011</v>
      </c>
      <c r="AF8">
        <v>-0.3439</v>
      </c>
      <c r="AG8">
        <v>-0.0583</v>
      </c>
      <c r="AH8" t="s">
        <v>63</v>
      </c>
      <c r="AI8" t="s">
        <v>63</v>
      </c>
      <c r="AJ8" t="s">
        <v>102</v>
      </c>
      <c r="AK8" t="s">
        <v>63</v>
      </c>
      <c r="AL8" t="s">
        <v>63</v>
      </c>
    </row>
    <row r="9" spans="1:38" ht="12.75">
      <c r="A9" t="s">
        <v>4</v>
      </c>
      <c r="B9">
        <v>84247</v>
      </c>
      <c r="C9">
        <v>664</v>
      </c>
      <c r="D9">
        <v>106.56664865</v>
      </c>
      <c r="E9">
        <v>87.902648472</v>
      </c>
      <c r="F9">
        <v>129.19349761</v>
      </c>
      <c r="G9" s="4">
        <v>7.0658387E-08</v>
      </c>
      <c r="H9">
        <v>126.87801205</v>
      </c>
      <c r="I9">
        <v>0.4371285205</v>
      </c>
      <c r="J9">
        <v>-0.5294</v>
      </c>
      <c r="K9">
        <v>-0.722</v>
      </c>
      <c r="L9">
        <v>-0.3369</v>
      </c>
      <c r="M9">
        <v>0.58893095</v>
      </c>
      <c r="N9">
        <v>0.4857860402</v>
      </c>
      <c r="O9">
        <v>0.7139761852</v>
      </c>
      <c r="P9">
        <v>513970</v>
      </c>
      <c r="Q9">
        <v>4057</v>
      </c>
      <c r="R9">
        <v>118.54851005</v>
      </c>
      <c r="S9">
        <v>99.322663916</v>
      </c>
      <c r="T9">
        <v>141.49589511</v>
      </c>
      <c r="U9">
        <v>0.0143556964</v>
      </c>
      <c r="V9">
        <v>126.6872073</v>
      </c>
      <c r="W9">
        <v>0.1767111192</v>
      </c>
      <c r="X9">
        <v>-0.221</v>
      </c>
      <c r="Y9">
        <v>-0.398</v>
      </c>
      <c r="Z9">
        <v>-0.0441</v>
      </c>
      <c r="AA9">
        <v>0.8016922059</v>
      </c>
      <c r="AB9">
        <v>0.6716761391</v>
      </c>
      <c r="AC9">
        <v>0.9568754278</v>
      </c>
      <c r="AD9">
        <v>0.2746792156</v>
      </c>
      <c r="AE9">
        <v>0.1066</v>
      </c>
      <c r="AF9">
        <v>-0.0846</v>
      </c>
      <c r="AG9">
        <v>0.2977</v>
      </c>
      <c r="AH9" t="s">
        <v>128</v>
      </c>
      <c r="AI9" t="s">
        <v>63</v>
      </c>
      <c r="AJ9" t="s">
        <v>63</v>
      </c>
      <c r="AK9" t="s">
        <v>63</v>
      </c>
      <c r="AL9" t="s">
        <v>63</v>
      </c>
    </row>
    <row r="10" spans="1:38" ht="12.75">
      <c r="A10" t="s">
        <v>2</v>
      </c>
      <c r="B10">
        <v>30241</v>
      </c>
      <c r="C10">
        <v>218</v>
      </c>
      <c r="D10">
        <v>116.15417008</v>
      </c>
      <c r="E10">
        <v>94.161207326</v>
      </c>
      <c r="F10">
        <v>143.28396598</v>
      </c>
      <c r="G10">
        <v>3.48595E-05</v>
      </c>
      <c r="H10">
        <v>138.72018349</v>
      </c>
      <c r="I10">
        <v>0.7977036523</v>
      </c>
      <c r="J10">
        <v>-0.4433</v>
      </c>
      <c r="K10">
        <v>-0.6532</v>
      </c>
      <c r="L10">
        <v>-0.2334</v>
      </c>
      <c r="M10">
        <v>0.6419155204</v>
      </c>
      <c r="N10">
        <v>0.5203734</v>
      </c>
      <c r="O10">
        <v>0.7918458849</v>
      </c>
      <c r="P10">
        <v>274528</v>
      </c>
      <c r="Q10">
        <v>2006</v>
      </c>
      <c r="R10">
        <v>139.48141769</v>
      </c>
      <c r="S10">
        <v>116.40594317</v>
      </c>
      <c r="T10">
        <v>167.13120784</v>
      </c>
      <c r="U10">
        <v>0.5266355754000001</v>
      </c>
      <c r="V10">
        <v>136.85343968</v>
      </c>
      <c r="W10">
        <v>0.2611935177</v>
      </c>
      <c r="X10">
        <v>-0.0584</v>
      </c>
      <c r="Y10">
        <v>-0.2393</v>
      </c>
      <c r="Z10">
        <v>0.1224</v>
      </c>
      <c r="AA10">
        <v>0.9432523899</v>
      </c>
      <c r="AB10">
        <v>0.7872029544</v>
      </c>
      <c r="AC10">
        <v>1.1302359399</v>
      </c>
      <c r="AD10">
        <v>0.0905050002</v>
      </c>
      <c r="AE10">
        <v>0.183</v>
      </c>
      <c r="AF10">
        <v>-0.0289</v>
      </c>
      <c r="AG10">
        <v>0.3949</v>
      </c>
      <c r="AH10" t="s">
        <v>128</v>
      </c>
      <c r="AI10" t="s">
        <v>63</v>
      </c>
      <c r="AJ10" t="s">
        <v>63</v>
      </c>
      <c r="AK10" t="s">
        <v>63</v>
      </c>
      <c r="AL10" t="s">
        <v>63</v>
      </c>
    </row>
    <row r="11" spans="1:38" ht="12.75">
      <c r="A11" t="s">
        <v>6</v>
      </c>
      <c r="B11">
        <v>277333</v>
      </c>
      <c r="C11">
        <v>730</v>
      </c>
      <c r="D11">
        <v>374.82140151</v>
      </c>
      <c r="E11">
        <v>310.46500422</v>
      </c>
      <c r="F11">
        <v>452.51825849</v>
      </c>
      <c r="G11" s="4">
        <v>3.541248E-14</v>
      </c>
      <c r="H11">
        <v>379.90821918</v>
      </c>
      <c r="I11">
        <v>0.7214029512</v>
      </c>
      <c r="J11">
        <v>0.7282</v>
      </c>
      <c r="K11">
        <v>0.5399</v>
      </c>
      <c r="L11">
        <v>0.9166</v>
      </c>
      <c r="M11">
        <v>2.071416591</v>
      </c>
      <c r="N11">
        <v>1.7157567792</v>
      </c>
      <c r="O11">
        <v>2.5008012471</v>
      </c>
      <c r="P11">
        <v>691355</v>
      </c>
      <c r="Q11">
        <v>3314</v>
      </c>
      <c r="R11">
        <v>238.75166292</v>
      </c>
      <c r="S11">
        <v>200.04095412</v>
      </c>
      <c r="T11">
        <v>284.95343266</v>
      </c>
      <c r="U11" s="4">
        <v>1.1094694E-07</v>
      </c>
      <c r="V11">
        <v>208.61647556</v>
      </c>
      <c r="W11">
        <v>0.2508984914</v>
      </c>
      <c r="X11">
        <v>0.4791</v>
      </c>
      <c r="Y11">
        <v>0.3022</v>
      </c>
      <c r="Z11">
        <v>0.656</v>
      </c>
      <c r="AA11">
        <v>1.6145740442</v>
      </c>
      <c r="AB11">
        <v>1.3527902941</v>
      </c>
      <c r="AC11">
        <v>1.9270165935</v>
      </c>
      <c r="AD11" s="4">
        <v>2.1415033E-06</v>
      </c>
      <c r="AE11">
        <v>-0.451</v>
      </c>
      <c r="AF11">
        <v>-0.6375</v>
      </c>
      <c r="AG11">
        <v>-0.2645</v>
      </c>
      <c r="AH11" t="s">
        <v>128</v>
      </c>
      <c r="AI11" t="s">
        <v>103</v>
      </c>
      <c r="AJ11" t="s">
        <v>102</v>
      </c>
      <c r="AK11" t="s">
        <v>63</v>
      </c>
      <c r="AL11" t="s">
        <v>63</v>
      </c>
    </row>
    <row r="12" spans="1:38" ht="12.75">
      <c r="A12" t="s">
        <v>8</v>
      </c>
      <c r="B12">
        <v>648</v>
      </c>
      <c r="C12">
        <v>11</v>
      </c>
      <c r="D12">
        <v>47.985571128</v>
      </c>
      <c r="E12">
        <v>27.878342566</v>
      </c>
      <c r="F12">
        <v>82.595119527</v>
      </c>
      <c r="G12" s="4">
        <v>1.6635012E-06</v>
      </c>
      <c r="H12">
        <v>58.909090909</v>
      </c>
      <c r="I12">
        <v>2.3141676475</v>
      </c>
      <c r="J12">
        <v>-1.3273</v>
      </c>
      <c r="K12">
        <v>-1.8704</v>
      </c>
      <c r="L12">
        <v>-0.7843</v>
      </c>
      <c r="M12">
        <v>0.2651879209</v>
      </c>
      <c r="N12">
        <v>0.1540671399</v>
      </c>
      <c r="O12">
        <v>0.4564544613</v>
      </c>
      <c r="P12">
        <v>3444</v>
      </c>
      <c r="Q12">
        <v>19</v>
      </c>
      <c r="R12">
        <v>206.95645455</v>
      </c>
      <c r="S12">
        <v>135.92933687</v>
      </c>
      <c r="T12">
        <v>315.0973518</v>
      </c>
      <c r="U12">
        <v>0.1170434956</v>
      </c>
      <c r="V12">
        <v>181.26315789</v>
      </c>
      <c r="W12">
        <v>3.0887159476</v>
      </c>
      <c r="X12">
        <v>0.3362</v>
      </c>
      <c r="Y12">
        <v>-0.0842</v>
      </c>
      <c r="Z12">
        <v>0.7565</v>
      </c>
      <c r="AA12">
        <v>1.399556827</v>
      </c>
      <c r="AB12">
        <v>0.9192312065</v>
      </c>
      <c r="AC12">
        <v>2.1308668572</v>
      </c>
      <c r="AD12">
        <v>1.56258E-05</v>
      </c>
      <c r="AE12">
        <v>1.4616</v>
      </c>
      <c r="AF12">
        <v>0.7984</v>
      </c>
      <c r="AG12">
        <v>2.1248</v>
      </c>
      <c r="AH12" t="s">
        <v>128</v>
      </c>
      <c r="AI12" t="s">
        <v>63</v>
      </c>
      <c r="AJ12" t="s">
        <v>102</v>
      </c>
      <c r="AK12" t="s">
        <v>63</v>
      </c>
      <c r="AL12" t="s">
        <v>63</v>
      </c>
    </row>
    <row r="13" spans="1:38" ht="12.75">
      <c r="A13" t="s">
        <v>5</v>
      </c>
      <c r="B13">
        <v>42522</v>
      </c>
      <c r="C13">
        <v>217</v>
      </c>
      <c r="D13">
        <v>175.00299077</v>
      </c>
      <c r="E13">
        <v>141.52835347</v>
      </c>
      <c r="F13">
        <v>216.39513234</v>
      </c>
      <c r="G13">
        <v>0.7577215801</v>
      </c>
      <c r="H13">
        <v>195.95391705</v>
      </c>
      <c r="I13">
        <v>0.9502701945</v>
      </c>
      <c r="J13">
        <v>-0.0334</v>
      </c>
      <c r="K13">
        <v>-0.2457</v>
      </c>
      <c r="L13">
        <v>0.1789</v>
      </c>
      <c r="M13">
        <v>0.9671382079</v>
      </c>
      <c r="N13">
        <v>0.782143651</v>
      </c>
      <c r="O13">
        <v>1.1958881364</v>
      </c>
      <c r="P13">
        <v>146651</v>
      </c>
      <c r="Q13">
        <v>912</v>
      </c>
      <c r="R13">
        <v>164.36566659</v>
      </c>
      <c r="S13">
        <v>136.55686873</v>
      </c>
      <c r="T13">
        <v>197.83752077</v>
      </c>
      <c r="U13">
        <v>0.2635112577</v>
      </c>
      <c r="V13">
        <v>160.80153509</v>
      </c>
      <c r="W13">
        <v>0.4199017417</v>
      </c>
      <c r="X13">
        <v>0.1057</v>
      </c>
      <c r="Y13">
        <v>-0.0796</v>
      </c>
      <c r="Z13">
        <v>0.2911</v>
      </c>
      <c r="AA13">
        <v>1.1115337828</v>
      </c>
      <c r="AB13">
        <v>0.9234749325</v>
      </c>
      <c r="AC13">
        <v>1.3378894291</v>
      </c>
      <c r="AD13">
        <v>0.5721797118</v>
      </c>
      <c r="AE13">
        <v>-0.0627</v>
      </c>
      <c r="AF13">
        <v>-0.2803</v>
      </c>
      <c r="AG13">
        <v>0.1549</v>
      </c>
      <c r="AH13" t="s">
        <v>63</v>
      </c>
      <c r="AI13" t="s">
        <v>63</v>
      </c>
      <c r="AJ13" t="s">
        <v>63</v>
      </c>
      <c r="AK13" t="s">
        <v>63</v>
      </c>
      <c r="AL13" t="s">
        <v>63</v>
      </c>
    </row>
    <row r="14" spans="1:38" ht="12.75">
      <c r="A14" t="s">
        <v>7</v>
      </c>
      <c r="B14">
        <v>14398</v>
      </c>
      <c r="C14">
        <v>210</v>
      </c>
      <c r="D14">
        <v>66.268575673</v>
      </c>
      <c r="E14">
        <v>53.711314357</v>
      </c>
      <c r="F14">
        <v>81.761620886</v>
      </c>
      <c r="G14" s="4">
        <v>7.180774E-21</v>
      </c>
      <c r="H14">
        <v>68.561904762</v>
      </c>
      <c r="I14">
        <v>0.5713888875</v>
      </c>
      <c r="J14">
        <v>-1.0045</v>
      </c>
      <c r="K14">
        <v>-1.2146</v>
      </c>
      <c r="L14">
        <v>-0.7944</v>
      </c>
      <c r="M14">
        <v>0.3662272927</v>
      </c>
      <c r="N14">
        <v>0.2968307232</v>
      </c>
      <c r="O14">
        <v>0.4518482064</v>
      </c>
      <c r="P14">
        <v>75112</v>
      </c>
      <c r="Q14">
        <v>1309</v>
      </c>
      <c r="R14">
        <v>56.607539553</v>
      </c>
      <c r="S14">
        <v>47.125532944</v>
      </c>
      <c r="T14">
        <v>67.99739619</v>
      </c>
      <c r="U14" s="4">
        <v>1.006125E-24</v>
      </c>
      <c r="V14">
        <v>57.381207028</v>
      </c>
      <c r="W14">
        <v>0.2093702716</v>
      </c>
      <c r="X14">
        <v>-0.9602</v>
      </c>
      <c r="Y14">
        <v>-1.1435</v>
      </c>
      <c r="Z14">
        <v>-0.7769</v>
      </c>
      <c r="AA14">
        <v>0.3828122617</v>
      </c>
      <c r="AB14">
        <v>0.3186895596</v>
      </c>
      <c r="AC14">
        <v>0.4598369269</v>
      </c>
      <c r="AD14">
        <v>0.148797096</v>
      </c>
      <c r="AE14">
        <v>-0.1576</v>
      </c>
      <c r="AF14">
        <v>-0.3715</v>
      </c>
      <c r="AG14">
        <v>0.0563</v>
      </c>
      <c r="AH14" t="s">
        <v>128</v>
      </c>
      <c r="AI14" t="s">
        <v>103</v>
      </c>
      <c r="AJ14" t="s">
        <v>63</v>
      </c>
      <c r="AK14" t="s">
        <v>63</v>
      </c>
      <c r="AL14" t="s">
        <v>63</v>
      </c>
    </row>
    <row r="15" spans="1:38" ht="12.75">
      <c r="A15" t="s">
        <v>14</v>
      </c>
      <c r="B15">
        <v>115504</v>
      </c>
      <c r="C15">
        <v>752</v>
      </c>
      <c r="D15">
        <v>120.54125847</v>
      </c>
      <c r="E15">
        <v>104.09422145</v>
      </c>
      <c r="F15">
        <v>139.58695105</v>
      </c>
      <c r="G15" s="4">
        <v>8.8585518E-08</v>
      </c>
      <c r="H15">
        <v>153.59574468</v>
      </c>
      <c r="I15">
        <v>0.4519398859</v>
      </c>
      <c r="J15">
        <v>-0.4003</v>
      </c>
      <c r="K15">
        <v>-0.547</v>
      </c>
      <c r="L15">
        <v>-0.2536</v>
      </c>
      <c r="M15">
        <v>0.67009911</v>
      </c>
      <c r="N15">
        <v>0.5786686321</v>
      </c>
      <c r="O15">
        <v>0.7759757352</v>
      </c>
      <c r="P15">
        <v>1562650</v>
      </c>
      <c r="Q15">
        <v>11612</v>
      </c>
      <c r="R15">
        <v>137.27832426</v>
      </c>
      <c r="S15">
        <v>119.7581142</v>
      </c>
      <c r="T15">
        <v>157.36168223</v>
      </c>
      <c r="U15">
        <v>0.2858926704</v>
      </c>
      <c r="V15">
        <v>134.57199449</v>
      </c>
      <c r="W15">
        <v>0.1076524284</v>
      </c>
      <c r="X15">
        <v>-0.0743</v>
      </c>
      <c r="Y15">
        <v>-0.2109</v>
      </c>
      <c r="Z15">
        <v>0.0622</v>
      </c>
      <c r="AA15">
        <v>0.9283538237</v>
      </c>
      <c r="AB15">
        <v>0.8098722346</v>
      </c>
      <c r="AC15">
        <v>1.0641688714</v>
      </c>
      <c r="AD15">
        <v>0.078540475</v>
      </c>
      <c r="AE15">
        <v>0.13</v>
      </c>
      <c r="AF15">
        <v>-0.0148</v>
      </c>
      <c r="AG15">
        <v>0.2749</v>
      </c>
      <c r="AH15" t="s">
        <v>128</v>
      </c>
      <c r="AI15" t="s">
        <v>63</v>
      </c>
      <c r="AJ15" t="s">
        <v>63</v>
      </c>
      <c r="AK15" t="s">
        <v>63</v>
      </c>
      <c r="AL15" t="s">
        <v>63</v>
      </c>
    </row>
    <row r="16" spans="1:38" ht="12.75">
      <c r="A16" t="s">
        <v>12</v>
      </c>
      <c r="B16">
        <v>391821</v>
      </c>
      <c r="C16">
        <v>1612</v>
      </c>
      <c r="D16">
        <v>238.76832693</v>
      </c>
      <c r="E16">
        <v>206.3109658</v>
      </c>
      <c r="F16">
        <v>276.33196191</v>
      </c>
      <c r="G16">
        <v>0.0001455292</v>
      </c>
      <c r="H16">
        <v>243.06513648</v>
      </c>
      <c r="I16">
        <v>0.3883102163</v>
      </c>
      <c r="J16">
        <v>0.2832</v>
      </c>
      <c r="K16">
        <v>0.1371</v>
      </c>
      <c r="L16">
        <v>0.4293</v>
      </c>
      <c r="M16">
        <v>1.3273334409</v>
      </c>
      <c r="N16">
        <v>1.1469002094</v>
      </c>
      <c r="O16">
        <v>1.5361528832</v>
      </c>
      <c r="P16">
        <v>1479853</v>
      </c>
      <c r="Q16">
        <v>9377</v>
      </c>
      <c r="R16">
        <v>167.25522169</v>
      </c>
      <c r="S16">
        <v>145.8396007</v>
      </c>
      <c r="T16">
        <v>191.81559087</v>
      </c>
      <c r="U16">
        <v>0.0780849623</v>
      </c>
      <c r="V16">
        <v>157.81731897</v>
      </c>
      <c r="W16">
        <v>0.12973148</v>
      </c>
      <c r="X16">
        <v>0.1232</v>
      </c>
      <c r="Y16">
        <v>-0.0138</v>
      </c>
      <c r="Z16">
        <v>0.2602</v>
      </c>
      <c r="AA16">
        <v>1.1310745918</v>
      </c>
      <c r="AB16">
        <v>0.9862500266</v>
      </c>
      <c r="AC16">
        <v>1.2971657265</v>
      </c>
      <c r="AD16" s="4">
        <v>1.270177E-06</v>
      </c>
      <c r="AE16">
        <v>-0.356</v>
      </c>
      <c r="AF16">
        <v>-0.5</v>
      </c>
      <c r="AG16">
        <v>-0.212</v>
      </c>
      <c r="AH16" t="s">
        <v>128</v>
      </c>
      <c r="AI16" t="s">
        <v>63</v>
      </c>
      <c r="AJ16" t="s">
        <v>102</v>
      </c>
      <c r="AK16" t="s">
        <v>63</v>
      </c>
      <c r="AL16" t="s">
        <v>63</v>
      </c>
    </row>
    <row r="17" spans="1:38" ht="12.75">
      <c r="A17" t="s">
        <v>13</v>
      </c>
      <c r="B17">
        <v>57568</v>
      </c>
      <c r="C17">
        <v>438</v>
      </c>
      <c r="D17">
        <v>122.1551055</v>
      </c>
      <c r="E17">
        <v>104.61369617</v>
      </c>
      <c r="F17">
        <v>142.63782225</v>
      </c>
      <c r="G17" s="4">
        <v>9.9094348E-07</v>
      </c>
      <c r="H17">
        <v>131.43378995</v>
      </c>
      <c r="I17">
        <v>0.5477929773</v>
      </c>
      <c r="J17">
        <v>-0.387</v>
      </c>
      <c r="K17">
        <v>-0.542</v>
      </c>
      <c r="L17">
        <v>-0.232</v>
      </c>
      <c r="M17">
        <v>0.6790706229</v>
      </c>
      <c r="N17">
        <v>0.5815564363</v>
      </c>
      <c r="O17">
        <v>0.7929357878</v>
      </c>
      <c r="P17">
        <v>225207</v>
      </c>
      <c r="Q17">
        <v>2240</v>
      </c>
      <c r="R17">
        <v>97.864327885</v>
      </c>
      <c r="S17">
        <v>84.960688957</v>
      </c>
      <c r="T17">
        <v>112.72774256</v>
      </c>
      <c r="U17" s="4">
        <v>1.0544249E-08</v>
      </c>
      <c r="V17">
        <v>100.53883929</v>
      </c>
      <c r="W17">
        <v>0.2118570518</v>
      </c>
      <c r="X17">
        <v>-0.4128</v>
      </c>
      <c r="Y17">
        <v>-0.5542</v>
      </c>
      <c r="Z17">
        <v>-0.2714</v>
      </c>
      <c r="AA17">
        <v>0.6618140444</v>
      </c>
      <c r="AB17">
        <v>0.5745523256</v>
      </c>
      <c r="AC17">
        <v>0.7623288775</v>
      </c>
      <c r="AD17">
        <v>0.0054011552</v>
      </c>
      <c r="AE17">
        <v>-0.2217</v>
      </c>
      <c r="AF17">
        <v>-0.3779</v>
      </c>
      <c r="AG17">
        <v>-0.0655</v>
      </c>
      <c r="AH17" t="s">
        <v>128</v>
      </c>
      <c r="AI17" t="s">
        <v>103</v>
      </c>
      <c r="AJ17" t="s">
        <v>102</v>
      </c>
      <c r="AK17" t="s">
        <v>63</v>
      </c>
      <c r="AL17" t="s">
        <v>63</v>
      </c>
    </row>
    <row r="18" spans="1:38" ht="12.75">
      <c r="A18" t="s">
        <v>15</v>
      </c>
      <c r="B18">
        <v>1047802</v>
      </c>
      <c r="C18">
        <v>5302</v>
      </c>
      <c r="D18">
        <v>180.94930935</v>
      </c>
      <c r="E18" t="s">
        <v>63</v>
      </c>
      <c r="F18" t="s">
        <v>63</v>
      </c>
      <c r="G18" t="s">
        <v>63</v>
      </c>
      <c r="H18">
        <v>197.6239155</v>
      </c>
      <c r="I18">
        <v>0.1930633724</v>
      </c>
      <c r="J18" t="s">
        <v>63</v>
      </c>
      <c r="K18" t="s">
        <v>63</v>
      </c>
      <c r="L18" t="s">
        <v>63</v>
      </c>
      <c r="M18" t="s">
        <v>63</v>
      </c>
      <c r="N18" t="s">
        <v>63</v>
      </c>
      <c r="O18" t="s">
        <v>63</v>
      </c>
      <c r="P18">
        <v>9630515</v>
      </c>
      <c r="Q18">
        <v>65127</v>
      </c>
      <c r="R18">
        <v>147.87284843</v>
      </c>
      <c r="S18" t="s">
        <v>63</v>
      </c>
      <c r="T18" t="s">
        <v>63</v>
      </c>
      <c r="U18" t="s">
        <v>63</v>
      </c>
      <c r="V18">
        <v>147.87284843</v>
      </c>
      <c r="W18">
        <v>0.0476500853</v>
      </c>
      <c r="X18" t="s">
        <v>63</v>
      </c>
      <c r="Y18" t="s">
        <v>63</v>
      </c>
      <c r="Z18" t="s">
        <v>63</v>
      </c>
      <c r="AA18" t="s">
        <v>63</v>
      </c>
      <c r="AB18" t="s">
        <v>63</v>
      </c>
      <c r="AC18" t="s">
        <v>63</v>
      </c>
      <c r="AD18">
        <v>0.0270028016</v>
      </c>
      <c r="AE18">
        <v>-0.2019</v>
      </c>
      <c r="AF18">
        <v>-0.3808</v>
      </c>
      <c r="AG18">
        <v>-0.023</v>
      </c>
      <c r="AH18" t="s">
        <v>63</v>
      </c>
      <c r="AI18" t="s">
        <v>63</v>
      </c>
      <c r="AJ18" t="s">
        <v>102</v>
      </c>
      <c r="AK18" t="s">
        <v>63</v>
      </c>
      <c r="AL18" t="s">
        <v>63</v>
      </c>
    </row>
    <row r="19" spans="1:38" ht="12.75">
      <c r="A19" t="s">
        <v>18</v>
      </c>
      <c r="B19">
        <v>18710</v>
      </c>
      <c r="C19">
        <v>92</v>
      </c>
      <c r="D19">
        <v>175.45157453</v>
      </c>
      <c r="E19">
        <v>138.82128048</v>
      </c>
      <c r="F19">
        <v>221.74737835</v>
      </c>
      <c r="G19">
        <v>0.7962252813</v>
      </c>
      <c r="H19">
        <v>203.36956522</v>
      </c>
      <c r="I19">
        <v>1.4867880657</v>
      </c>
      <c r="J19">
        <v>-0.0309</v>
      </c>
      <c r="K19">
        <v>-0.265</v>
      </c>
      <c r="L19">
        <v>0.2033</v>
      </c>
      <c r="M19">
        <v>0.9696172655</v>
      </c>
      <c r="N19">
        <v>0.7671832569</v>
      </c>
      <c r="O19">
        <v>1.2254668401</v>
      </c>
      <c r="P19">
        <v>323998</v>
      </c>
      <c r="Q19">
        <v>3000</v>
      </c>
      <c r="R19">
        <v>106.98339619</v>
      </c>
      <c r="S19">
        <v>89.536440948</v>
      </c>
      <c r="T19">
        <v>127.8300426</v>
      </c>
      <c r="U19">
        <v>0.0003659673</v>
      </c>
      <c r="V19">
        <v>107.99933333</v>
      </c>
      <c r="W19">
        <v>0.189736074</v>
      </c>
      <c r="X19">
        <v>-0.3237</v>
      </c>
      <c r="Y19">
        <v>-0.5017</v>
      </c>
      <c r="Z19">
        <v>-0.1457</v>
      </c>
      <c r="AA19">
        <v>0.7234823521</v>
      </c>
      <c r="AB19">
        <v>0.6054961536</v>
      </c>
      <c r="AC19">
        <v>0.8644591888</v>
      </c>
      <c r="AD19">
        <v>3.53884E-05</v>
      </c>
      <c r="AE19">
        <v>-0.4947</v>
      </c>
      <c r="AF19">
        <v>-0.7291</v>
      </c>
      <c r="AG19">
        <v>-0.2602</v>
      </c>
      <c r="AH19" t="s">
        <v>63</v>
      </c>
      <c r="AI19" t="s">
        <v>103</v>
      </c>
      <c r="AJ19" t="s">
        <v>102</v>
      </c>
      <c r="AK19" t="s">
        <v>63</v>
      </c>
      <c r="AL19" t="s">
        <v>63</v>
      </c>
    </row>
    <row r="20" spans="1:38" ht="12.75">
      <c r="A20" t="s">
        <v>17</v>
      </c>
      <c r="B20">
        <v>5669</v>
      </c>
      <c r="C20">
        <v>32</v>
      </c>
      <c r="D20">
        <v>172.73213016</v>
      </c>
      <c r="E20">
        <v>123.76629739</v>
      </c>
      <c r="F20">
        <v>241.0703836</v>
      </c>
      <c r="G20">
        <v>0.7846561573</v>
      </c>
      <c r="H20">
        <v>177.15625</v>
      </c>
      <c r="I20">
        <v>2.3528988105</v>
      </c>
      <c r="J20">
        <v>-0.0465</v>
      </c>
      <c r="K20">
        <v>-0.3798</v>
      </c>
      <c r="L20">
        <v>0.2869</v>
      </c>
      <c r="M20">
        <v>0.954588502</v>
      </c>
      <c r="N20">
        <v>0.6839832538</v>
      </c>
      <c r="O20">
        <v>1.3322536818</v>
      </c>
      <c r="P20">
        <v>298864</v>
      </c>
      <c r="Q20">
        <v>2278</v>
      </c>
      <c r="R20">
        <v>129.38899318</v>
      </c>
      <c r="S20">
        <v>108.37594366</v>
      </c>
      <c r="T20">
        <v>154.47627019</v>
      </c>
      <c r="U20">
        <v>0.1397313802</v>
      </c>
      <c r="V20">
        <v>131.19578578</v>
      </c>
      <c r="W20">
        <v>0.2399844392</v>
      </c>
      <c r="X20">
        <v>-0.1335</v>
      </c>
      <c r="Y20">
        <v>-0.3107</v>
      </c>
      <c r="Z20">
        <v>0.0437</v>
      </c>
      <c r="AA20">
        <v>0.875001696</v>
      </c>
      <c r="AB20">
        <v>0.7328995472</v>
      </c>
      <c r="AC20">
        <v>1.0446560801</v>
      </c>
      <c r="AD20">
        <v>0.0888453742</v>
      </c>
      <c r="AE20">
        <v>-0.2889</v>
      </c>
      <c r="AF20">
        <v>-0.6217</v>
      </c>
      <c r="AG20">
        <v>0.0439</v>
      </c>
      <c r="AH20" t="s">
        <v>63</v>
      </c>
      <c r="AI20" t="s">
        <v>63</v>
      </c>
      <c r="AJ20" t="s">
        <v>63</v>
      </c>
      <c r="AK20" t="s">
        <v>63</v>
      </c>
      <c r="AL20" t="s">
        <v>63</v>
      </c>
    </row>
    <row r="21" spans="1:38" ht="12.75">
      <c r="A21" t="s">
        <v>20</v>
      </c>
      <c r="B21">
        <v>50992</v>
      </c>
      <c r="C21">
        <v>266</v>
      </c>
      <c r="D21">
        <v>180.63815003</v>
      </c>
      <c r="E21">
        <v>147.53253245</v>
      </c>
      <c r="F21">
        <v>221.172515</v>
      </c>
      <c r="G21">
        <v>0.9867059916</v>
      </c>
      <c r="H21">
        <v>191.69924812</v>
      </c>
      <c r="I21">
        <v>0.8489251234</v>
      </c>
      <c r="J21">
        <v>-0.0017</v>
      </c>
      <c r="K21">
        <v>-0.2042</v>
      </c>
      <c r="L21">
        <v>0.2007</v>
      </c>
      <c r="M21">
        <v>0.9982804062</v>
      </c>
      <c r="N21">
        <v>0.8153252034</v>
      </c>
      <c r="O21">
        <v>1.2222899098</v>
      </c>
      <c r="P21">
        <v>393564</v>
      </c>
      <c r="Q21">
        <v>2721</v>
      </c>
      <c r="R21">
        <v>135.82008059</v>
      </c>
      <c r="S21">
        <v>113.62727578</v>
      </c>
      <c r="T21">
        <v>162.34741319</v>
      </c>
      <c r="U21">
        <v>0.3502840268</v>
      </c>
      <c r="V21">
        <v>144.63947078</v>
      </c>
      <c r="W21">
        <v>0.2305574399</v>
      </c>
      <c r="X21">
        <v>-0.085</v>
      </c>
      <c r="Y21">
        <v>-0.2634</v>
      </c>
      <c r="Z21">
        <v>0.0934</v>
      </c>
      <c r="AA21">
        <v>0.9184923536</v>
      </c>
      <c r="AB21">
        <v>0.7684120309</v>
      </c>
      <c r="AC21">
        <v>1.0978852096</v>
      </c>
      <c r="AD21">
        <v>0.0057629187</v>
      </c>
      <c r="AE21">
        <v>-0.2852</v>
      </c>
      <c r="AF21">
        <v>-0.4876</v>
      </c>
      <c r="AG21">
        <v>-0.0827</v>
      </c>
      <c r="AH21" t="s">
        <v>63</v>
      </c>
      <c r="AI21" t="s">
        <v>63</v>
      </c>
      <c r="AJ21" t="s">
        <v>102</v>
      </c>
      <c r="AK21" t="s">
        <v>63</v>
      </c>
      <c r="AL21" t="s">
        <v>63</v>
      </c>
    </row>
    <row r="22" spans="1:38" ht="12.75">
      <c r="A22" t="s">
        <v>19</v>
      </c>
      <c r="B22">
        <v>31812</v>
      </c>
      <c r="C22">
        <v>230</v>
      </c>
      <c r="D22">
        <v>117.94657887</v>
      </c>
      <c r="E22">
        <v>95.566354563</v>
      </c>
      <c r="F22">
        <v>145.56792011</v>
      </c>
      <c r="G22">
        <v>6.70121E-05</v>
      </c>
      <c r="H22">
        <v>138.31304348</v>
      </c>
      <c r="I22">
        <v>0.7754747311</v>
      </c>
      <c r="J22">
        <v>-0.428</v>
      </c>
      <c r="K22">
        <v>-0.6384</v>
      </c>
      <c r="L22">
        <v>-0.2176</v>
      </c>
      <c r="M22">
        <v>0.6518211055</v>
      </c>
      <c r="N22">
        <v>0.5281388191</v>
      </c>
      <c r="O22">
        <v>0.8044679509</v>
      </c>
      <c r="P22">
        <v>418712</v>
      </c>
      <c r="Q22">
        <v>3238</v>
      </c>
      <c r="R22">
        <v>119.63592164</v>
      </c>
      <c r="S22">
        <v>100.25912173</v>
      </c>
      <c r="T22">
        <v>142.75762146</v>
      </c>
      <c r="U22">
        <v>0.0187499688</v>
      </c>
      <c r="V22">
        <v>129.31192094</v>
      </c>
      <c r="W22">
        <v>0.1998392814</v>
      </c>
      <c r="X22">
        <v>-0.2119</v>
      </c>
      <c r="Y22">
        <v>-0.3886</v>
      </c>
      <c r="Z22">
        <v>-0.0352</v>
      </c>
      <c r="AA22">
        <v>0.8090458993</v>
      </c>
      <c r="AB22">
        <v>0.6780089975</v>
      </c>
      <c r="AC22">
        <v>0.9654079364</v>
      </c>
      <c r="AD22">
        <v>0.8938641407</v>
      </c>
      <c r="AE22">
        <v>0.0142</v>
      </c>
      <c r="AF22">
        <v>-0.1947</v>
      </c>
      <c r="AG22">
        <v>0.2231</v>
      </c>
      <c r="AH22" t="s">
        <v>128</v>
      </c>
      <c r="AI22" t="s">
        <v>63</v>
      </c>
      <c r="AJ22" t="s">
        <v>63</v>
      </c>
      <c r="AK22" t="s">
        <v>63</v>
      </c>
      <c r="AL22" t="s">
        <v>63</v>
      </c>
    </row>
    <row r="23" spans="1:38" ht="12.75">
      <c r="A23" t="s">
        <v>21</v>
      </c>
      <c r="B23">
        <v>15497</v>
      </c>
      <c r="C23">
        <v>150</v>
      </c>
      <c r="D23">
        <v>103.2349824</v>
      </c>
      <c r="E23">
        <v>82.703375076</v>
      </c>
      <c r="F23">
        <v>128.86368399</v>
      </c>
      <c r="G23" s="4">
        <v>7.0357743E-07</v>
      </c>
      <c r="H23">
        <v>103.31333333</v>
      </c>
      <c r="I23">
        <v>0.8299129807</v>
      </c>
      <c r="J23">
        <v>-0.5612</v>
      </c>
      <c r="K23">
        <v>-0.783</v>
      </c>
      <c r="L23">
        <v>-0.3395</v>
      </c>
      <c r="M23">
        <v>0.5705187976</v>
      </c>
      <c r="N23">
        <v>0.4570527258</v>
      </c>
      <c r="O23">
        <v>0.7121535001</v>
      </c>
      <c r="P23">
        <v>223766</v>
      </c>
      <c r="Q23">
        <v>1727</v>
      </c>
      <c r="R23">
        <v>125.60573161</v>
      </c>
      <c r="S23">
        <v>104.77738316</v>
      </c>
      <c r="T23">
        <v>150.57447837</v>
      </c>
      <c r="U23">
        <v>0.0776902487</v>
      </c>
      <c r="V23">
        <v>129.56919514</v>
      </c>
      <c r="W23">
        <v>0.2739079968</v>
      </c>
      <c r="X23">
        <v>-0.1632</v>
      </c>
      <c r="Y23">
        <v>-0.3445</v>
      </c>
      <c r="Z23">
        <v>0.0181</v>
      </c>
      <c r="AA23">
        <v>0.8494171374</v>
      </c>
      <c r="AB23">
        <v>0.7085640418</v>
      </c>
      <c r="AC23">
        <v>1.0182699526</v>
      </c>
      <c r="AD23">
        <v>0.0860477985</v>
      </c>
      <c r="AE23">
        <v>0.1961</v>
      </c>
      <c r="AF23">
        <v>-0.0278</v>
      </c>
      <c r="AG23">
        <v>0.4201</v>
      </c>
      <c r="AH23" t="s">
        <v>128</v>
      </c>
      <c r="AI23" t="s">
        <v>63</v>
      </c>
      <c r="AJ23" t="s">
        <v>63</v>
      </c>
      <c r="AK23" t="s">
        <v>63</v>
      </c>
      <c r="AL23" t="s">
        <v>63</v>
      </c>
    </row>
    <row r="24" spans="1:38" ht="12.75">
      <c r="A24" t="s">
        <v>27</v>
      </c>
      <c r="B24">
        <v>24506</v>
      </c>
      <c r="C24">
        <v>128</v>
      </c>
      <c r="D24">
        <v>164.06942314</v>
      </c>
      <c r="E24">
        <v>130.10878029</v>
      </c>
      <c r="F24">
        <v>206.89438136</v>
      </c>
      <c r="G24">
        <v>0.4079020334</v>
      </c>
      <c r="H24">
        <v>191.453125</v>
      </c>
      <c r="I24">
        <v>1.2229994027</v>
      </c>
      <c r="J24">
        <v>-0.0979</v>
      </c>
      <c r="K24">
        <v>-0.3298</v>
      </c>
      <c r="L24">
        <v>0.134</v>
      </c>
      <c r="M24">
        <v>0.9067148348</v>
      </c>
      <c r="N24">
        <v>0.7190344122</v>
      </c>
      <c r="O24">
        <v>1.143383095</v>
      </c>
      <c r="P24">
        <v>495242</v>
      </c>
      <c r="Q24">
        <v>3511</v>
      </c>
      <c r="R24">
        <v>125.75278289</v>
      </c>
      <c r="S24">
        <v>105.26516647</v>
      </c>
      <c r="T24">
        <v>150.22787628</v>
      </c>
      <c r="U24">
        <v>0.0741279851</v>
      </c>
      <c r="V24">
        <v>141.05440046</v>
      </c>
      <c r="W24">
        <v>0.2004370051</v>
      </c>
      <c r="X24">
        <v>-0.162</v>
      </c>
      <c r="Y24">
        <v>-0.3399</v>
      </c>
      <c r="Z24">
        <v>0.0158</v>
      </c>
      <c r="AA24">
        <v>0.8504115815</v>
      </c>
      <c r="AB24">
        <v>0.711862709</v>
      </c>
      <c r="AC24">
        <v>1.0159260329</v>
      </c>
      <c r="AD24">
        <v>0.0243617562</v>
      </c>
      <c r="AE24">
        <v>-0.266</v>
      </c>
      <c r="AF24">
        <v>-0.4975</v>
      </c>
      <c r="AG24">
        <v>-0.0344</v>
      </c>
      <c r="AH24" t="s">
        <v>63</v>
      </c>
      <c r="AI24" t="s">
        <v>63</v>
      </c>
      <c r="AJ24" t="s">
        <v>102</v>
      </c>
      <c r="AK24" t="s">
        <v>63</v>
      </c>
      <c r="AL24" t="s">
        <v>63</v>
      </c>
    </row>
    <row r="25" spans="1:38" ht="12.75">
      <c r="A25" t="s">
        <v>22</v>
      </c>
      <c r="B25">
        <v>58726</v>
      </c>
      <c r="C25">
        <v>327</v>
      </c>
      <c r="D25">
        <v>169.82775705</v>
      </c>
      <c r="E25">
        <v>138.8335232</v>
      </c>
      <c r="F25">
        <v>207.74137542</v>
      </c>
      <c r="G25">
        <v>0.5372554622</v>
      </c>
      <c r="H25">
        <v>179.59021407</v>
      </c>
      <c r="I25">
        <v>0.7410840355</v>
      </c>
      <c r="J25">
        <v>-0.0634</v>
      </c>
      <c r="K25">
        <v>-0.2649</v>
      </c>
      <c r="L25">
        <v>0.1381</v>
      </c>
      <c r="M25">
        <v>0.9385377466</v>
      </c>
      <c r="N25">
        <v>0.7672509152</v>
      </c>
      <c r="O25">
        <v>1.1480639311</v>
      </c>
      <c r="P25">
        <v>828608</v>
      </c>
      <c r="Q25">
        <v>5558</v>
      </c>
      <c r="R25">
        <v>135.24938433</v>
      </c>
      <c r="S25">
        <v>113.37761832</v>
      </c>
      <c r="T25">
        <v>161.34045001</v>
      </c>
      <c r="U25">
        <v>0.3214544707</v>
      </c>
      <c r="V25">
        <v>149.08384311</v>
      </c>
      <c r="W25">
        <v>0.1637781717</v>
      </c>
      <c r="X25">
        <v>-0.0892</v>
      </c>
      <c r="Y25">
        <v>-0.2656</v>
      </c>
      <c r="Z25">
        <v>0.0872</v>
      </c>
      <c r="AA25">
        <v>0.9146329821</v>
      </c>
      <c r="AB25">
        <v>0.7667237057</v>
      </c>
      <c r="AC25">
        <v>1.0910755539</v>
      </c>
      <c r="AD25">
        <v>0.0254431219</v>
      </c>
      <c r="AE25">
        <v>-0.2277</v>
      </c>
      <c r="AF25">
        <v>-0.4273</v>
      </c>
      <c r="AG25">
        <v>-0.028</v>
      </c>
      <c r="AH25" t="s">
        <v>63</v>
      </c>
      <c r="AI25" t="s">
        <v>63</v>
      </c>
      <c r="AJ25" t="s">
        <v>102</v>
      </c>
      <c r="AK25" t="s">
        <v>63</v>
      </c>
      <c r="AL25" t="s">
        <v>63</v>
      </c>
    </row>
    <row r="26" spans="1:38" ht="12.75">
      <c r="A26" t="s">
        <v>23</v>
      </c>
      <c r="B26">
        <v>27220</v>
      </c>
      <c r="C26">
        <v>173</v>
      </c>
      <c r="D26">
        <v>136.19820296</v>
      </c>
      <c r="E26">
        <v>109.4781934</v>
      </c>
      <c r="F26">
        <v>169.43968397</v>
      </c>
      <c r="G26">
        <v>0.0107789192</v>
      </c>
      <c r="H26">
        <v>157.34104046</v>
      </c>
      <c r="I26">
        <v>0.9536696404</v>
      </c>
      <c r="J26">
        <v>-0.2841</v>
      </c>
      <c r="K26">
        <v>-0.5025</v>
      </c>
      <c r="L26">
        <v>-0.0657</v>
      </c>
      <c r="M26">
        <v>0.7526870561</v>
      </c>
      <c r="N26">
        <v>0.6050213388</v>
      </c>
      <c r="O26">
        <v>0.9363930958</v>
      </c>
      <c r="P26">
        <v>646937</v>
      </c>
      <c r="Q26">
        <v>3942</v>
      </c>
      <c r="R26">
        <v>158.66552048</v>
      </c>
      <c r="S26">
        <v>132.90602148</v>
      </c>
      <c r="T26">
        <v>189.41765849</v>
      </c>
      <c r="U26">
        <v>0.4357596179</v>
      </c>
      <c r="V26">
        <v>164.11390157</v>
      </c>
      <c r="W26">
        <v>0.2040395585</v>
      </c>
      <c r="X26">
        <v>0.0704</v>
      </c>
      <c r="Y26">
        <v>-0.1067</v>
      </c>
      <c r="Z26">
        <v>0.2476</v>
      </c>
      <c r="AA26">
        <v>1.0729861645</v>
      </c>
      <c r="AB26">
        <v>0.8987858345</v>
      </c>
      <c r="AC26">
        <v>1.2809495489</v>
      </c>
      <c r="AD26">
        <v>0.1689500809</v>
      </c>
      <c r="AE26">
        <v>0.1527</v>
      </c>
      <c r="AF26">
        <v>-0.0649</v>
      </c>
      <c r="AG26">
        <v>0.3702</v>
      </c>
      <c r="AH26" t="s">
        <v>63</v>
      </c>
      <c r="AI26" t="s">
        <v>63</v>
      </c>
      <c r="AJ26" t="s">
        <v>63</v>
      </c>
      <c r="AK26" t="s">
        <v>63</v>
      </c>
      <c r="AL26" t="s">
        <v>63</v>
      </c>
    </row>
    <row r="27" spans="1:38" ht="12.75">
      <c r="A27" t="s">
        <v>16</v>
      </c>
      <c r="B27">
        <v>29409</v>
      </c>
      <c r="C27">
        <v>161</v>
      </c>
      <c r="D27">
        <v>148.62919627</v>
      </c>
      <c r="E27">
        <v>119.56791251</v>
      </c>
      <c r="F27">
        <v>184.75389861</v>
      </c>
      <c r="G27">
        <v>0.0763084285</v>
      </c>
      <c r="H27">
        <v>182.66459627</v>
      </c>
      <c r="I27">
        <v>1.0651585374</v>
      </c>
      <c r="J27">
        <v>-0.1968</v>
      </c>
      <c r="K27">
        <v>-0.4143</v>
      </c>
      <c r="L27">
        <v>0.0208</v>
      </c>
      <c r="M27">
        <v>0.8213858169</v>
      </c>
      <c r="N27">
        <v>0.6607812593</v>
      </c>
      <c r="O27">
        <v>1.0210257186</v>
      </c>
      <c r="P27">
        <v>544011</v>
      </c>
      <c r="Q27">
        <v>3610</v>
      </c>
      <c r="R27">
        <v>137.80978427</v>
      </c>
      <c r="S27">
        <v>115.42633718</v>
      </c>
      <c r="T27">
        <v>164.53382395</v>
      </c>
      <c r="U27">
        <v>0.4357677572</v>
      </c>
      <c r="V27">
        <v>150.69556787</v>
      </c>
      <c r="W27">
        <v>0.2043133001</v>
      </c>
      <c r="X27">
        <v>-0.0705</v>
      </c>
      <c r="Y27">
        <v>-0.2477</v>
      </c>
      <c r="Z27">
        <v>0.1068</v>
      </c>
      <c r="AA27">
        <v>0.9319478574</v>
      </c>
      <c r="AB27">
        <v>0.7805783036</v>
      </c>
      <c r="AC27">
        <v>1.1126709581</v>
      </c>
      <c r="AD27">
        <v>0.4942512588</v>
      </c>
      <c r="AE27">
        <v>-0.0756</v>
      </c>
      <c r="AF27">
        <v>-0.2923</v>
      </c>
      <c r="AG27">
        <v>0.1411</v>
      </c>
      <c r="AH27" t="s">
        <v>63</v>
      </c>
      <c r="AI27" t="s">
        <v>63</v>
      </c>
      <c r="AJ27" t="s">
        <v>63</v>
      </c>
      <c r="AK27" t="s">
        <v>63</v>
      </c>
      <c r="AL27" t="s">
        <v>63</v>
      </c>
    </row>
    <row r="28" spans="1:38" ht="12.75">
      <c r="A28" t="s">
        <v>24</v>
      </c>
      <c r="B28">
        <v>35706</v>
      </c>
      <c r="C28">
        <v>165</v>
      </c>
      <c r="D28">
        <v>199.51960137</v>
      </c>
      <c r="E28">
        <v>161.03456631</v>
      </c>
      <c r="F28">
        <v>247.20202775</v>
      </c>
      <c r="G28">
        <v>0.3715680697</v>
      </c>
      <c r="H28">
        <v>216.4</v>
      </c>
      <c r="I28">
        <v>1.14521402</v>
      </c>
      <c r="J28">
        <v>0.0977</v>
      </c>
      <c r="K28">
        <v>-0.1166</v>
      </c>
      <c r="L28">
        <v>0.312</v>
      </c>
      <c r="M28">
        <v>1.1026270401</v>
      </c>
      <c r="N28">
        <v>0.8899429729</v>
      </c>
      <c r="O28">
        <v>1.3661396589</v>
      </c>
      <c r="P28">
        <v>217525</v>
      </c>
      <c r="Q28">
        <v>1432</v>
      </c>
      <c r="R28">
        <v>137.23251773</v>
      </c>
      <c r="S28">
        <v>114.66168952</v>
      </c>
      <c r="T28">
        <v>164.24634943</v>
      </c>
      <c r="U28">
        <v>0.4153448213</v>
      </c>
      <c r="V28">
        <v>151.90293296</v>
      </c>
      <c r="W28">
        <v>0.3256953594</v>
      </c>
      <c r="X28">
        <v>-0.0747</v>
      </c>
      <c r="Y28">
        <v>-0.2544</v>
      </c>
      <c r="Z28">
        <v>0.105</v>
      </c>
      <c r="AA28">
        <v>0.928044054</v>
      </c>
      <c r="AB28">
        <v>0.7754073228</v>
      </c>
      <c r="AC28">
        <v>1.1107268925</v>
      </c>
      <c r="AD28">
        <v>0.0006426225</v>
      </c>
      <c r="AE28">
        <v>-0.3742</v>
      </c>
      <c r="AF28">
        <v>-0.5891</v>
      </c>
      <c r="AG28">
        <v>-0.1593</v>
      </c>
      <c r="AH28" t="s">
        <v>63</v>
      </c>
      <c r="AI28" t="s">
        <v>63</v>
      </c>
      <c r="AJ28" t="s">
        <v>102</v>
      </c>
      <c r="AK28" t="s">
        <v>63</v>
      </c>
      <c r="AL28" t="s">
        <v>63</v>
      </c>
    </row>
    <row r="29" spans="1:38" ht="12.75">
      <c r="A29" t="s">
        <v>26</v>
      </c>
      <c r="B29">
        <v>69159</v>
      </c>
      <c r="C29">
        <v>285</v>
      </c>
      <c r="D29">
        <v>251.72892082</v>
      </c>
      <c r="E29">
        <v>205.27057025</v>
      </c>
      <c r="F29">
        <v>308.70206821</v>
      </c>
      <c r="G29">
        <v>0.0015167226</v>
      </c>
      <c r="H29">
        <v>242.66315789</v>
      </c>
      <c r="I29">
        <v>0.9227403084</v>
      </c>
      <c r="J29">
        <v>0.3301</v>
      </c>
      <c r="K29">
        <v>0.1261</v>
      </c>
      <c r="L29">
        <v>0.5342</v>
      </c>
      <c r="M29">
        <v>1.3911571242</v>
      </c>
      <c r="N29">
        <v>1.1344092497</v>
      </c>
      <c r="O29">
        <v>1.7060140728</v>
      </c>
      <c r="P29">
        <v>948580</v>
      </c>
      <c r="Q29">
        <v>4721</v>
      </c>
      <c r="R29">
        <v>182.87415275</v>
      </c>
      <c r="S29">
        <v>153.11205561</v>
      </c>
      <c r="T29">
        <v>218.42144049</v>
      </c>
      <c r="U29">
        <v>0.01907098</v>
      </c>
      <c r="V29">
        <v>200.92776954</v>
      </c>
      <c r="W29">
        <v>0.206301783</v>
      </c>
      <c r="X29">
        <v>0.2124</v>
      </c>
      <c r="Y29">
        <v>0.0348</v>
      </c>
      <c r="Z29">
        <v>0.3901</v>
      </c>
      <c r="AA29">
        <v>1.2366986548</v>
      </c>
      <c r="AB29">
        <v>1.0354304879</v>
      </c>
      <c r="AC29">
        <v>1.4770895591</v>
      </c>
      <c r="AD29">
        <v>0.0020449315</v>
      </c>
      <c r="AE29">
        <v>-0.3196</v>
      </c>
      <c r="AF29">
        <v>-0.5227</v>
      </c>
      <c r="AG29">
        <v>-0.1164</v>
      </c>
      <c r="AH29" t="s">
        <v>128</v>
      </c>
      <c r="AI29" t="s">
        <v>63</v>
      </c>
      <c r="AJ29" t="s">
        <v>102</v>
      </c>
      <c r="AK29" t="s">
        <v>63</v>
      </c>
      <c r="AL29" t="s">
        <v>63</v>
      </c>
    </row>
    <row r="30" spans="1:38" ht="12.75">
      <c r="A30" t="s">
        <v>25</v>
      </c>
      <c r="B30">
        <v>90763</v>
      </c>
      <c r="C30">
        <v>338</v>
      </c>
      <c r="D30">
        <v>287.02455384</v>
      </c>
      <c r="E30">
        <v>234.81168851</v>
      </c>
      <c r="F30">
        <v>350.84750266</v>
      </c>
      <c r="G30" s="4">
        <v>6.6842223E-06</v>
      </c>
      <c r="H30">
        <v>268.5295858</v>
      </c>
      <c r="I30">
        <v>0.8913283515</v>
      </c>
      <c r="J30">
        <v>0.4614</v>
      </c>
      <c r="K30">
        <v>0.2606</v>
      </c>
      <c r="L30">
        <v>0.6621</v>
      </c>
      <c r="M30">
        <v>1.5862152493</v>
      </c>
      <c r="N30">
        <v>1.2976655692</v>
      </c>
      <c r="O30">
        <v>1.9389270062</v>
      </c>
      <c r="P30">
        <v>607869</v>
      </c>
      <c r="Q30">
        <v>2976</v>
      </c>
      <c r="R30">
        <v>183.76184013</v>
      </c>
      <c r="S30">
        <v>153.84942732</v>
      </c>
      <c r="T30">
        <v>219.49002006</v>
      </c>
      <c r="U30">
        <v>0.0165272836</v>
      </c>
      <c r="V30">
        <v>204.25705645</v>
      </c>
      <c r="W30">
        <v>0.2619823727</v>
      </c>
      <c r="X30">
        <v>0.2173</v>
      </c>
      <c r="Y30">
        <v>0.0396</v>
      </c>
      <c r="Z30">
        <v>0.395</v>
      </c>
      <c r="AA30">
        <v>1.2427017</v>
      </c>
      <c r="AB30">
        <v>1.0404170133</v>
      </c>
      <c r="AC30">
        <v>1.4843158997</v>
      </c>
      <c r="AD30">
        <v>1.22939E-05</v>
      </c>
      <c r="AE30">
        <v>-0.4459</v>
      </c>
      <c r="AF30">
        <v>-0.6458</v>
      </c>
      <c r="AG30">
        <v>-0.246</v>
      </c>
      <c r="AH30" t="s">
        <v>128</v>
      </c>
      <c r="AI30" t="s">
        <v>63</v>
      </c>
      <c r="AJ30" t="s">
        <v>102</v>
      </c>
      <c r="AK30" t="s">
        <v>63</v>
      </c>
      <c r="AL30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170</v>
      </c>
    </row>
    <row r="3" spans="1:17" ht="12.75">
      <c r="A3" t="s">
        <v>104</v>
      </c>
      <c r="B3" t="s">
        <v>105</v>
      </c>
      <c r="C3" t="s">
        <v>106</v>
      </c>
      <c r="D3" t="s">
        <v>107</v>
      </c>
      <c r="E3" t="s">
        <v>108</v>
      </c>
      <c r="F3" t="s">
        <v>109</v>
      </c>
      <c r="G3" t="s">
        <v>110</v>
      </c>
      <c r="H3" t="s">
        <v>111</v>
      </c>
      <c r="I3" t="s">
        <v>112</v>
      </c>
      <c r="J3" t="s">
        <v>113</v>
      </c>
      <c r="K3" t="s">
        <v>114</v>
      </c>
      <c r="L3" t="s">
        <v>115</v>
      </c>
      <c r="M3" t="s">
        <v>116</v>
      </c>
      <c r="N3" t="s">
        <v>117</v>
      </c>
      <c r="O3" t="s">
        <v>118</v>
      </c>
      <c r="P3" t="s">
        <v>119</v>
      </c>
      <c r="Q3" t="s">
        <v>120</v>
      </c>
    </row>
    <row r="4" spans="1:17" ht="12.75">
      <c r="A4" t="s">
        <v>121</v>
      </c>
      <c r="B4">
        <v>82092</v>
      </c>
      <c r="C4">
        <v>576</v>
      </c>
      <c r="D4">
        <v>110.43430308</v>
      </c>
      <c r="E4">
        <v>93.739380464</v>
      </c>
      <c r="F4">
        <v>130.10258053</v>
      </c>
      <c r="G4" s="4">
        <v>4.8281693E-09</v>
      </c>
      <c r="H4">
        <v>142.52083333</v>
      </c>
      <c r="I4">
        <v>0.4974253736</v>
      </c>
      <c r="J4">
        <v>-0.4895</v>
      </c>
      <c r="K4">
        <v>-0.6534</v>
      </c>
      <c r="L4">
        <v>-0.3256</v>
      </c>
      <c r="M4">
        <v>0.6129588554</v>
      </c>
      <c r="N4">
        <v>0.520294707</v>
      </c>
      <c r="O4">
        <v>0.7221264284</v>
      </c>
      <c r="P4" t="s">
        <v>128</v>
      </c>
      <c r="Q4" t="s">
        <v>63</v>
      </c>
    </row>
    <row r="5" spans="1:17" ht="12.75">
      <c r="A5" t="s">
        <v>122</v>
      </c>
      <c r="B5">
        <v>76354</v>
      </c>
      <c r="C5">
        <v>612</v>
      </c>
      <c r="D5">
        <v>106.62184791</v>
      </c>
      <c r="E5">
        <v>90.259459913</v>
      </c>
      <c r="F5">
        <v>125.95043736</v>
      </c>
      <c r="G5" s="4">
        <v>6.763213E-10</v>
      </c>
      <c r="H5">
        <v>124.76143791</v>
      </c>
      <c r="I5">
        <v>0.4515069863</v>
      </c>
      <c r="J5">
        <v>-0.5246</v>
      </c>
      <c r="K5">
        <v>-0.6912</v>
      </c>
      <c r="L5">
        <v>-0.358</v>
      </c>
      <c r="M5">
        <v>0.5917980559</v>
      </c>
      <c r="N5">
        <v>0.5009796205</v>
      </c>
      <c r="O5">
        <v>0.6990802113</v>
      </c>
      <c r="P5" t="s">
        <v>128</v>
      </c>
      <c r="Q5" t="s">
        <v>63</v>
      </c>
    </row>
    <row r="6" spans="1:17" ht="12.75">
      <c r="A6" t="s">
        <v>123</v>
      </c>
      <c r="B6">
        <v>118321</v>
      </c>
      <c r="C6">
        <v>416</v>
      </c>
      <c r="D6">
        <v>287.65078664</v>
      </c>
      <c r="E6">
        <v>243.43395607</v>
      </c>
      <c r="F6">
        <v>339.8990691</v>
      </c>
      <c r="G6" s="4">
        <v>3.922734E-08</v>
      </c>
      <c r="H6">
        <v>284.42548077</v>
      </c>
      <c r="I6">
        <v>0.8268706658</v>
      </c>
      <c r="J6">
        <v>0.4679</v>
      </c>
      <c r="K6">
        <v>0.301</v>
      </c>
      <c r="L6">
        <v>0.6348</v>
      </c>
      <c r="M6">
        <v>1.5965881255</v>
      </c>
      <c r="N6">
        <v>1.3511653076</v>
      </c>
      <c r="O6">
        <v>1.8865890267</v>
      </c>
      <c r="P6" t="s">
        <v>128</v>
      </c>
      <c r="Q6" t="s">
        <v>63</v>
      </c>
    </row>
    <row r="7" spans="1:17" ht="12.75">
      <c r="A7" t="s">
        <v>124</v>
      </c>
      <c r="B7">
        <v>458169</v>
      </c>
      <c r="C7">
        <v>2347</v>
      </c>
      <c r="D7">
        <v>179.4760571</v>
      </c>
      <c r="E7">
        <v>152.86942725</v>
      </c>
      <c r="F7">
        <v>210.71351971</v>
      </c>
      <c r="G7">
        <v>0.9626234837</v>
      </c>
      <c r="H7">
        <v>195.21474222</v>
      </c>
      <c r="I7">
        <v>0.2884029916</v>
      </c>
      <c r="J7">
        <v>-0.0038</v>
      </c>
      <c r="K7">
        <v>-0.1643</v>
      </c>
      <c r="L7">
        <v>0.1566</v>
      </c>
      <c r="M7">
        <v>0.996170895</v>
      </c>
      <c r="N7">
        <v>0.8484924208</v>
      </c>
      <c r="O7">
        <v>1.1695525237</v>
      </c>
      <c r="P7" t="s">
        <v>63</v>
      </c>
      <c r="Q7" t="s">
        <v>63</v>
      </c>
    </row>
    <row r="8" spans="1:17" ht="12.75">
      <c r="A8" t="s">
        <v>125</v>
      </c>
      <c r="B8">
        <v>94460</v>
      </c>
      <c r="C8">
        <v>587</v>
      </c>
      <c r="D8">
        <v>134.788741</v>
      </c>
      <c r="E8">
        <v>114.22073539</v>
      </c>
      <c r="F8">
        <v>159.06047742</v>
      </c>
      <c r="G8">
        <v>0.0005929631</v>
      </c>
      <c r="H8">
        <v>160.91993186</v>
      </c>
      <c r="I8">
        <v>0.5235834005</v>
      </c>
      <c r="J8">
        <v>-0.2902</v>
      </c>
      <c r="K8">
        <v>-0.4557</v>
      </c>
      <c r="L8">
        <v>-0.1246</v>
      </c>
      <c r="M8">
        <v>0.7481366759</v>
      </c>
      <c r="N8">
        <v>0.6339752167</v>
      </c>
      <c r="O8">
        <v>0.8828554667</v>
      </c>
      <c r="P8" t="s">
        <v>128</v>
      </c>
      <c r="Q8" t="s">
        <v>63</v>
      </c>
    </row>
    <row r="9" spans="1:17" ht="12.75">
      <c r="A9" t="s">
        <v>126</v>
      </c>
      <c r="B9">
        <v>203360</v>
      </c>
      <c r="C9">
        <v>543</v>
      </c>
      <c r="D9">
        <v>374.06830707</v>
      </c>
      <c r="E9">
        <v>316.36587524</v>
      </c>
      <c r="F9">
        <v>442.29516932</v>
      </c>
      <c r="G9" s="4">
        <v>1.26883E-17</v>
      </c>
      <c r="H9">
        <v>374.51197053</v>
      </c>
      <c r="I9">
        <v>0.8304871881</v>
      </c>
      <c r="J9">
        <v>0.7306</v>
      </c>
      <c r="K9">
        <v>0.563</v>
      </c>
      <c r="L9">
        <v>0.8981</v>
      </c>
      <c r="M9">
        <v>2.0762432955</v>
      </c>
      <c r="N9">
        <v>1.7559694713</v>
      </c>
      <c r="O9">
        <v>2.4549323281</v>
      </c>
      <c r="P9" t="s">
        <v>128</v>
      </c>
      <c r="Q9" t="s">
        <v>63</v>
      </c>
    </row>
    <row r="10" spans="1:17" ht="12.75">
      <c r="A10" t="s">
        <v>127</v>
      </c>
      <c r="B10">
        <v>15046</v>
      </c>
      <c r="C10">
        <v>221</v>
      </c>
      <c r="D10">
        <v>67.427003257</v>
      </c>
      <c r="E10">
        <v>56.266475628</v>
      </c>
      <c r="F10">
        <v>80.801235861</v>
      </c>
      <c r="G10" s="4">
        <v>1.824702E-26</v>
      </c>
      <c r="H10">
        <v>68.081447964</v>
      </c>
      <c r="I10">
        <v>0.5550322968</v>
      </c>
      <c r="J10">
        <v>-0.9828</v>
      </c>
      <c r="K10">
        <v>-1.1638</v>
      </c>
      <c r="L10">
        <v>-0.8019</v>
      </c>
      <c r="M10">
        <v>0.3742494641</v>
      </c>
      <c r="N10">
        <v>0.312303637</v>
      </c>
      <c r="O10">
        <v>0.4484823254</v>
      </c>
      <c r="P10" t="s">
        <v>128</v>
      </c>
      <c r="Q10" t="s">
        <v>63</v>
      </c>
    </row>
    <row r="11" spans="1:17" ht="12.75">
      <c r="A11" t="s">
        <v>15</v>
      </c>
      <c r="B11">
        <v>1047802</v>
      </c>
      <c r="C11">
        <v>5302</v>
      </c>
      <c r="D11">
        <v>180.16593136</v>
      </c>
      <c r="E11" t="s">
        <v>63</v>
      </c>
      <c r="F11" t="s">
        <v>63</v>
      </c>
      <c r="G11" t="s">
        <v>63</v>
      </c>
      <c r="H11">
        <v>197.6239155</v>
      </c>
      <c r="I11">
        <v>0.1930633724</v>
      </c>
      <c r="J11" t="s">
        <v>63</v>
      </c>
      <c r="K11" t="s">
        <v>63</v>
      </c>
      <c r="L11" t="s">
        <v>63</v>
      </c>
      <c r="M11" t="s">
        <v>63</v>
      </c>
      <c r="N11" t="s">
        <v>63</v>
      </c>
      <c r="O11" t="s">
        <v>63</v>
      </c>
      <c r="P11" t="s">
        <v>63</v>
      </c>
      <c r="Q11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2008-11-21T17:20:16Z</cp:lastPrinted>
  <dcterms:created xsi:type="dcterms:W3CDTF">2006-01-23T20:42:54Z</dcterms:created>
  <dcterms:modified xsi:type="dcterms:W3CDTF">2010-05-10T19:44:41Z</dcterms:modified>
  <cp:category/>
  <cp:version/>
  <cp:contentType/>
  <cp:contentStatus/>
</cp:coreProperties>
</file>