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486" yWindow="1290" windowWidth="1740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<sst xmlns="http://schemas.openxmlformats.org/spreadsheetml/2006/main" count="372" uniqueCount="143">
  <si>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</si>
  <si>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</si>
  <si>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</si>
  <si>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</si>
  <si>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</si>
  <si>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</si>
  <si>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</si>
  <si>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</si>
  <si>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</si>
  <si>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</si>
  <si>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</si>
  <si>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</si>
  <si>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</si>
  <si>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</si>
  <si>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</si>
  <si>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</si>
  <si>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</si>
  <si>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</si>
  <si>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</si>
  <si>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</si>
  <si>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</si>
  <si>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</si>
  <si>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</si>
  <si>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</si>
  <si>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</si>
  <si>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</si>
  <si>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</si>
  <si>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</si>
  <si>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</si>
  <si>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</si>
  <si>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</si>
  <si>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</si>
  <si>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</si>
  <si>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</si>
  <si>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</si>
  <si>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</si>
  <si>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</si>
  <si>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</si>
  <si>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</si>
  <si>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</si>
  <si>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</si>
  <si>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</si>
  <si>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</si>
  <si>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</si>
  <si>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</si>
  <si>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</si>
  <si>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</si>
  <si>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</si>
  <si>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</si>
  <si>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</si>
  <si>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</si>
  <si>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</si>
  <si>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</si>
  <si>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</si>
  <si>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</si>
  <si>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</si>
  <si>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</si>
  <si>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RHAs &amp; CAs</t>
  </si>
  <si>
    <t>districts &amp; NCs</t>
  </si>
  <si>
    <t xml:space="preserve"> </t>
  </si>
  <si>
    <t>s</t>
  </si>
  <si>
    <t>Crude</t>
  </si>
  <si>
    <t>d</t>
  </si>
  <si>
    <t>o</t>
  </si>
  <si>
    <t>mmf</t>
  </si>
  <si>
    <t>prob</t>
  </si>
  <si>
    <t>crd_rate</t>
  </si>
  <si>
    <t>std_error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</si>
  <si>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</si>
  <si>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</si>
  <si>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</si>
  <si>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</si>
  <si>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</si>
  <si>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</si>
  <si>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</si>
  <si>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</si>
  <si>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</si>
  <si>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</si>
  <si>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</si>
  <si>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</si>
  <si>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</si>
  <si>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</si>
  <si>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</si>
  <si>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</si>
  <si>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</si>
  <si>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</si>
  <si>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</si>
  <si>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</si>
  <si>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</si>
  <si>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</si>
  <si>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</si>
  <si>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prob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</si>
  <si>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</si>
  <si>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</si>
  <si>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</si>
  <si>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</si>
  <si>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</si>
  <si>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</si>
  <si>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</si>
  <si>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</si>
  <si>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</si>
  <si>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</si>
  <si>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</si>
  <si>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</si>
  <si>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</si>
  <si>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</si>
  <si>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</si>
  <si>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</si>
  <si>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Percent</t>
  </si>
  <si>
    <t>(%)</t>
  </si>
  <si>
    <t>*differences tested  @ .05</t>
  </si>
  <si>
    <t>*comparisons to MB avg tested @ .01</t>
  </si>
  <si>
    <t>Lci_crd</t>
  </si>
  <si>
    <t>Uci_crd</t>
  </si>
  <si>
    <t>chisq_stat</t>
  </si>
  <si>
    <t xml:space="preserve">Inappropriate Benzodiazepine Prescription for Community Seniors </t>
  </si>
  <si>
    <t>Crude Annual Average Proportion of Inappropriate Benzodiazepine Rx for Community Seniors by Metis Region, 2004/05-2006/07, Metis age 75+</t>
  </si>
  <si>
    <t>Crude Annual Average Proportion of Inappropriate Benzodiazepine Rx for Community Seniors by RHA, 2004/05-2006/07, age 75+</t>
  </si>
  <si>
    <t>Metis_crd_rate</t>
  </si>
  <si>
    <t>Metis_Lci_crd</t>
  </si>
  <si>
    <t>Metis_Uci_crd</t>
  </si>
  <si>
    <t>Metis_prob</t>
  </si>
  <si>
    <t>Metis_std_error</t>
  </si>
  <si>
    <t>Metis_chisq_stat</t>
  </si>
  <si>
    <t>Other_crd_rate</t>
  </si>
  <si>
    <t>Other_Lci_crd</t>
  </si>
  <si>
    <t>Other_Uci_crd</t>
  </si>
  <si>
    <t>Other_prob</t>
  </si>
  <si>
    <t>Other_std_error</t>
  </si>
  <si>
    <t>Other_chisq_stat</t>
  </si>
  <si>
    <t>MvsO_prob</t>
  </si>
  <si>
    <t>MvsO_chisq_stat</t>
  </si>
  <si>
    <t>Metis_sign</t>
  </si>
  <si>
    <t>Other_sign</t>
  </si>
  <si>
    <t>MvsO_sign</t>
  </si>
  <si>
    <t>Metis_suppress</t>
  </si>
  <si>
    <t>Other_suppress</t>
  </si>
  <si>
    <t>Crude Percent</t>
  </si>
  <si>
    <t>Inappropriate Benzo. Rx, 2004/05-2006/07</t>
  </si>
  <si>
    <t>N=558</t>
  </si>
  <si>
    <t>N=15,238</t>
  </si>
  <si>
    <t>Source: MCHP/MMF, 2010</t>
  </si>
  <si>
    <t xml:space="preserve">Appendix Table 2.65: Potentially Inappropriate Benzodiazepine Prescription for Community Seniors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</si>
</sst>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6.4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7.35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2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2" xfId="0" applyNumberFormat="1" applyFont="1" applyBorder="1" applyAlignment="1">
      <alignment horizontal="center"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9" fillId="0" borderId="17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49" fontId="0" fillId="0" borderId="0" xfId="0" applyNumberFormat="1" applyFont="1" applyFill="1" applyAlignment="1">
      <alignment/>
    </xf>
    <xf numFmtId="2" fontId="10" fillId="33" borderId="20" xfId="0" applyNumberFormat="1" applyFont="1" applyFill="1" applyBorder="1" applyAlignment="1" quotePrefix="1">
      <alignment horizontal="center"/>
    </xf>
    <xf numFmtId="2" fontId="10" fillId="0" borderId="18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10" fillId="0" borderId="20" xfId="0" applyNumberFormat="1" applyFont="1" applyFill="1" applyBorder="1" applyAlignment="1" quotePrefix="1">
      <alignment horizontal="center"/>
    </xf>
    <xf numFmtId="2" fontId="10" fillId="33" borderId="18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2" fontId="10" fillId="0" borderId="26" xfId="0" applyNumberFormat="1" applyFont="1" applyFill="1" applyBorder="1" applyAlignment="1" quotePrefix="1">
      <alignment horizontal="center"/>
    </xf>
    <xf numFmtId="2" fontId="10" fillId="0" borderId="27" xfId="0" applyNumberFormat="1" applyFont="1" applyFill="1" applyBorder="1" applyAlignment="1" quotePrefix="1">
      <alignment horizontal="center"/>
    </xf>
    <xf numFmtId="2" fontId="10" fillId="33" borderId="27" xfId="0" applyNumberFormat="1" applyFont="1" applyFill="1" applyBorder="1" applyAlignment="1" quotePrefix="1">
      <alignment horizontal="center"/>
    </xf>
    <xf numFmtId="2" fontId="10" fillId="0" borderId="28" xfId="0" applyNumberFormat="1" applyFont="1" applyFill="1" applyBorder="1" applyAlignment="1" quotePrefix="1">
      <alignment horizontal="center"/>
    </xf>
    <xf numFmtId="2" fontId="10" fillId="0" borderId="14" xfId="0" applyNumberFormat="1" applyFont="1" applyFill="1" applyBorder="1" applyAlignment="1" quotePrefix="1">
      <alignment horizontal="center"/>
    </xf>
    <xf numFmtId="2" fontId="10" fillId="0" borderId="16" xfId="0" applyNumberFormat="1" applyFont="1" applyFill="1" applyBorder="1" applyAlignment="1" quotePrefix="1">
      <alignment horizontal="center"/>
    </xf>
    <xf numFmtId="2" fontId="10" fillId="33" borderId="16" xfId="0" applyNumberFormat="1" applyFont="1" applyFill="1" applyBorder="1" applyAlignment="1" quotePrefix="1">
      <alignment horizontal="center"/>
    </xf>
    <xf numFmtId="2" fontId="10" fillId="0" borderId="29" xfId="0" applyNumberFormat="1" applyFont="1" applyFill="1" applyBorder="1" applyAlignment="1" quotePrefix="1">
      <alignment horizontal="center"/>
    </xf>
    <xf numFmtId="2" fontId="10" fillId="0" borderId="25" xfId="0" applyNumberFormat="1" applyFont="1" applyFill="1" applyBorder="1" applyAlignment="1">
      <alignment horizontal="center"/>
    </xf>
    <xf numFmtId="2" fontId="10" fillId="0" borderId="3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9" fillId="0" borderId="33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114"/>
          <c:w val="0.95575"/>
          <c:h val="0.78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(o)</c:v>
                </c:pt>
                <c:pt idx="1">
                  <c:v>Central (o)</c:v>
                </c:pt>
                <c:pt idx="2">
                  <c:v>Assiniboine (o,d)</c:v>
                </c:pt>
                <c:pt idx="3">
                  <c:v>Brandon (o)</c:v>
                </c:pt>
                <c:pt idx="4">
                  <c:v>Winnipeg (o,d)</c:v>
                </c:pt>
                <c:pt idx="5">
                  <c:v>Interlake (m,o)</c:v>
                </c:pt>
                <c:pt idx="6">
                  <c:v>North Eastman (o)</c:v>
                </c:pt>
                <c:pt idx="7">
                  <c:v>Parkland (m,o,d)</c:v>
                </c:pt>
                <c:pt idx="8">
                  <c:v>Churchill (s)</c:v>
                </c:pt>
                <c:pt idx="9">
                  <c:v>Nor-Man (o,d)</c:v>
                </c:pt>
                <c:pt idx="10">
                  <c:v>Burntwood (o)</c:v>
                </c:pt>
                <c:pt idx="12">
                  <c:v>Rural South (o)</c:v>
                </c:pt>
                <c:pt idx="13">
                  <c:v>Mid</c:v>
                </c:pt>
                <c:pt idx="14">
                  <c:v>North (o,d)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0.2471213463</c:v>
                </c:pt>
                <c:pt idx="1">
                  <c:v>0.2471213463</c:v>
                </c:pt>
                <c:pt idx="2">
                  <c:v>0.2471213463</c:v>
                </c:pt>
                <c:pt idx="3">
                  <c:v>0.2471213463</c:v>
                </c:pt>
                <c:pt idx="4">
                  <c:v>0.2471213463</c:v>
                </c:pt>
                <c:pt idx="5">
                  <c:v>0.2471213463</c:v>
                </c:pt>
                <c:pt idx="6">
                  <c:v>0.2471213463</c:v>
                </c:pt>
                <c:pt idx="7">
                  <c:v>0.2471213463</c:v>
                </c:pt>
                <c:pt idx="8">
                  <c:v>0.2471213463</c:v>
                </c:pt>
                <c:pt idx="9">
                  <c:v>0.2471213463</c:v>
                </c:pt>
                <c:pt idx="10">
                  <c:v>0.2471213463</c:v>
                </c:pt>
                <c:pt idx="12">
                  <c:v>0.2471213463</c:v>
                </c:pt>
                <c:pt idx="13">
                  <c:v>0.2471213463</c:v>
                </c:pt>
                <c:pt idx="14">
                  <c:v>0.2471213463</c:v>
                </c:pt>
                <c:pt idx="15">
                  <c:v>0.2471213463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(o)</c:v>
                </c:pt>
                <c:pt idx="1">
                  <c:v>Central (o)</c:v>
                </c:pt>
                <c:pt idx="2">
                  <c:v>Assiniboine (o,d)</c:v>
                </c:pt>
                <c:pt idx="3">
                  <c:v>Brandon (o)</c:v>
                </c:pt>
                <c:pt idx="4">
                  <c:v>Winnipeg (o,d)</c:v>
                </c:pt>
                <c:pt idx="5">
                  <c:v>Interlake (m,o)</c:v>
                </c:pt>
                <c:pt idx="6">
                  <c:v>North Eastman (o)</c:v>
                </c:pt>
                <c:pt idx="7">
                  <c:v>Parkland (m,o,d)</c:v>
                </c:pt>
                <c:pt idx="8">
                  <c:v>Churchill (s)</c:v>
                </c:pt>
                <c:pt idx="9">
                  <c:v>Nor-Man (o,d)</c:v>
                </c:pt>
                <c:pt idx="10">
                  <c:v>Burntwood (o)</c:v>
                </c:pt>
                <c:pt idx="12">
                  <c:v>Rural South (o)</c:v>
                </c:pt>
                <c:pt idx="13">
                  <c:v>Mid</c:v>
                </c:pt>
                <c:pt idx="14">
                  <c:v>North (o,d)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0.2681818182</c:v>
                </c:pt>
                <c:pt idx="1">
                  <c:v>0.1976744186</c:v>
                </c:pt>
                <c:pt idx="2">
                  <c:v>0.3103448276</c:v>
                </c:pt>
                <c:pt idx="3">
                  <c:v>0.25</c:v>
                </c:pt>
                <c:pt idx="4">
                  <c:v>0.2649006623</c:v>
                </c:pt>
                <c:pt idx="5">
                  <c:v>0.1828571429</c:v>
                </c:pt>
                <c:pt idx="6">
                  <c:v>0.1441441441</c:v>
                </c:pt>
                <c:pt idx="7">
                  <c:v>0.3319502075</c:v>
                </c:pt>
                <c:pt idx="8">
                  <c:v>0</c:v>
                </c:pt>
                <c:pt idx="9">
                  <c:v>0.2666666667</c:v>
                </c:pt>
                <c:pt idx="10">
                  <c:v>0.1509433962</c:v>
                </c:pt>
                <c:pt idx="12">
                  <c:v>0.2505219207</c:v>
                </c:pt>
                <c:pt idx="13">
                  <c:v>0.2279202279</c:v>
                </c:pt>
                <c:pt idx="14">
                  <c:v>0.213740458</c:v>
                </c:pt>
                <c:pt idx="15">
                  <c:v>0.2471213463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(o)</c:v>
                </c:pt>
                <c:pt idx="1">
                  <c:v>Central (o)</c:v>
                </c:pt>
                <c:pt idx="2">
                  <c:v>Assiniboine (o,d)</c:v>
                </c:pt>
                <c:pt idx="3">
                  <c:v>Brandon (o)</c:v>
                </c:pt>
                <c:pt idx="4">
                  <c:v>Winnipeg (o,d)</c:v>
                </c:pt>
                <c:pt idx="5">
                  <c:v>Interlake (m,o)</c:v>
                </c:pt>
                <c:pt idx="6">
                  <c:v>North Eastman (o)</c:v>
                </c:pt>
                <c:pt idx="7">
                  <c:v>Parkland (m,o,d)</c:v>
                </c:pt>
                <c:pt idx="8">
                  <c:v>Churchill (s)</c:v>
                </c:pt>
                <c:pt idx="9">
                  <c:v>Nor-Man (o,d)</c:v>
                </c:pt>
                <c:pt idx="10">
                  <c:v>Burntwood (o)</c:v>
                </c:pt>
                <c:pt idx="12">
                  <c:v>Rural South (o)</c:v>
                </c:pt>
                <c:pt idx="13">
                  <c:v>Mid</c:v>
                </c:pt>
                <c:pt idx="14">
                  <c:v>North (o,d)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0.2266863251</c:v>
                </c:pt>
                <c:pt idx="1">
                  <c:v>0.2135567403</c:v>
                </c:pt>
                <c:pt idx="2">
                  <c:v>0.2221250547</c:v>
                </c:pt>
                <c:pt idx="3">
                  <c:v>0.2328073831</c:v>
                </c:pt>
                <c:pt idx="4">
                  <c:v>0.1902411072</c:v>
                </c:pt>
                <c:pt idx="5">
                  <c:v>0.1698858648</c:v>
                </c:pt>
                <c:pt idx="6">
                  <c:v>0.1606145251</c:v>
                </c:pt>
                <c:pt idx="7">
                  <c:v>0.2495636998</c:v>
                </c:pt>
                <c:pt idx="8">
                  <c:v>0</c:v>
                </c:pt>
                <c:pt idx="9">
                  <c:v>0.1456185567</c:v>
                </c:pt>
                <c:pt idx="10">
                  <c:v>0.0938086304</c:v>
                </c:pt>
                <c:pt idx="12">
                  <c:v>0.2194064068</c:v>
                </c:pt>
                <c:pt idx="13">
                  <c:v>0.1978534764</c:v>
                </c:pt>
                <c:pt idx="14">
                  <c:v>0.1233913702</c:v>
                </c:pt>
                <c:pt idx="15">
                  <c:v>0.198132834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(o)</c:v>
                </c:pt>
                <c:pt idx="1">
                  <c:v>Central (o)</c:v>
                </c:pt>
                <c:pt idx="2">
                  <c:v>Assiniboine (o,d)</c:v>
                </c:pt>
                <c:pt idx="3">
                  <c:v>Brandon (o)</c:v>
                </c:pt>
                <c:pt idx="4">
                  <c:v>Winnipeg (o,d)</c:v>
                </c:pt>
                <c:pt idx="5">
                  <c:v>Interlake (m,o)</c:v>
                </c:pt>
                <c:pt idx="6">
                  <c:v>North Eastman (o)</c:v>
                </c:pt>
                <c:pt idx="7">
                  <c:v>Parkland (m,o,d)</c:v>
                </c:pt>
                <c:pt idx="8">
                  <c:v>Churchill (s)</c:v>
                </c:pt>
                <c:pt idx="9">
                  <c:v>Nor-Man (o,d)</c:v>
                </c:pt>
                <c:pt idx="10">
                  <c:v>Burntwood (o)</c:v>
                </c:pt>
                <c:pt idx="12">
                  <c:v>Rural South (o)</c:v>
                </c:pt>
                <c:pt idx="13">
                  <c:v>Mid</c:v>
                </c:pt>
                <c:pt idx="14">
                  <c:v>North (o,d)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0.198132834</c:v>
                </c:pt>
                <c:pt idx="1">
                  <c:v>0.198132834</c:v>
                </c:pt>
                <c:pt idx="2">
                  <c:v>0.198132834</c:v>
                </c:pt>
                <c:pt idx="3">
                  <c:v>0.198132834</c:v>
                </c:pt>
                <c:pt idx="4">
                  <c:v>0.198132834</c:v>
                </c:pt>
                <c:pt idx="5">
                  <c:v>0.198132834</c:v>
                </c:pt>
                <c:pt idx="6">
                  <c:v>0.198132834</c:v>
                </c:pt>
                <c:pt idx="7">
                  <c:v>0.198132834</c:v>
                </c:pt>
                <c:pt idx="8">
                  <c:v>0.198132834</c:v>
                </c:pt>
                <c:pt idx="9">
                  <c:v>0.198132834</c:v>
                </c:pt>
                <c:pt idx="10">
                  <c:v>0.198132834</c:v>
                </c:pt>
                <c:pt idx="12">
                  <c:v>0.198132834</c:v>
                </c:pt>
                <c:pt idx="13">
                  <c:v>0.198132834</c:v>
                </c:pt>
                <c:pt idx="14">
                  <c:v>0.198132834</c:v>
                </c:pt>
                <c:pt idx="15">
                  <c:v>0.198132834</c:v>
                </c:pt>
              </c:numCache>
            </c:numRef>
          </c:val>
        </c:ser>
        <c:gapWidth val="0"/>
        <c:axId val="36135190"/>
        <c:axId val="56781255"/>
      </c:barChart>
      <c:catAx>
        <c:axId val="3613519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6781255"/>
        <c:crosses val="autoZero"/>
        <c:auto val="1"/>
        <c:lblOffset val="100"/>
        <c:tickLblSkip val="1"/>
        <c:noMultiLvlLbl val="0"/>
      </c:catAx>
      <c:valAx>
        <c:axId val="56781255"/>
        <c:scaling>
          <c:orientation val="minMax"/>
          <c:max val="0.5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6135190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95"/>
          <c:y val="0.1285"/>
          <c:w val="0.2932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65"/>
          <c:w val="0.985"/>
          <c:h val="0.7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(o)</c:v>
                </c:pt>
                <c:pt idx="1">
                  <c:v>Assiniboine South (s)</c:v>
                </c:pt>
                <c:pt idx="2">
                  <c:v>St. Boniface (o,d)</c:v>
                </c:pt>
                <c:pt idx="3">
                  <c:v>St. Vital (d)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(o)</c:v>
                </c:pt>
                <c:pt idx="10">
                  <c:v>Downtown (o)</c:v>
                </c:pt>
                <c:pt idx="11">
                  <c:v>Point Douglas (o,d)</c:v>
                </c:pt>
                <c:pt idx="12">
                  <c:v>0</c:v>
                </c:pt>
                <c:pt idx="13">
                  <c:v>Winnipeg (o,d)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0.2471213463</c:v>
                </c:pt>
                <c:pt idx="1">
                  <c:v>0.2471213463</c:v>
                </c:pt>
                <c:pt idx="2">
                  <c:v>0.2471213463</c:v>
                </c:pt>
                <c:pt idx="3">
                  <c:v>0.2471213463</c:v>
                </c:pt>
                <c:pt idx="4">
                  <c:v>0.2471213463</c:v>
                </c:pt>
                <c:pt idx="5">
                  <c:v>0.2471213463</c:v>
                </c:pt>
                <c:pt idx="6">
                  <c:v>0.2471213463</c:v>
                </c:pt>
                <c:pt idx="7">
                  <c:v>0.2471213463</c:v>
                </c:pt>
                <c:pt idx="8">
                  <c:v>0.2471213463</c:v>
                </c:pt>
                <c:pt idx="9">
                  <c:v>0.2471213463</c:v>
                </c:pt>
                <c:pt idx="10">
                  <c:v>0.2471213463</c:v>
                </c:pt>
                <c:pt idx="11">
                  <c:v>0.2471213463</c:v>
                </c:pt>
                <c:pt idx="13">
                  <c:v>0.2471213463</c:v>
                </c:pt>
                <c:pt idx="14">
                  <c:v>0.2471213463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(o)</c:v>
                </c:pt>
                <c:pt idx="1">
                  <c:v>Assiniboine South (s)</c:v>
                </c:pt>
                <c:pt idx="2">
                  <c:v>St. Boniface (o,d)</c:v>
                </c:pt>
                <c:pt idx="3">
                  <c:v>St. Vital (d)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(o)</c:v>
                </c:pt>
                <c:pt idx="10">
                  <c:v>Downtown (o)</c:v>
                </c:pt>
                <c:pt idx="11">
                  <c:v>Point Douglas (o,d)</c:v>
                </c:pt>
                <c:pt idx="12">
                  <c:v>0</c:v>
                </c:pt>
                <c:pt idx="13">
                  <c:v>Winnipeg (o,d)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0.2407407407</c:v>
                </c:pt>
                <c:pt idx="1">
                  <c:v>0</c:v>
                </c:pt>
                <c:pt idx="2">
                  <c:v>0.3023255814</c:v>
                </c:pt>
                <c:pt idx="3">
                  <c:v>0.2738853503</c:v>
                </c:pt>
                <c:pt idx="4">
                  <c:v>0.2105263158</c:v>
                </c:pt>
                <c:pt idx="5">
                  <c:v>0.1818181818</c:v>
                </c:pt>
                <c:pt idx="6">
                  <c:v>0.2407407407</c:v>
                </c:pt>
                <c:pt idx="7">
                  <c:v>0.3272727273</c:v>
                </c:pt>
                <c:pt idx="8">
                  <c:v>0.3055555556</c:v>
                </c:pt>
                <c:pt idx="9">
                  <c:v>0.2045454545</c:v>
                </c:pt>
                <c:pt idx="10">
                  <c:v>0.2142857143</c:v>
                </c:pt>
                <c:pt idx="11">
                  <c:v>0.3055555556</c:v>
                </c:pt>
                <c:pt idx="13">
                  <c:v>0.2649006623</c:v>
                </c:pt>
                <c:pt idx="14">
                  <c:v>0.2471213463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(o)</c:v>
                </c:pt>
                <c:pt idx="1">
                  <c:v>Assiniboine South (s)</c:v>
                </c:pt>
                <c:pt idx="2">
                  <c:v>St. Boniface (o,d)</c:v>
                </c:pt>
                <c:pt idx="3">
                  <c:v>St. Vital (d)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(o)</c:v>
                </c:pt>
                <c:pt idx="10">
                  <c:v>Downtown (o)</c:v>
                </c:pt>
                <c:pt idx="11">
                  <c:v>Point Douglas (o,d)</c:v>
                </c:pt>
                <c:pt idx="12">
                  <c:v>0</c:v>
                </c:pt>
                <c:pt idx="13">
                  <c:v>Winnipeg (o,d)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0.1743735469</c:v>
                </c:pt>
                <c:pt idx="1">
                  <c:v>0.2142030104</c:v>
                </c:pt>
                <c:pt idx="2">
                  <c:v>0.2253702511</c:v>
                </c:pt>
                <c:pt idx="3">
                  <c:v>0.2036630037</c:v>
                </c:pt>
                <c:pt idx="4">
                  <c:v>0.182230869</c:v>
                </c:pt>
                <c:pt idx="5">
                  <c:v>0.1978702807</c:v>
                </c:pt>
                <c:pt idx="6">
                  <c:v>0.1943412404</c:v>
                </c:pt>
                <c:pt idx="7">
                  <c:v>0.2023453668</c:v>
                </c:pt>
                <c:pt idx="8">
                  <c:v>0.1912016759</c:v>
                </c:pt>
                <c:pt idx="9">
                  <c:v>0.1255442671</c:v>
                </c:pt>
                <c:pt idx="10">
                  <c:v>0.161744347</c:v>
                </c:pt>
                <c:pt idx="11">
                  <c:v>0.1659242762</c:v>
                </c:pt>
                <c:pt idx="13">
                  <c:v>0.1902411072</c:v>
                </c:pt>
                <c:pt idx="14">
                  <c:v>0.198132834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(o)</c:v>
                </c:pt>
                <c:pt idx="1">
                  <c:v>Assiniboine South (s)</c:v>
                </c:pt>
                <c:pt idx="2">
                  <c:v>St. Boniface (o,d)</c:v>
                </c:pt>
                <c:pt idx="3">
                  <c:v>St. Vital (d)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(o)</c:v>
                </c:pt>
                <c:pt idx="10">
                  <c:v>Downtown (o)</c:v>
                </c:pt>
                <c:pt idx="11">
                  <c:v>Point Douglas (o,d)</c:v>
                </c:pt>
                <c:pt idx="12">
                  <c:v>0</c:v>
                </c:pt>
                <c:pt idx="13">
                  <c:v>Winnipeg (o,d)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0.198132834</c:v>
                </c:pt>
                <c:pt idx="1">
                  <c:v>0.198132834</c:v>
                </c:pt>
                <c:pt idx="2">
                  <c:v>0.198132834</c:v>
                </c:pt>
                <c:pt idx="3">
                  <c:v>0.198132834</c:v>
                </c:pt>
                <c:pt idx="4">
                  <c:v>0.198132834</c:v>
                </c:pt>
                <c:pt idx="5">
                  <c:v>0.198132834</c:v>
                </c:pt>
                <c:pt idx="6">
                  <c:v>0.198132834</c:v>
                </c:pt>
                <c:pt idx="7">
                  <c:v>0.198132834</c:v>
                </c:pt>
                <c:pt idx="8">
                  <c:v>0.198132834</c:v>
                </c:pt>
                <c:pt idx="9">
                  <c:v>0.198132834</c:v>
                </c:pt>
                <c:pt idx="10">
                  <c:v>0.198132834</c:v>
                </c:pt>
                <c:pt idx="11">
                  <c:v>0.198132834</c:v>
                </c:pt>
                <c:pt idx="13">
                  <c:v>0.198132834</c:v>
                </c:pt>
                <c:pt idx="14">
                  <c:v>0.198132834</c:v>
                </c:pt>
              </c:numCache>
            </c:numRef>
          </c:val>
        </c:ser>
        <c:gapWidth val="0"/>
        <c:axId val="41269248"/>
        <c:axId val="35878913"/>
      </c:barChart>
      <c:catAx>
        <c:axId val="4126924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5878913"/>
        <c:crosses val="autoZero"/>
        <c:auto val="1"/>
        <c:lblOffset val="100"/>
        <c:tickLblSkip val="1"/>
        <c:noMultiLvlLbl val="0"/>
      </c:catAx>
      <c:valAx>
        <c:axId val="35878913"/>
        <c:scaling>
          <c:orientation val="minMax"/>
          <c:max val="0.5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1269248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625"/>
          <c:y val="0.126"/>
          <c:w val="0.283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17"/>
          <c:w val="0.91775"/>
          <c:h val="0.76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0.2471213463</c:v>
                </c:pt>
                <c:pt idx="1">
                  <c:v>0.2471213463</c:v>
                </c:pt>
                <c:pt idx="2">
                  <c:v>0.2471213463</c:v>
                </c:pt>
                <c:pt idx="3">
                  <c:v>0.2471213463</c:v>
                </c:pt>
                <c:pt idx="4">
                  <c:v>0.2471213463</c:v>
                </c:pt>
                <c:pt idx="5">
                  <c:v>0.2471213463</c:v>
                </c:pt>
                <c:pt idx="6">
                  <c:v>0.2471213463</c:v>
                </c:pt>
                <c:pt idx="8">
                  <c:v>0.2471213463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0.2203856749</c:v>
                </c:pt>
                <c:pt idx="1">
                  <c:v>0.1855345912</c:v>
                </c:pt>
                <c:pt idx="2">
                  <c:v>0.297752809</c:v>
                </c:pt>
                <c:pt idx="3">
                  <c:v>0.2649006623</c:v>
                </c:pt>
                <c:pt idx="4">
                  <c:v>0.2371134021</c:v>
                </c:pt>
                <c:pt idx="5">
                  <c:v>0.3379310345</c:v>
                </c:pt>
                <c:pt idx="6">
                  <c:v>0.1403508772</c:v>
                </c:pt>
                <c:pt idx="8">
                  <c:v>0.2471213463</c:v>
                </c:pt>
              </c:numCache>
            </c:numRef>
          </c:val>
        </c:ser>
        <c:axId val="54474762"/>
        <c:axId val="20510811"/>
      </c:barChart>
      <c:catAx>
        <c:axId val="54474762"/>
        <c:scaling>
          <c:orientation val="maxMin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0510811"/>
        <c:crosses val="autoZero"/>
        <c:auto val="1"/>
        <c:lblOffset val="100"/>
        <c:tickLblSkip val="1"/>
        <c:noMultiLvlLbl val="0"/>
      </c:catAx>
      <c:valAx>
        <c:axId val="20510811"/>
        <c:scaling>
          <c:orientation val="minMax"/>
          <c:max val="0.5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4474762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7125"/>
          <c:y val="0.16925"/>
          <c:w val="0.223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117"/>
          <c:w val="0.904"/>
          <c:h val="0.81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(o)</c:v>
                </c:pt>
                <c:pt idx="1">
                  <c:v>Mid</c:v>
                </c:pt>
                <c:pt idx="2">
                  <c:v>North (o,d)</c:v>
                </c:pt>
                <c:pt idx="3">
                  <c:v>Winnipeg (o,d)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0.2471213463</c:v>
                </c:pt>
                <c:pt idx="1">
                  <c:v>0.2471213463</c:v>
                </c:pt>
                <c:pt idx="2">
                  <c:v>0.2471213463</c:v>
                </c:pt>
                <c:pt idx="3">
                  <c:v>0.2471213463</c:v>
                </c:pt>
                <c:pt idx="4">
                  <c:v>0.2471213463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(o)</c:v>
                </c:pt>
                <c:pt idx="1">
                  <c:v>Mid</c:v>
                </c:pt>
                <c:pt idx="2">
                  <c:v>North (o,d)</c:v>
                </c:pt>
                <c:pt idx="3">
                  <c:v>Winnipeg (o,d)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0.2505219207</c:v>
                </c:pt>
                <c:pt idx="1">
                  <c:v>0.2279202279</c:v>
                </c:pt>
                <c:pt idx="2">
                  <c:v>0.213740458</c:v>
                </c:pt>
                <c:pt idx="3">
                  <c:v>0.2649006623</c:v>
                </c:pt>
                <c:pt idx="4">
                  <c:v>0.2471213463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(o)</c:v>
                </c:pt>
                <c:pt idx="1">
                  <c:v>Mid</c:v>
                </c:pt>
                <c:pt idx="2">
                  <c:v>North (o,d)</c:v>
                </c:pt>
                <c:pt idx="3">
                  <c:v>Winnipeg (o,d)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0.2194064068</c:v>
                </c:pt>
                <c:pt idx="1">
                  <c:v>0.1978534764</c:v>
                </c:pt>
                <c:pt idx="2">
                  <c:v>0.1233913702</c:v>
                </c:pt>
                <c:pt idx="3">
                  <c:v>0.1902411072</c:v>
                </c:pt>
                <c:pt idx="4">
                  <c:v>0.198132834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(o)</c:v>
                </c:pt>
                <c:pt idx="1">
                  <c:v>Mid</c:v>
                </c:pt>
                <c:pt idx="2">
                  <c:v>North (o,d)</c:v>
                </c:pt>
                <c:pt idx="3">
                  <c:v>Winnipeg (o,d)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0.198132834</c:v>
                </c:pt>
                <c:pt idx="1">
                  <c:v>0.198132834</c:v>
                </c:pt>
                <c:pt idx="2">
                  <c:v>0.198132834</c:v>
                </c:pt>
                <c:pt idx="3">
                  <c:v>0.198132834</c:v>
                </c:pt>
                <c:pt idx="4">
                  <c:v>0.198132834</c:v>
                </c:pt>
              </c:numCache>
            </c:numRef>
          </c:val>
        </c:ser>
        <c:axId val="50379572"/>
        <c:axId val="50762965"/>
      </c:barChart>
      <c:catAx>
        <c:axId val="5037957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762965"/>
        <c:crosses val="autoZero"/>
        <c:auto val="1"/>
        <c:lblOffset val="100"/>
        <c:tickLblSkip val="1"/>
        <c:noMultiLvlLbl val="0"/>
      </c:catAx>
      <c:valAx>
        <c:axId val="50762965"/>
        <c:scaling>
          <c:orientation val="minMax"/>
          <c:max val="0.5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50379572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9325"/>
          <c:y val="0.14125"/>
          <c:w val="0.284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  <oddFooter>&amp;Cconfidential draft - not for distribution
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0.89</cdr:y>
    </cdr:from>
    <cdr:to>
      <cdr:x>0.985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409575" y="4038600"/>
          <a:ext cx="52101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</a:t>
          </a:r>
        </a:p>
      </cdr:txBody>
    </cdr:sp>
  </cdr:relSizeAnchor>
  <cdr:relSizeAnchor xmlns:cdr="http://schemas.openxmlformats.org/drawingml/2006/chartDrawing">
    <cdr:from>
      <cdr:x>0.002</cdr:x>
      <cdr:y>0</cdr:y>
    </cdr:from>
    <cdr:to>
      <cdr:x>0.996</cdr:x>
      <cdr:y>0.128</cdr:y>
    </cdr:to>
    <cdr:sp>
      <cdr:nvSpPr>
        <cdr:cNvPr id="2" name="Text Box 8"/>
        <cdr:cNvSpPr txBox="1">
          <a:spLocks noChangeArrowheads="1"/>
        </cdr:cNvSpPr>
      </cdr:nvSpPr>
      <cdr:spPr>
        <a:xfrm>
          <a:off x="9525" y="0"/>
          <a:ext cx="56769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14.5.1: Potentially Inappropriate Prescribing of Benzodiazepines to Community Dwelling Older Adults by RHA, 2004/05-2006/07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percent of non-PCH seniors with two or more prescriptions or greater than a 30 day supply annually, aged 75+</a:t>
          </a:r>
        </a:p>
      </cdr:txBody>
    </cdr:sp>
  </cdr:relSizeAnchor>
  <cdr:relSizeAnchor xmlns:cdr="http://schemas.openxmlformats.org/drawingml/2006/chartDrawing">
    <cdr:from>
      <cdr:x>0.7255</cdr:x>
      <cdr:y>0.9685</cdr:y>
    </cdr:from>
    <cdr:to>
      <cdr:x>0.966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143375" y="4391025"/>
          <a:ext cx="13716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0.10775</cdr:x>
      <cdr:y>0.89375</cdr:y>
    </cdr:from>
    <cdr:to>
      <cdr:x>0.99825</cdr:x>
      <cdr:y>0.98575</cdr:y>
    </cdr:to>
    <cdr:sp>
      <cdr:nvSpPr>
        <cdr:cNvPr id="1" name="Text Box 9"/>
        <cdr:cNvSpPr txBox="1">
          <a:spLocks noChangeArrowheads="1"/>
        </cdr:cNvSpPr>
      </cdr:nvSpPr>
      <cdr:spPr>
        <a:xfrm>
          <a:off x="609600" y="4876800"/>
          <a:ext cx="50863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0.93675</cdr:x>
      <cdr:y>0.66</cdr:y>
    </cdr:from>
    <cdr:to>
      <cdr:x>0.99775</cdr:x>
      <cdr:y>0.6955</cdr:y>
    </cdr:to>
    <cdr:sp fLocksText="0">
      <cdr:nvSpPr>
        <cdr:cNvPr id="2" name="Text Box 10"/>
        <cdr:cNvSpPr txBox="1">
          <a:spLocks noChangeArrowheads="1"/>
        </cdr:cNvSpPr>
      </cdr:nvSpPr>
      <cdr:spPr>
        <a:xfrm>
          <a:off x="5353050" y="3600450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0.998</cdr:x>
      <cdr:y>0.10125</cdr:y>
    </cdr:to>
    <cdr:sp>
      <cdr:nvSpPr>
        <cdr:cNvPr id="3" name="Text Box 12"/>
        <cdr:cNvSpPr txBox="1">
          <a:spLocks noChangeArrowheads="1"/>
        </cdr:cNvSpPr>
      </cdr:nvSpPr>
      <cdr:spPr>
        <a:xfrm>
          <a:off x="0" y="0"/>
          <a:ext cx="57054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14.5.3: Potentially Inappropriate Prescribing of Benzodiazepines to Community Dwelling Older Adults by Winnipeg Community Area, 2004/05-2006/07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percent of non-PCH seniors with two or more prescriptions or greater than a 30 day supply annually, aged 75+</a:t>
          </a:r>
        </a:p>
      </cdr:txBody>
    </cdr:sp>
  </cdr:relSizeAnchor>
  <cdr:relSizeAnchor xmlns:cdr="http://schemas.openxmlformats.org/drawingml/2006/chartDrawing">
    <cdr:from>
      <cdr:x>0.7205</cdr:x>
      <cdr:y>0.96625</cdr:y>
    </cdr:from>
    <cdr:to>
      <cdr:x>0.961</cdr:x>
      <cdr:y>0.993</cdr:y>
    </cdr:to>
    <cdr:sp>
      <cdr:nvSpPr>
        <cdr:cNvPr id="4" name="mchp"/>
        <cdr:cNvSpPr txBox="1">
          <a:spLocks noChangeArrowheads="1"/>
        </cdr:cNvSpPr>
      </cdr:nvSpPr>
      <cdr:spPr>
        <a:xfrm>
          <a:off x="4114800" y="5267325"/>
          <a:ext cx="13716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0.88325</cdr:y>
    </cdr:from>
    <cdr:to>
      <cdr:x>0.997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4010025"/>
          <a:ext cx="52482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0.7485</cdr:x>
      <cdr:y>0.968</cdr:y>
    </cdr:from>
    <cdr:to>
      <cdr:x>0.99525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276725" y="4391025"/>
          <a:ext cx="14097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0.99475</cdr:x>
      <cdr:y>0.12425</cdr:y>
    </cdr:to>
    <cdr:sp>
      <cdr:nvSpPr>
        <cdr:cNvPr id="3" name="Text Box 5"/>
        <cdr:cNvSpPr txBox="1">
          <a:spLocks noChangeArrowheads="1"/>
        </cdr:cNvSpPr>
      </cdr:nvSpPr>
      <cdr:spPr>
        <a:xfrm>
          <a:off x="0" y="0"/>
          <a:ext cx="56864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14.5.2: Potentially Inappropriate Prescribing of Benzodiazepines to Community Dwelling Older Adults by Metis Region, 2004/05-2006/07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percent of Metis non-PCH seniors with two or more prescriptions or greater than a 30 day supply annually, aged 75+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0.60575</cdr:x>
      <cdr:y>0.94</cdr:y>
    </cdr:from>
    <cdr:to>
      <cdr:x>0.99025</cdr:x>
      <cdr:y>0.96975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57575" y="4267200"/>
          <a:ext cx="22002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 2010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0.995</cdr:x>
      <cdr:y>0.12825</cdr:y>
    </cdr:to>
    <cdr:sp>
      <cdr:nvSpPr>
        <cdr:cNvPr id="2" name="Text Box 4"/>
        <cdr:cNvSpPr txBox="1">
          <a:spLocks noChangeArrowheads="1"/>
        </cdr:cNvSpPr>
      </cdr:nvSpPr>
      <cdr:spPr>
        <a:xfrm>
          <a:off x="0" y="0"/>
          <a:ext cx="56864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Potentially Inappropriate Prescribing of Benzodiazepines to Community Dwelling Older Adults by Aggregate Area, 2004/05-2006/07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percent of non-PCH seniors with two or more prescriptions or greater than a 30 day supply annually, aged 75+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12.421875" style="22" customWidth="1"/>
    <col min="2" max="3" width="17.140625" style="22" customWidth="1"/>
    <col min="4" max="4" width="0.9921875" style="22" customWidth="1"/>
    <col min="5" max="5" width="18.140625" style="22" customWidth="1"/>
    <col min="6" max="7" width="17.140625" style="22" customWidth="1"/>
    <col min="8" max="8" width="0.9921875" style="22" customWidth="1"/>
    <col min="9" max="9" width="13.8515625" style="22" customWidth="1"/>
    <col min="10" max="10" width="17.140625" style="22" customWidth="1"/>
    <col min="11" max="11" width="9.140625" style="22" customWidth="1"/>
    <col min="12" max="12" width="17.140625" style="22" customWidth="1"/>
    <col min="13" max="16384" width="9.140625" style="22" customWidth="1"/>
  </cols>
  <sheetData>
    <row r="1" spans="1:3" ht="15.75" thickBot="1">
      <c r="A1" s="14" t="s">
        <v>142</v>
      </c>
      <c r="B1" s="14"/>
      <c r="C1" s="14"/>
    </row>
    <row r="2" spans="1:10" ht="13.5" customHeight="1" thickBot="1">
      <c r="A2" s="73" t="s">
        <v>106</v>
      </c>
      <c r="B2" s="69" t="s">
        <v>138</v>
      </c>
      <c r="C2" s="70"/>
      <c r="E2" s="76" t="s">
        <v>107</v>
      </c>
      <c r="F2" s="69" t="s">
        <v>138</v>
      </c>
      <c r="G2" s="70"/>
      <c r="I2" s="73" t="s">
        <v>105</v>
      </c>
      <c r="J2" s="71" t="s">
        <v>138</v>
      </c>
    </row>
    <row r="3" spans="1:10" ht="13.5" thickBot="1">
      <c r="A3" s="74"/>
      <c r="B3" s="15" t="s">
        <v>61</v>
      </c>
      <c r="C3" s="18" t="s">
        <v>61</v>
      </c>
      <c r="E3" s="77"/>
      <c r="F3" s="15" t="s">
        <v>61</v>
      </c>
      <c r="G3" s="18" t="s">
        <v>61</v>
      </c>
      <c r="I3" s="74"/>
      <c r="J3" s="72"/>
    </row>
    <row r="4" spans="1:10" ht="12.75">
      <c r="A4" s="74"/>
      <c r="B4" s="15" t="s">
        <v>108</v>
      </c>
      <c r="C4" s="31" t="s">
        <v>108</v>
      </c>
      <c r="E4" s="77"/>
      <c r="F4" s="15" t="s">
        <v>108</v>
      </c>
      <c r="G4" s="31" t="s">
        <v>108</v>
      </c>
      <c r="I4" s="74"/>
      <c r="J4" s="31" t="s">
        <v>137</v>
      </c>
    </row>
    <row r="5" spans="1:10" ht="12.75">
      <c r="A5" s="74"/>
      <c r="B5" s="16" t="s">
        <v>109</v>
      </c>
      <c r="C5" s="32" t="s">
        <v>109</v>
      </c>
      <c r="E5" s="77"/>
      <c r="F5" s="16" t="s">
        <v>109</v>
      </c>
      <c r="G5" s="32" t="s">
        <v>109</v>
      </c>
      <c r="I5" s="74"/>
      <c r="J5" s="32" t="s">
        <v>109</v>
      </c>
    </row>
    <row r="6" spans="1:10" ht="13.5" thickBot="1">
      <c r="A6" s="75"/>
      <c r="B6" s="54" t="s">
        <v>97</v>
      </c>
      <c r="C6" s="56" t="s">
        <v>98</v>
      </c>
      <c r="E6" s="78"/>
      <c r="F6" s="53" t="s">
        <v>97</v>
      </c>
      <c r="G6" s="56" t="s">
        <v>98</v>
      </c>
      <c r="I6" s="75"/>
      <c r="J6" s="55" t="s">
        <v>99</v>
      </c>
    </row>
    <row r="7" spans="1:10" ht="12.75">
      <c r="A7" s="23" t="s">
        <v>31</v>
      </c>
      <c r="B7" s="57">
        <f>'m vs o orig data'!B4*100</f>
        <v>26.81818182</v>
      </c>
      <c r="C7" s="40">
        <f>'m vs o orig data'!H4*100</f>
        <v>22.668632510000002</v>
      </c>
      <c r="E7" s="24" t="s">
        <v>45</v>
      </c>
      <c r="F7" s="42">
        <f>'m vs o orig data'!B19*100</f>
        <v>24.07407407</v>
      </c>
      <c r="G7" s="40">
        <f>'m vs o orig data'!H19*100</f>
        <v>17.43735469</v>
      </c>
      <c r="I7" s="25" t="s">
        <v>100</v>
      </c>
      <c r="J7" s="61">
        <f>'m region orig data'!B4*100</f>
        <v>22.03856749</v>
      </c>
    </row>
    <row r="8" spans="1:10" ht="12.75">
      <c r="A8" s="25" t="s">
        <v>32</v>
      </c>
      <c r="B8" s="58">
        <f>'m vs o orig data'!B5*100</f>
        <v>19.76744186</v>
      </c>
      <c r="C8" s="40">
        <f>'m vs o orig data'!H5*100</f>
        <v>21.35567403</v>
      </c>
      <c r="E8" s="26" t="s">
        <v>46</v>
      </c>
      <c r="F8" s="42"/>
      <c r="G8" s="40">
        <f>'m vs o orig data'!H20*100</f>
        <v>21.420301040000002</v>
      </c>
      <c r="I8" s="25" t="s">
        <v>35</v>
      </c>
      <c r="J8" s="62">
        <f>'m region orig data'!B5*100</f>
        <v>18.55345912</v>
      </c>
    </row>
    <row r="9" spans="1:10" ht="12.75">
      <c r="A9" s="25" t="s">
        <v>33</v>
      </c>
      <c r="B9" s="58">
        <f>'m vs o orig data'!B6*100</f>
        <v>31.03448276</v>
      </c>
      <c r="C9" s="40">
        <f>'m vs o orig data'!H6*100</f>
        <v>22.21250547</v>
      </c>
      <c r="E9" s="26" t="s">
        <v>50</v>
      </c>
      <c r="F9" s="42">
        <f>'m vs o orig data'!B21*100</f>
        <v>30.23255814</v>
      </c>
      <c r="G9" s="40">
        <f>'m vs o orig data'!H21*100</f>
        <v>22.537025110000002</v>
      </c>
      <c r="I9" s="25" t="s">
        <v>101</v>
      </c>
      <c r="J9" s="62">
        <f>'m region orig data'!B6*100</f>
        <v>29.775280900000002</v>
      </c>
    </row>
    <row r="10" spans="1:10" ht="12.75">
      <c r="A10" s="25" t="s">
        <v>28</v>
      </c>
      <c r="B10" s="58">
        <f>'m vs o orig data'!B7*100</f>
        <v>25</v>
      </c>
      <c r="C10" s="40">
        <f>'m vs o orig data'!H7*100</f>
        <v>23.28073831</v>
      </c>
      <c r="E10" s="26" t="s">
        <v>48</v>
      </c>
      <c r="F10" s="42">
        <f>'m vs o orig data'!B22*100</f>
        <v>27.38853503</v>
      </c>
      <c r="G10" s="40">
        <f>'m vs o orig data'!H22*100</f>
        <v>20.36630037</v>
      </c>
      <c r="I10" s="25" t="s">
        <v>41</v>
      </c>
      <c r="J10" s="62">
        <f>'m region orig data'!B7*100</f>
        <v>26.490066229999996</v>
      </c>
    </row>
    <row r="11" spans="1:10" ht="12.75">
      <c r="A11" s="25" t="s">
        <v>41</v>
      </c>
      <c r="B11" s="58">
        <f>'m vs o orig data'!B8*100</f>
        <v>26.490066229999996</v>
      </c>
      <c r="C11" s="40">
        <f>'m vs o orig data'!H8*100</f>
        <v>19.02411072</v>
      </c>
      <c r="E11" s="26" t="s">
        <v>51</v>
      </c>
      <c r="F11" s="42">
        <f>'m vs o orig data'!B23*100</f>
        <v>21.05263158</v>
      </c>
      <c r="G11" s="40">
        <f>'m vs o orig data'!H23*100</f>
        <v>18.2230869</v>
      </c>
      <c r="I11" s="25" t="s">
        <v>102</v>
      </c>
      <c r="J11" s="62">
        <f>'m region orig data'!B8*100</f>
        <v>23.71134021</v>
      </c>
    </row>
    <row r="12" spans="1:10" ht="12.75">
      <c r="A12" s="25" t="s">
        <v>35</v>
      </c>
      <c r="B12" s="58">
        <f>'m vs o orig data'!B9*100</f>
        <v>18.285714289999998</v>
      </c>
      <c r="C12" s="40">
        <f>'m vs o orig data'!H9*100</f>
        <v>16.988586480000002</v>
      </c>
      <c r="E12" s="26" t="s">
        <v>47</v>
      </c>
      <c r="F12" s="42">
        <f>'m vs o orig data'!B24*100</f>
        <v>18.18181818</v>
      </c>
      <c r="G12" s="40">
        <f>'m vs o orig data'!H24*100</f>
        <v>19.78702807</v>
      </c>
      <c r="I12" s="25" t="s">
        <v>103</v>
      </c>
      <c r="J12" s="62">
        <f>'m region orig data'!B9*100</f>
        <v>33.793103450000004</v>
      </c>
    </row>
    <row r="13" spans="1:10" ht="12.75">
      <c r="A13" s="25" t="s">
        <v>36</v>
      </c>
      <c r="B13" s="58">
        <f>'m vs o orig data'!B10*100</f>
        <v>14.414414410000001</v>
      </c>
      <c r="C13" s="40">
        <f>'m vs o orig data'!H10*100</f>
        <v>16.06145251</v>
      </c>
      <c r="E13" s="26" t="s">
        <v>49</v>
      </c>
      <c r="F13" s="42">
        <f>'m vs o orig data'!B25*100</f>
        <v>24.07407407</v>
      </c>
      <c r="G13" s="40">
        <f>'m vs o orig data'!H25*100</f>
        <v>19.43412404</v>
      </c>
      <c r="I13" s="25" t="s">
        <v>104</v>
      </c>
      <c r="J13" s="62">
        <f>'m region orig data'!B10*100</f>
        <v>14.03508772</v>
      </c>
    </row>
    <row r="14" spans="1:10" ht="12.75">
      <c r="A14" s="25" t="s">
        <v>34</v>
      </c>
      <c r="B14" s="58">
        <f>'m vs o orig data'!B11*100</f>
        <v>33.19502075</v>
      </c>
      <c r="C14" s="40">
        <f>'m vs o orig data'!H11*100</f>
        <v>24.95636998</v>
      </c>
      <c r="E14" s="26" t="s">
        <v>52</v>
      </c>
      <c r="F14" s="42">
        <f>'m vs o orig data'!B26*100</f>
        <v>32.72727273</v>
      </c>
      <c r="G14" s="40">
        <f>'m vs o orig data'!H26*100</f>
        <v>20.23453668</v>
      </c>
      <c r="I14" s="27"/>
      <c r="J14" s="63"/>
    </row>
    <row r="15" spans="1:10" ht="13.5" thickBot="1">
      <c r="A15" s="25" t="s">
        <v>37</v>
      </c>
      <c r="B15" s="58"/>
      <c r="C15" s="40">
        <f>'m vs o orig data'!H12*100</f>
        <v>0</v>
      </c>
      <c r="E15" s="26" t="s">
        <v>53</v>
      </c>
      <c r="F15" s="42">
        <f>'m vs o orig data'!B27*100</f>
        <v>30.55555556</v>
      </c>
      <c r="G15" s="40">
        <f>'m vs o orig data'!H27*100</f>
        <v>19.12016759</v>
      </c>
      <c r="I15" s="29" t="s">
        <v>42</v>
      </c>
      <c r="J15" s="64">
        <f>'m region orig data'!B11*100</f>
        <v>24.712134629999998</v>
      </c>
    </row>
    <row r="16" spans="1:10" ht="12.75">
      <c r="A16" s="25" t="s">
        <v>38</v>
      </c>
      <c r="B16" s="58">
        <f>'m vs o orig data'!B13*100</f>
        <v>26.66666667</v>
      </c>
      <c r="C16" s="40">
        <f>'m vs o orig data'!H13*100</f>
        <v>14.561855670000002</v>
      </c>
      <c r="E16" s="26" t="s">
        <v>54</v>
      </c>
      <c r="F16" s="42">
        <f>'m vs o orig data'!B28*100</f>
        <v>20.45454545</v>
      </c>
      <c r="G16" s="40">
        <f>'m vs o orig data'!H28*100</f>
        <v>12.55442671</v>
      </c>
      <c r="I16" s="17" t="s">
        <v>43</v>
      </c>
      <c r="J16" s="30"/>
    </row>
    <row r="17" spans="1:10" ht="12.75">
      <c r="A17" s="25" t="s">
        <v>39</v>
      </c>
      <c r="B17" s="58">
        <f>'m vs o orig data'!B14*100</f>
        <v>15.09433962</v>
      </c>
      <c r="C17" s="40">
        <f>'m vs o orig data'!H14*100</f>
        <v>9.38086304</v>
      </c>
      <c r="E17" s="26" t="s">
        <v>55</v>
      </c>
      <c r="F17" s="42">
        <f>'m vs o orig data'!B29*100</f>
        <v>21.42857143</v>
      </c>
      <c r="G17" s="40">
        <f>'m vs o orig data'!H29*100</f>
        <v>16.174434700000003</v>
      </c>
      <c r="I17" s="67" t="s">
        <v>141</v>
      </c>
      <c r="J17" s="21"/>
    </row>
    <row r="18" spans="1:7" ht="12.75">
      <c r="A18" s="27"/>
      <c r="B18" s="59"/>
      <c r="C18" s="43"/>
      <c r="E18" s="26" t="s">
        <v>56</v>
      </c>
      <c r="F18" s="42">
        <f>'m vs o orig data'!B30*100</f>
        <v>30.55555556</v>
      </c>
      <c r="G18" s="40">
        <f>'m vs o orig data'!H30*100</f>
        <v>16.59242762</v>
      </c>
    </row>
    <row r="19" spans="1:7" ht="12.75">
      <c r="A19" s="25" t="s">
        <v>95</v>
      </c>
      <c r="B19" s="58">
        <f>'m vs o orig data'!B15*100</f>
        <v>25.05219207</v>
      </c>
      <c r="C19" s="40">
        <f>'m vs o orig data'!H15*100</f>
        <v>21.94064068</v>
      </c>
      <c r="E19" s="28"/>
      <c r="F19" s="39"/>
      <c r="G19" s="43"/>
    </row>
    <row r="20" spans="1:7" ht="13.5" thickBot="1">
      <c r="A20" s="25" t="s">
        <v>44</v>
      </c>
      <c r="B20" s="58">
        <f>'m vs o orig data'!B16*100</f>
        <v>22.79202279</v>
      </c>
      <c r="C20" s="40">
        <f>'m vs o orig data'!H16*100</f>
        <v>19.78534764</v>
      </c>
      <c r="E20" s="29" t="s">
        <v>41</v>
      </c>
      <c r="F20" s="60">
        <f>'m vs o orig data'!B8*100</f>
        <v>26.490066229999996</v>
      </c>
      <c r="G20" s="44">
        <f>'m vs o orig data'!H8*100</f>
        <v>19.02411072</v>
      </c>
    </row>
    <row r="21" spans="1:6" ht="12.75">
      <c r="A21" s="25" t="s">
        <v>40</v>
      </c>
      <c r="B21" s="58">
        <f>'m vs o orig data'!B17*100</f>
        <v>21.3740458</v>
      </c>
      <c r="C21" s="40">
        <f>'m vs o orig data'!H17*100</f>
        <v>12.33913702</v>
      </c>
      <c r="E21" s="17" t="s">
        <v>43</v>
      </c>
      <c r="F21" s="30"/>
    </row>
    <row r="22" spans="1:7" ht="12.75">
      <c r="A22" s="27"/>
      <c r="B22" s="59"/>
      <c r="C22" s="43"/>
      <c r="E22" s="68" t="s">
        <v>141</v>
      </c>
      <c r="F22" s="68"/>
      <c r="G22" s="68"/>
    </row>
    <row r="23" spans="1:3" ht="13.5" thickBot="1">
      <c r="A23" s="29" t="s">
        <v>42</v>
      </c>
      <c r="B23" s="58">
        <f>'m vs o orig data'!B18*100</f>
        <v>24.712134629999998</v>
      </c>
      <c r="C23" s="40">
        <f>'m vs o orig data'!H18*100</f>
        <v>19.8132834</v>
      </c>
    </row>
    <row r="24" spans="1:3" ht="13.5" thickBot="1">
      <c r="A24" s="49"/>
      <c r="B24" s="66" t="s">
        <v>139</v>
      </c>
      <c r="C24" s="65" t="s">
        <v>140</v>
      </c>
    </row>
    <row r="25" spans="1:6" ht="12.75">
      <c r="A25" s="17" t="s">
        <v>43</v>
      </c>
      <c r="B25" s="30"/>
      <c r="E25" s="46"/>
      <c r="F25" s="45"/>
    </row>
    <row r="26" spans="1:6" ht="12.75">
      <c r="A26" s="67" t="s">
        <v>141</v>
      </c>
      <c r="B26" s="21"/>
      <c r="C26" s="21"/>
      <c r="E26" s="46"/>
      <c r="F26" s="47"/>
    </row>
    <row r="27" spans="5:6" ht="12.75">
      <c r="E27" s="46"/>
      <c r="F27" s="47"/>
    </row>
    <row r="28" spans="5:6" ht="12.75">
      <c r="E28" s="46"/>
      <c r="F28" s="48"/>
    </row>
    <row r="29" spans="5:6" ht="12.75">
      <c r="E29" s="46"/>
      <c r="F29" s="45"/>
    </row>
    <row r="30" spans="5:6" ht="12.75">
      <c r="E30" s="49"/>
      <c r="F30" s="50"/>
    </row>
    <row r="31" spans="5:6" ht="12.75">
      <c r="E31" s="49"/>
      <c r="F31" s="50"/>
    </row>
    <row r="32" spans="5:6" ht="12.75">
      <c r="E32" s="49"/>
      <c r="F32" s="50"/>
    </row>
    <row r="34" spans="5:6" ht="12.75">
      <c r="E34" s="49"/>
      <c r="F34" s="50"/>
    </row>
    <row r="35" spans="5:6" ht="12.75">
      <c r="E35" s="49"/>
      <c r="F35" s="50"/>
    </row>
    <row r="36" spans="5:6" ht="12.75">
      <c r="E36" s="49"/>
      <c r="F36" s="50"/>
    </row>
    <row r="37" spans="5:6" ht="12.75">
      <c r="E37" s="51"/>
      <c r="F37" s="50"/>
    </row>
    <row r="38" spans="5:6" ht="12.75">
      <c r="E38" s="49"/>
      <c r="F38" s="50"/>
    </row>
  </sheetData>
  <sheetProtection/>
  <mergeCells count="7">
    <mergeCell ref="E22:G22"/>
    <mergeCell ref="F2:G2"/>
    <mergeCell ref="J2:J3"/>
    <mergeCell ref="A2:A6"/>
    <mergeCell ref="E2:E6"/>
    <mergeCell ref="B2:C2"/>
    <mergeCell ref="I2:I6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N1" sqref="N1:O65536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1" customWidth="1"/>
    <col min="11" max="12" width="9.140625" style="2" customWidth="1"/>
    <col min="13" max="13" width="2.8515625" style="10" customWidth="1"/>
    <col min="14" max="14" width="9.421875" style="2" bestFit="1" customWidth="1"/>
    <col min="15" max="15" width="2.8515625" style="10" customWidth="1"/>
    <col min="16" max="16" width="9.28125" style="2" bestFit="1" customWidth="1"/>
    <col min="17" max="16384" width="9.140625" style="2" customWidth="1"/>
  </cols>
  <sheetData>
    <row r="1" spans="1:15" ht="12.75">
      <c r="A1" s="35" t="s">
        <v>110</v>
      </c>
      <c r="B1" s="5" t="s">
        <v>57</v>
      </c>
      <c r="C1" s="79" t="s">
        <v>29</v>
      </c>
      <c r="D1" s="79"/>
      <c r="E1" s="79"/>
      <c r="F1" s="80" t="s">
        <v>88</v>
      </c>
      <c r="G1" s="80"/>
      <c r="H1" s="81" t="s">
        <v>115</v>
      </c>
      <c r="I1" s="81"/>
      <c r="J1" s="81"/>
      <c r="K1" s="81"/>
      <c r="L1" s="81"/>
      <c r="M1" s="7"/>
      <c r="O1" s="7"/>
    </row>
    <row r="2" spans="1:15" ht="12.75">
      <c r="A2" s="35" t="s">
        <v>111</v>
      </c>
      <c r="B2" s="52"/>
      <c r="C2" s="13"/>
      <c r="D2" s="13"/>
      <c r="E2" s="13"/>
      <c r="F2" s="37"/>
      <c r="G2" s="37"/>
      <c r="H2" s="5"/>
      <c r="I2" s="5" t="s">
        <v>96</v>
      </c>
      <c r="J2" s="5" t="s">
        <v>96</v>
      </c>
      <c r="K2" s="5"/>
      <c r="L2" s="5"/>
      <c r="M2" s="7"/>
      <c r="O2" s="7"/>
    </row>
    <row r="3" spans="1:23" ht="12.75">
      <c r="A3" s="5" t="s">
        <v>0</v>
      </c>
      <c r="B3" s="5"/>
      <c r="C3" s="13" t="s">
        <v>77</v>
      </c>
      <c r="D3" s="13" t="s">
        <v>63</v>
      </c>
      <c r="E3" s="13" t="s">
        <v>62</v>
      </c>
      <c r="F3" s="37" t="s">
        <v>86</v>
      </c>
      <c r="G3" s="37" t="s">
        <v>87</v>
      </c>
      <c r="H3" s="6" t="s">
        <v>89</v>
      </c>
      <c r="I3" s="3" t="s">
        <v>97</v>
      </c>
      <c r="J3" s="41" t="s">
        <v>98</v>
      </c>
      <c r="K3" s="6" t="s">
        <v>90</v>
      </c>
      <c r="L3" s="6" t="s">
        <v>91</v>
      </c>
      <c r="N3" s="6" t="s">
        <v>92</v>
      </c>
      <c r="P3" s="6" t="s">
        <v>93</v>
      </c>
      <c r="Q3" s="6"/>
      <c r="R3" s="6"/>
      <c r="S3" s="6"/>
      <c r="T3" s="6"/>
      <c r="U3" s="6"/>
      <c r="V3" s="6"/>
      <c r="W3" s="6"/>
    </row>
    <row r="4" spans="1:23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 (o)</v>
      </c>
      <c r="B4" t="s">
        <v>31</v>
      </c>
      <c r="C4" t="str">
        <f>'m vs o orig data'!P4</f>
        <v> </v>
      </c>
      <c r="D4" t="str">
        <f>'m vs o orig data'!Q4</f>
        <v>o</v>
      </c>
      <c r="E4">
        <f ca="1">IF(CELL("contents",F4)="s","s",IF(CELL("contents",G4)="s","s",IF(CELL("contents",'m vs o orig data'!R4)="d","d","")))</f>
      </c>
      <c r="F4" t="str">
        <f>'m vs o orig data'!S4</f>
        <v> </v>
      </c>
      <c r="G4" t="str">
        <f>'m vs o orig data'!T4</f>
        <v> </v>
      </c>
      <c r="H4" s="19">
        <f aca="true" t="shared" si="0" ref="H4:H14">I$19</f>
        <v>0.2471213463</v>
      </c>
      <c r="I4" s="3">
        <f>'m vs o orig data'!B4</f>
        <v>0.2681818182</v>
      </c>
      <c r="J4" s="3">
        <f>'m vs o orig data'!H4</f>
        <v>0.2266863251</v>
      </c>
      <c r="K4" s="19">
        <f aca="true" t="shared" si="1" ref="K4:K14">J$19</f>
        <v>0.198132834</v>
      </c>
      <c r="L4" s="12">
        <f>'m vs o orig data'!E4</f>
        <v>0.4689395862</v>
      </c>
      <c r="M4" s="8"/>
      <c r="N4" s="12">
        <f>'m vs o orig data'!K4</f>
        <v>0.0001905299</v>
      </c>
      <c r="O4" s="8"/>
      <c r="P4" s="12">
        <f>'m vs o orig data'!N4</f>
        <v>0.1594167858</v>
      </c>
      <c r="Q4" s="3"/>
      <c r="R4" s="3"/>
      <c r="S4" s="3"/>
      <c r="T4" s="3"/>
      <c r="U4" s="3"/>
      <c r="V4" s="3"/>
      <c r="W4" s="3"/>
    </row>
    <row r="5" spans="1:23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 (o)</v>
      </c>
      <c r="B5" t="s">
        <v>32</v>
      </c>
      <c r="C5" t="str">
        <f>'m vs o orig data'!P5</f>
        <v> </v>
      </c>
      <c r="D5" t="str">
        <f>'m vs o orig data'!Q5</f>
        <v>o</v>
      </c>
      <c r="E5">
        <f ca="1">IF(CELL("contents",F5)="s","s",IF(CELL("contents",G5)="s","s",IF(CELL("contents",'m vs o orig data'!R5)="d","d","")))</f>
      </c>
      <c r="F5" t="str">
        <f>'m vs o orig data'!S5</f>
        <v> </v>
      </c>
      <c r="G5" t="str">
        <f>'m vs o orig data'!T5</f>
        <v> </v>
      </c>
      <c r="H5" s="19">
        <f t="shared" si="0"/>
        <v>0.2471213463</v>
      </c>
      <c r="I5" s="3">
        <f>'m vs o orig data'!B5</f>
        <v>0.1976744186</v>
      </c>
      <c r="J5" s="3">
        <f>'m vs o orig data'!H5</f>
        <v>0.2135567403</v>
      </c>
      <c r="K5" s="19">
        <f t="shared" si="1"/>
        <v>0.198132834</v>
      </c>
      <c r="L5" s="12">
        <f>'m vs o orig data'!E5</f>
        <v>0.1327257852</v>
      </c>
      <c r="M5" s="9"/>
      <c r="N5" s="12">
        <f>'m vs o orig data'!K5</f>
        <v>0.0017166493</v>
      </c>
      <c r="O5" s="9"/>
      <c r="P5" s="12">
        <f>'m vs o orig data'!N5</f>
        <v>0.6156114055</v>
      </c>
      <c r="Q5" s="1"/>
      <c r="R5" s="1"/>
      <c r="S5" s="1"/>
      <c r="T5" s="1"/>
      <c r="U5" s="1"/>
      <c r="V5" s="1"/>
      <c r="W5" s="1"/>
    </row>
    <row r="6" spans="1:23" ht="12.75">
      <c r="A6" s="2" t="str">
        <f ca="1" t="shared" si="2"/>
        <v>Assiniboine (o,d)</v>
      </c>
      <c r="B6" t="s">
        <v>33</v>
      </c>
      <c r="C6" t="str">
        <f>'m vs o orig data'!P6</f>
        <v> </v>
      </c>
      <c r="D6" t="str">
        <f>'m vs o orig data'!Q6</f>
        <v>o</v>
      </c>
      <c r="E6" t="str">
        <f ca="1">IF(CELL("contents",F6)="s","s",IF(CELL("contents",G6)="s","s",IF(CELL("contents",'m vs o orig data'!R6)="d","d","")))</f>
        <v>d</v>
      </c>
      <c r="F6" t="str">
        <f>'m vs o orig data'!S6</f>
        <v> </v>
      </c>
      <c r="G6" t="str">
        <f>'m vs o orig data'!T6</f>
        <v> </v>
      </c>
      <c r="H6" s="19">
        <f t="shared" si="0"/>
        <v>0.2471213463</v>
      </c>
      <c r="I6" s="3">
        <f>'m vs o orig data'!B6</f>
        <v>0.3103448276</v>
      </c>
      <c r="J6" s="3">
        <f>'m vs o orig data'!H6</f>
        <v>0.2221250547</v>
      </c>
      <c r="K6" s="19">
        <f t="shared" si="1"/>
        <v>0.198132834</v>
      </c>
      <c r="L6" s="12">
        <f>'m vs o orig data'!E6</f>
        <v>0.1715741085</v>
      </c>
      <c r="M6" s="9"/>
      <c r="N6" s="12">
        <f>'m vs o orig data'!K6</f>
        <v>6.1706458E-07</v>
      </c>
      <c r="O6" s="9"/>
      <c r="P6" s="12">
        <f>'m vs o orig data'!N6</f>
        <v>0.0495691276</v>
      </c>
      <c r="Q6" s="1"/>
      <c r="R6" s="1"/>
      <c r="S6" s="1"/>
      <c r="T6" s="1"/>
      <c r="U6" s="1"/>
      <c r="V6" s="1"/>
      <c r="W6" s="1"/>
    </row>
    <row r="7" spans="1:23" ht="12.75">
      <c r="A7" s="2" t="str">
        <f ca="1" t="shared" si="2"/>
        <v>Brandon (o)</v>
      </c>
      <c r="B7" t="s">
        <v>28</v>
      </c>
      <c r="C7" t="str">
        <f>'m vs o orig data'!P7</f>
        <v> </v>
      </c>
      <c r="D7" t="str">
        <f>'m vs o orig data'!Q7</f>
        <v>o</v>
      </c>
      <c r="E7">
        <f ca="1">IF(CELL("contents",F7)="s","s",IF(CELL("contents",G7)="s","s",IF(CELL("contents",'m vs o orig data'!R7)="d","d","")))</f>
      </c>
      <c r="F7" t="str">
        <f>'m vs o orig data'!S7</f>
        <v> </v>
      </c>
      <c r="G7" t="str">
        <f>'m vs o orig data'!T7</f>
        <v> </v>
      </c>
      <c r="H7" s="19">
        <f t="shared" si="0"/>
        <v>0.2471213463</v>
      </c>
      <c r="I7" s="3">
        <f>'m vs o orig data'!B7</f>
        <v>0.25</v>
      </c>
      <c r="J7" s="3">
        <f>'m vs o orig data'!H7</f>
        <v>0.2328073831</v>
      </c>
      <c r="K7" s="19">
        <f t="shared" si="1"/>
        <v>0.198132834</v>
      </c>
      <c r="L7" s="12">
        <f>'m vs o orig data'!E7</f>
        <v>0.9663323414</v>
      </c>
      <c r="M7" s="9"/>
      <c r="N7" s="12">
        <f>'m vs o orig data'!K7</f>
        <v>4.6115162E-07</v>
      </c>
      <c r="O7" s="9"/>
      <c r="P7" s="12">
        <f>'m vs o orig data'!N7</f>
        <v>0.7981876191</v>
      </c>
      <c r="Q7" s="1"/>
      <c r="R7" s="1"/>
      <c r="S7" s="1"/>
      <c r="T7" s="1"/>
      <c r="U7" s="1"/>
      <c r="V7" s="1"/>
      <c r="W7" s="1"/>
    </row>
    <row r="8" spans="1:23" ht="12.75">
      <c r="A8" s="2" t="str">
        <f ca="1" t="shared" si="2"/>
        <v>Winnipeg (o,d)</v>
      </c>
      <c r="B8" t="s">
        <v>41</v>
      </c>
      <c r="C8" t="str">
        <f>'m vs o orig data'!P8</f>
        <v> </v>
      </c>
      <c r="D8" t="str">
        <f>'m vs o orig data'!Q8</f>
        <v>o</v>
      </c>
      <c r="E8" t="str">
        <f ca="1">IF(CELL("contents",F8)="s","s",IF(CELL("contents",G8)="s","s",IF(CELL("contents",'m vs o orig data'!R8)="d","d","")))</f>
        <v>d</v>
      </c>
      <c r="F8" t="str">
        <f>'m vs o orig data'!S8</f>
        <v> </v>
      </c>
      <c r="G8" t="str">
        <f>'m vs o orig data'!T8</f>
        <v> </v>
      </c>
      <c r="H8" s="19">
        <f t="shared" si="0"/>
        <v>0.2471213463</v>
      </c>
      <c r="I8" s="3">
        <f>'m vs o orig data'!B8</f>
        <v>0.2649006623</v>
      </c>
      <c r="J8" s="3">
        <f>'m vs o orig data'!H8</f>
        <v>0.1902411072</v>
      </c>
      <c r="K8" s="19">
        <f t="shared" si="1"/>
        <v>0.198132834</v>
      </c>
      <c r="L8" s="12">
        <f>'m vs o orig data'!E8</f>
        <v>0.2147221463</v>
      </c>
      <c r="M8" s="9"/>
      <c r="N8" s="12">
        <f>'m vs o orig data'!K8</f>
        <v>2.47121E-05</v>
      </c>
      <c r="O8" s="9"/>
      <c r="P8" s="12">
        <f>'m vs o orig data'!N8</f>
        <v>1.579378E-08</v>
      </c>
      <c r="Q8" s="1"/>
      <c r="R8" s="1"/>
      <c r="S8" s="1"/>
      <c r="T8" s="1"/>
      <c r="U8" s="1"/>
      <c r="V8" s="1"/>
      <c r="W8" s="1"/>
    </row>
    <row r="9" spans="1:23" ht="12.75">
      <c r="A9" s="2" t="str">
        <f ca="1" t="shared" si="2"/>
        <v>Interlake (m,o)</v>
      </c>
      <c r="B9" t="s">
        <v>35</v>
      </c>
      <c r="C9" t="str">
        <f>'m vs o orig data'!P9</f>
        <v>m</v>
      </c>
      <c r="D9" t="str">
        <f>'m vs o orig data'!Q9</f>
        <v>o</v>
      </c>
      <c r="E9">
        <f ca="1">IF(CELL("contents",F9)="s","s",IF(CELL("contents",G9)="s","s",IF(CELL("contents",'m vs o orig data'!R9)="d","d","")))</f>
      </c>
      <c r="F9" t="str">
        <f>'m vs o orig data'!S9</f>
        <v> </v>
      </c>
      <c r="G9" t="str">
        <f>'m vs o orig data'!T9</f>
        <v> </v>
      </c>
      <c r="H9" s="19">
        <f t="shared" si="0"/>
        <v>0.2471213463</v>
      </c>
      <c r="I9" s="3">
        <f>'m vs o orig data'!B9</f>
        <v>0.1828571429</v>
      </c>
      <c r="J9" s="3">
        <f>'m vs o orig data'!H9</f>
        <v>0.1698858648</v>
      </c>
      <c r="K9" s="19">
        <f t="shared" si="1"/>
        <v>0.198132834</v>
      </c>
      <c r="L9" s="12">
        <f>'m vs o orig data'!E9</f>
        <v>0.0053147341</v>
      </c>
      <c r="M9" s="9"/>
      <c r="N9" s="12">
        <f>'m vs o orig data'!K9</f>
        <v>1.7237758E-06</v>
      </c>
      <c r="O9" s="9"/>
      <c r="P9" s="12">
        <f>'m vs o orig data'!N9</f>
        <v>0.5343471161</v>
      </c>
      <c r="Q9" s="1"/>
      <c r="R9" s="1"/>
      <c r="S9" s="1"/>
      <c r="T9" s="1"/>
      <c r="U9" s="1"/>
      <c r="V9" s="1"/>
      <c r="W9" s="1"/>
    </row>
    <row r="10" spans="1:16" ht="12.75">
      <c r="A10" s="2" t="str">
        <f ca="1" t="shared" si="2"/>
        <v>North Eastman (o)</v>
      </c>
      <c r="B10" t="s">
        <v>36</v>
      </c>
      <c r="C10" t="str">
        <f>'m vs o orig data'!P10</f>
        <v> </v>
      </c>
      <c r="D10" t="str">
        <f>'m vs o orig data'!Q10</f>
        <v>o</v>
      </c>
      <c r="E10">
        <f ca="1">IF(CELL("contents",F10)="s","s",IF(CELL("contents",G10)="s","s",IF(CELL("contents",'m vs o orig data'!R10)="d","d","")))</f>
      </c>
      <c r="F10" t="str">
        <f>'m vs o orig data'!S10</f>
        <v> </v>
      </c>
      <c r="G10" t="str">
        <f>'m vs o orig data'!T10</f>
        <v> </v>
      </c>
      <c r="H10" s="19">
        <f t="shared" si="0"/>
        <v>0.2471213463</v>
      </c>
      <c r="I10" s="3">
        <f>'m vs o orig data'!B10</f>
        <v>0.1441441441</v>
      </c>
      <c r="J10" s="3">
        <f>'m vs o orig data'!H10</f>
        <v>0.1606145251</v>
      </c>
      <c r="K10" s="19">
        <f t="shared" si="1"/>
        <v>0.198132834</v>
      </c>
      <c r="L10" s="12">
        <f>'m vs o orig data'!E10</f>
        <v>0.0118940584</v>
      </c>
      <c r="N10" s="12">
        <f>'m vs o orig data'!K10</f>
        <v>1.28611E-05</v>
      </c>
      <c r="P10" s="12">
        <f>'m vs o orig data'!N10</f>
        <v>0.6442363765</v>
      </c>
    </row>
    <row r="11" spans="1:23" ht="12.75">
      <c r="A11" s="2" t="str">
        <f ca="1" t="shared" si="2"/>
        <v>Parkland (m,o,d)</v>
      </c>
      <c r="B11" t="s">
        <v>34</v>
      </c>
      <c r="C11" t="str">
        <f>'m vs o orig data'!P11</f>
        <v>m</v>
      </c>
      <c r="D11" t="str">
        <f>'m vs o orig data'!Q11</f>
        <v>o</v>
      </c>
      <c r="E11" t="str">
        <f ca="1">IF(CELL("contents",F11)="s","s",IF(CELL("contents",G11)="s","s",IF(CELL("contents",'m vs o orig data'!R11)="d","d","")))</f>
        <v>d</v>
      </c>
      <c r="F11" t="str">
        <f>'m vs o orig data'!S11</f>
        <v> </v>
      </c>
      <c r="G11" t="str">
        <f>'m vs o orig data'!T11</f>
        <v> </v>
      </c>
      <c r="H11" s="19">
        <f t="shared" si="0"/>
        <v>0.2471213463</v>
      </c>
      <c r="I11" s="3">
        <f>'m vs o orig data'!B11</f>
        <v>0.3319502075</v>
      </c>
      <c r="J11" s="3">
        <f>'m vs o orig data'!H11</f>
        <v>0.2495636998</v>
      </c>
      <c r="K11" s="19">
        <f t="shared" si="1"/>
        <v>0.198132834</v>
      </c>
      <c r="L11" s="12">
        <f>'m vs o orig data'!E11</f>
        <v>0.0022652491</v>
      </c>
      <c r="M11" s="9"/>
      <c r="N11" s="12">
        <f>'m vs o orig data'!K11</f>
        <v>3.330669E-16</v>
      </c>
      <c r="O11" s="9"/>
      <c r="P11" s="12">
        <f>'m vs o orig data'!N11</f>
        <v>0.0043331157</v>
      </c>
      <c r="Q11" s="1"/>
      <c r="R11" s="1"/>
      <c r="S11" s="1"/>
      <c r="T11" s="1"/>
      <c r="U11" s="1"/>
      <c r="V11" s="1"/>
      <c r="W11" s="1"/>
    </row>
    <row r="12" spans="1:23" ht="12.75">
      <c r="A12" s="2" t="str">
        <f ca="1" t="shared" si="2"/>
        <v>Churchill (s)</v>
      </c>
      <c r="B12" t="s">
        <v>37</v>
      </c>
      <c r="C12" t="str">
        <f>'m vs o orig data'!P12</f>
        <v> </v>
      </c>
      <c r="D12" t="str">
        <f>'m vs o orig data'!Q12</f>
        <v> </v>
      </c>
      <c r="E12" t="str">
        <f ca="1">IF(CELL("contents",F12)="s","s",IF(CELL("contents",G12)="s","s",IF(CELL("contents",'m vs o orig data'!R12)="d","d","")))</f>
        <v>s</v>
      </c>
      <c r="F12" t="str">
        <f>'m vs o orig data'!S12</f>
        <v>s</v>
      </c>
      <c r="G12" t="str">
        <f>'m vs o orig data'!T12</f>
        <v> </v>
      </c>
      <c r="H12" s="19">
        <f t="shared" si="0"/>
        <v>0.2471213463</v>
      </c>
      <c r="I12" s="3" t="str">
        <f>'m vs o orig data'!B12</f>
        <v> </v>
      </c>
      <c r="J12" s="3">
        <f>'m vs o orig data'!H12</f>
        <v>0</v>
      </c>
      <c r="K12" s="19">
        <f t="shared" si="1"/>
        <v>0.198132834</v>
      </c>
      <c r="L12" s="12" t="str">
        <f>'m vs o orig data'!E12</f>
        <v> </v>
      </c>
      <c r="M12" s="9"/>
      <c r="N12" s="12">
        <f>'m vs o orig data'!K12</f>
        <v>0.0850806618</v>
      </c>
      <c r="O12" s="9"/>
      <c r="P12" s="12" t="str">
        <f>'m vs o orig data'!N12</f>
        <v> </v>
      </c>
      <c r="Q12" s="1"/>
      <c r="R12" s="1"/>
      <c r="S12" s="1"/>
      <c r="T12" s="1"/>
      <c r="U12" s="1"/>
      <c r="V12" s="1"/>
      <c r="W12" s="1"/>
    </row>
    <row r="13" spans="1:23" ht="12.75">
      <c r="A13" s="2" t="str">
        <f ca="1" t="shared" si="2"/>
        <v>Nor-Man (o,d)</v>
      </c>
      <c r="B13" t="s">
        <v>38</v>
      </c>
      <c r="C13" t="str">
        <f>'m vs o orig data'!P13</f>
        <v> </v>
      </c>
      <c r="D13" t="str">
        <f>'m vs o orig data'!Q13</f>
        <v>o</v>
      </c>
      <c r="E13" t="str">
        <f ca="1">IF(CELL("contents",F13)="s","s",IF(CELL("contents",G13)="s","s",IF(CELL("contents",'m vs o orig data'!R13)="d","d","")))</f>
        <v>d</v>
      </c>
      <c r="F13" t="str">
        <f>'m vs o orig data'!S13</f>
        <v> </v>
      </c>
      <c r="G13" t="str">
        <f>'m vs o orig data'!T13</f>
        <v> </v>
      </c>
      <c r="H13" s="19">
        <f t="shared" si="0"/>
        <v>0.2471213463</v>
      </c>
      <c r="I13" s="3">
        <f>'m vs o orig data'!B13</f>
        <v>0.2666666667</v>
      </c>
      <c r="J13" s="3">
        <f>'m vs o orig data'!H13</f>
        <v>0.1456185567</v>
      </c>
      <c r="K13" s="19">
        <f t="shared" si="1"/>
        <v>0.198132834</v>
      </c>
      <c r="L13" s="12">
        <f>'m vs o orig data'!E13</f>
        <v>0.6947447945</v>
      </c>
      <c r="M13" s="9"/>
      <c r="N13" s="12">
        <f>'m vs o orig data'!K13</f>
        <v>0.0002424483</v>
      </c>
      <c r="O13" s="9"/>
      <c r="P13" s="12">
        <f>'m vs o orig data'!N13</f>
        <v>0.0058380259</v>
      </c>
      <c r="Q13" s="1"/>
      <c r="R13" s="1"/>
      <c r="S13" s="1"/>
      <c r="T13" s="1"/>
      <c r="U13" s="1"/>
      <c r="V13" s="1"/>
      <c r="W13" s="1"/>
    </row>
    <row r="14" spans="1:23" ht="12.75">
      <c r="A14" s="2" t="str">
        <f ca="1" t="shared" si="2"/>
        <v>Burntwood (o)</v>
      </c>
      <c r="B14" t="s">
        <v>39</v>
      </c>
      <c r="C14" t="str">
        <f>'m vs o orig data'!P14</f>
        <v> </v>
      </c>
      <c r="D14" t="str">
        <f>'m vs o orig data'!Q14</f>
        <v>o</v>
      </c>
      <c r="E14">
        <f ca="1">IF(CELL("contents",F14)="s","s",IF(CELL("contents",G14)="s","s",IF(CELL("contents",'m vs o orig data'!R14)="d","d","")))</f>
      </c>
      <c r="F14" t="str">
        <f>'m vs o orig data'!S14</f>
        <v> </v>
      </c>
      <c r="G14" t="str">
        <f>'m vs o orig data'!T14</f>
        <v> </v>
      </c>
      <c r="H14" s="19">
        <f t="shared" si="0"/>
        <v>0.2471213463</v>
      </c>
      <c r="I14" s="3">
        <f>'m vs o orig data'!B14</f>
        <v>0.1509433962</v>
      </c>
      <c r="J14" s="3">
        <f>'m vs o orig data'!H14</f>
        <v>0.0938086304</v>
      </c>
      <c r="K14" s="19">
        <f t="shared" si="1"/>
        <v>0.198132834</v>
      </c>
      <c r="L14" s="12">
        <f>'m vs o orig data'!E14</f>
        <v>0.1045276535</v>
      </c>
      <c r="M14" s="9"/>
      <c r="N14" s="12">
        <f>'m vs o orig data'!K14</f>
        <v>1.5171054E-09</v>
      </c>
      <c r="O14" s="9"/>
      <c r="P14" s="12">
        <f>'m vs o orig data'!N14</f>
        <v>0.1840551152</v>
      </c>
      <c r="Q14" s="1"/>
      <c r="R14" s="1"/>
      <c r="S14" s="1"/>
      <c r="T14" s="1"/>
      <c r="U14" s="1"/>
      <c r="V14" s="1"/>
      <c r="W14" s="1"/>
    </row>
    <row r="15" spans="1:23" ht="12.75">
      <c r="B15"/>
      <c r="C15"/>
      <c r="D15"/>
      <c r="E15"/>
      <c r="F15"/>
      <c r="G15"/>
      <c r="H15" s="19"/>
      <c r="I15" s="3"/>
      <c r="J15" s="3"/>
      <c r="K15" s="19"/>
      <c r="L15" s="12"/>
      <c r="M15" s="9"/>
      <c r="N15" s="12"/>
      <c r="O15" s="9"/>
      <c r="P15" s="12"/>
      <c r="Q15" s="1"/>
      <c r="R15" s="1"/>
      <c r="S15" s="1"/>
      <c r="T15" s="1"/>
      <c r="U15" s="1"/>
      <c r="V15" s="1"/>
      <c r="W15" s="1"/>
    </row>
    <row r="16" spans="1:23" ht="12.75">
      <c r="A16" s="2" t="str">
        <f ca="1" t="shared" si="2"/>
        <v>Rural South (o)</v>
      </c>
      <c r="B16" t="s">
        <v>95</v>
      </c>
      <c r="C16" t="str">
        <f>'m vs o orig data'!P15</f>
        <v> </v>
      </c>
      <c r="D16" t="str">
        <f>'m vs o orig data'!Q15</f>
        <v>o</v>
      </c>
      <c r="E16">
        <f ca="1">IF(CELL("contents",F16)="s","s",IF(CELL("contents",G16)="s","s",IF(CELL("contents",'m vs o orig data'!R15)="d","d","")))</f>
      </c>
      <c r="F16" t="str">
        <f>'m vs o orig data'!S15</f>
        <v> </v>
      </c>
      <c r="G16" t="str">
        <f>'m vs o orig data'!T15</f>
        <v> </v>
      </c>
      <c r="H16" s="19">
        <f>I$19</f>
        <v>0.2471213463</v>
      </c>
      <c r="I16" s="3">
        <f>'m vs o orig data'!B15</f>
        <v>0.2505219207</v>
      </c>
      <c r="J16" s="3">
        <f>'m vs o orig data'!H15</f>
        <v>0.2194064068</v>
      </c>
      <c r="K16" s="19">
        <f>J$19</f>
        <v>0.198132834</v>
      </c>
      <c r="L16" s="12">
        <f>'m vs o orig data'!E15</f>
        <v>0.8630090778</v>
      </c>
      <c r="M16" s="9"/>
      <c r="N16" s="12">
        <f>'m vs o orig data'!K15</f>
        <v>1.199219E-11</v>
      </c>
      <c r="O16" s="9"/>
      <c r="P16" s="12">
        <f>'m vs o orig data'!N15</f>
        <v>0.1053883339</v>
      </c>
      <c r="Q16" s="1"/>
      <c r="R16" s="1"/>
      <c r="S16" s="1"/>
      <c r="T16" s="1"/>
      <c r="U16" s="1"/>
      <c r="V16" s="1"/>
      <c r="W16" s="1"/>
    </row>
    <row r="17" spans="1:16" ht="12.75">
      <c r="A17" s="2" t="str">
        <f ca="1" t="shared" si="2"/>
        <v>Mid</v>
      </c>
      <c r="B17" t="s">
        <v>44</v>
      </c>
      <c r="C17" t="str">
        <f>'m vs o orig data'!P16</f>
        <v> </v>
      </c>
      <c r="D17" t="str">
        <f>'m vs o orig data'!Q16</f>
        <v> </v>
      </c>
      <c r="E17">
        <f ca="1">IF(CELL("contents",F17)="s","s",IF(CELL("contents",G17)="s","s",IF(CELL("contents",'m vs o orig data'!R16)="d","d","")))</f>
      </c>
      <c r="F17" t="str">
        <f>'m vs o orig data'!S16</f>
        <v> </v>
      </c>
      <c r="G17" t="str">
        <f>'m vs o orig data'!T16</f>
        <v> </v>
      </c>
      <c r="H17" s="19">
        <f>I$19</f>
        <v>0.2471213463</v>
      </c>
      <c r="I17" s="3">
        <f>'m vs o orig data'!B16</f>
        <v>0.2279202279</v>
      </c>
      <c r="J17" s="3">
        <f>'m vs o orig data'!H16</f>
        <v>0.1978534764</v>
      </c>
      <c r="K17" s="19">
        <f>J$19</f>
        <v>0.198132834</v>
      </c>
      <c r="L17" s="12">
        <f>'m vs o orig data'!E16</f>
        <v>0.2382212786</v>
      </c>
      <c r="N17" s="12">
        <f>'m vs o orig data'!K16</f>
        <v>0.9421655824</v>
      </c>
      <c r="P17" s="12">
        <f>'m vs o orig data'!N16</f>
        <v>0.0535514577</v>
      </c>
    </row>
    <row r="18" spans="1:16" ht="12.75">
      <c r="A18" s="2" t="str">
        <f ca="1" t="shared" si="2"/>
        <v>North (o,d)</v>
      </c>
      <c r="B18" t="s">
        <v>40</v>
      </c>
      <c r="C18" t="str">
        <f>'m vs o orig data'!P17</f>
        <v> </v>
      </c>
      <c r="D18" t="str">
        <f>'m vs o orig data'!Q17</f>
        <v>o</v>
      </c>
      <c r="E18" t="str">
        <f ca="1">IF(CELL("contents",F18)="s","s",IF(CELL("contents",G18)="s","s",IF(CELL("contents",'m vs o orig data'!R17)="d","d","")))</f>
        <v>d</v>
      </c>
      <c r="F18" t="str">
        <f>'m vs o orig data'!S17</f>
        <v> </v>
      </c>
      <c r="G18" t="str">
        <f>'m vs o orig data'!T17</f>
        <v> </v>
      </c>
      <c r="H18" s="19">
        <f>I$19</f>
        <v>0.2471213463</v>
      </c>
      <c r="I18" s="3">
        <f>'m vs o orig data'!B17</f>
        <v>0.213740458</v>
      </c>
      <c r="J18" s="3">
        <f>'m vs o orig data'!H17</f>
        <v>0.1233913702</v>
      </c>
      <c r="K18" s="19">
        <f>J$19</f>
        <v>0.198132834</v>
      </c>
      <c r="L18" s="12">
        <f>'m vs o orig data'!E17</f>
        <v>0.3757470327</v>
      </c>
      <c r="N18" s="12">
        <f>'m vs o orig data'!K17</f>
        <v>9.408141E-12</v>
      </c>
      <c r="P18" s="12">
        <f>'m vs o orig data'!N17</f>
        <v>0.0035202161</v>
      </c>
    </row>
    <row r="19" spans="1:16" ht="12.75">
      <c r="A19" s="2" t="str">
        <f ca="1" t="shared" si="2"/>
        <v>Manitoba (d)</v>
      </c>
      <c r="B19" t="s">
        <v>42</v>
      </c>
      <c r="C19" t="str">
        <f>'m vs o orig data'!P18</f>
        <v> </v>
      </c>
      <c r="D19" t="str">
        <f>'m vs o orig data'!Q18</f>
        <v> </v>
      </c>
      <c r="E19" t="str">
        <f ca="1">IF(CELL("contents",F19)="s","s",IF(CELL("contents",G19)="s","s",IF(CELL("contents",'m vs o orig data'!R18)="d","d","")))</f>
        <v>d</v>
      </c>
      <c r="F19" t="str">
        <f>'m vs o orig data'!S18</f>
        <v> </v>
      </c>
      <c r="G19" t="str">
        <f>'m vs o orig data'!T18</f>
        <v> </v>
      </c>
      <c r="H19" s="19">
        <f>I$19</f>
        <v>0.2471213463</v>
      </c>
      <c r="I19" s="3">
        <f>'m vs o orig data'!B18</f>
        <v>0.2471213463</v>
      </c>
      <c r="J19" s="3">
        <f>'m vs o orig data'!H18</f>
        <v>0.198132834</v>
      </c>
      <c r="K19" s="19">
        <f>J$19</f>
        <v>0.198132834</v>
      </c>
      <c r="L19" s="12">
        <f>'m vs o orig data'!E18</f>
        <v>1</v>
      </c>
      <c r="N19" s="12">
        <f>'m vs o orig data'!K18</f>
        <v>1</v>
      </c>
      <c r="P19" s="12">
        <f>'m vs o orig data'!N18</f>
        <v>9.4057634E-09</v>
      </c>
    </row>
    <row r="20" spans="1:16" ht="12.75">
      <c r="A20" s="2" t="str">
        <f ca="1" t="shared" si="2"/>
        <v>Fort Garry (o)</v>
      </c>
      <c r="B20" t="s">
        <v>45</v>
      </c>
      <c r="C20" t="str">
        <f>'m vs o orig data'!P19</f>
        <v> </v>
      </c>
      <c r="D20" t="str">
        <f>'m vs o orig data'!Q19</f>
        <v>o</v>
      </c>
      <c r="E20">
        <f ca="1">IF(CELL("contents",F20)="s","s",IF(CELL("contents",G20)="s","s",IF(CELL("contents",'m vs o orig data'!R19)="d","d","")))</f>
      </c>
      <c r="F20" t="str">
        <f>'m vs o orig data'!S19</f>
        <v> </v>
      </c>
      <c r="G20" t="str">
        <f>'m vs o orig data'!T19</f>
        <v> </v>
      </c>
      <c r="H20" s="19">
        <f aca="true" t="shared" si="3" ref="H20:H31">I$19</f>
        <v>0.2471213463</v>
      </c>
      <c r="I20" s="3">
        <f>'m vs o orig data'!B19</f>
        <v>0.2407407407</v>
      </c>
      <c r="J20" s="3">
        <f>'m vs o orig data'!H19</f>
        <v>0.1743735469</v>
      </c>
      <c r="K20" s="19">
        <f aca="true" t="shared" si="4" ref="K20:K31">J$19</f>
        <v>0.198132834</v>
      </c>
      <c r="L20" s="12">
        <f>'m vs o orig data'!E19</f>
        <v>0.9134381364</v>
      </c>
      <c r="N20" s="12">
        <f>'m vs o orig data'!K19</f>
        <v>0.0002083693</v>
      </c>
      <c r="P20" s="12">
        <f>'m vs o orig data'!N19</f>
        <v>0.202718774</v>
      </c>
    </row>
    <row r="21" spans="1:16" ht="12.75">
      <c r="A21" s="2" t="str">
        <f ca="1" t="shared" si="2"/>
        <v>Assiniboine South (s)</v>
      </c>
      <c r="B21" t="s">
        <v>46</v>
      </c>
      <c r="C21" t="str">
        <f>'m vs o orig data'!P20</f>
        <v> </v>
      </c>
      <c r="D21" t="str">
        <f>'m vs o orig data'!Q20</f>
        <v> </v>
      </c>
      <c r="E21" t="str">
        <f ca="1">IF(CELL("contents",F21)="s","s",IF(CELL("contents",G21)="s","s",IF(CELL("contents",'m vs o orig data'!R20)="d","d","")))</f>
        <v>s</v>
      </c>
      <c r="F21" t="str">
        <f>'m vs o orig data'!S20</f>
        <v>s</v>
      </c>
      <c r="G21" t="str">
        <f>'m vs o orig data'!T20</f>
        <v> </v>
      </c>
      <c r="H21" s="19">
        <f t="shared" si="3"/>
        <v>0.2471213463</v>
      </c>
      <c r="I21" s="3" t="str">
        <f>'m vs o orig data'!B20</f>
        <v> </v>
      </c>
      <c r="J21" s="3">
        <f>'m vs o orig data'!H20</f>
        <v>0.2142030104</v>
      </c>
      <c r="K21" s="19">
        <f t="shared" si="4"/>
        <v>0.198132834</v>
      </c>
      <c r="L21" s="12" t="str">
        <f>'m vs o orig data'!E20</f>
        <v> </v>
      </c>
      <c r="N21" s="12">
        <f>'m vs o orig data'!K20</f>
        <v>0.0401478308</v>
      </c>
      <c r="P21" s="12" t="str">
        <f>'m vs o orig data'!N20</f>
        <v> </v>
      </c>
    </row>
    <row r="22" spans="1:16" ht="12.75">
      <c r="A22" s="2" t="str">
        <f ca="1" t="shared" si="2"/>
        <v>St. Boniface (o,d)</v>
      </c>
      <c r="B22" t="s">
        <v>50</v>
      </c>
      <c r="C22" t="str">
        <f>'m vs o orig data'!P21</f>
        <v> </v>
      </c>
      <c r="D22" t="str">
        <f>'m vs o orig data'!Q21</f>
        <v>o</v>
      </c>
      <c r="E22" t="str">
        <f ca="1">IF(CELL("contents",F22)="s","s",IF(CELL("contents",G22)="s","s",IF(CELL("contents",'m vs o orig data'!R21)="d","d","")))</f>
        <v>d</v>
      </c>
      <c r="F22" t="str">
        <f>'m vs o orig data'!S21</f>
        <v> </v>
      </c>
      <c r="G22" t="str">
        <f>'m vs o orig data'!T21</f>
        <v> </v>
      </c>
      <c r="H22" s="19">
        <f t="shared" si="3"/>
        <v>0.2471213463</v>
      </c>
      <c r="I22" s="3">
        <f>'m vs o orig data'!B21</f>
        <v>0.3023255814</v>
      </c>
      <c r="J22" s="3">
        <f>'m vs o orig data'!H21</f>
        <v>0.2253702511</v>
      </c>
      <c r="K22" s="19">
        <f t="shared" si="4"/>
        <v>0.198132834</v>
      </c>
      <c r="L22" s="12">
        <f>'m vs o orig data'!E21</f>
        <v>0.0932513007</v>
      </c>
      <c r="N22" s="12">
        <f>'m vs o orig data'!K21</f>
        <v>0.0001398954</v>
      </c>
      <c r="P22" s="12">
        <f>'m vs o orig data'!N21</f>
        <v>0.0194605065</v>
      </c>
    </row>
    <row r="23" spans="1:16" ht="12.75">
      <c r="A23" s="2" t="str">
        <f ca="1" t="shared" si="2"/>
        <v>St. Vital (d)</v>
      </c>
      <c r="B23" t="s">
        <v>48</v>
      </c>
      <c r="C23" t="str">
        <f>'m vs o orig data'!P22</f>
        <v> </v>
      </c>
      <c r="D23" t="str">
        <f>'m vs o orig data'!Q22</f>
        <v> </v>
      </c>
      <c r="E23" t="str">
        <f ca="1">IF(CELL("contents",F23)="s","s",IF(CELL("contents",G23)="s","s",IF(CELL("contents",'m vs o orig data'!R22)="d","d","")))</f>
        <v>d</v>
      </c>
      <c r="F23" t="str">
        <f>'m vs o orig data'!S22</f>
        <v> </v>
      </c>
      <c r="G23" t="str">
        <f>'m vs o orig data'!T22</f>
        <v> </v>
      </c>
      <c r="H23" s="19">
        <f t="shared" si="3"/>
        <v>0.2471213463</v>
      </c>
      <c r="I23" s="3">
        <f>'m vs o orig data'!B22</f>
        <v>0.2738853503</v>
      </c>
      <c r="J23" s="3">
        <f>'m vs o orig data'!H22</f>
        <v>0.2036630037</v>
      </c>
      <c r="K23" s="19">
        <f t="shared" si="4"/>
        <v>0.198132834</v>
      </c>
      <c r="L23" s="12">
        <f>'m vs o orig data'!E22</f>
        <v>0.4368818973</v>
      </c>
      <c r="N23" s="12">
        <f>'m vs o orig data'!K22</f>
        <v>0.3746254406</v>
      </c>
      <c r="P23" s="12">
        <f>'m vs o orig data'!N22</f>
        <v>0.0328356839</v>
      </c>
    </row>
    <row r="24" spans="1:16" ht="12.75">
      <c r="A24" s="2" t="str">
        <f ca="1" t="shared" si="2"/>
        <v>Transcona</v>
      </c>
      <c r="B24" t="s">
        <v>51</v>
      </c>
      <c r="C24" t="str">
        <f>'m vs o orig data'!P23</f>
        <v> </v>
      </c>
      <c r="D24" t="str">
        <f>'m vs o orig data'!Q23</f>
        <v> </v>
      </c>
      <c r="E24">
        <f ca="1">IF(CELL("contents",F24)="s","s",IF(CELL("contents",G24)="s","s",IF(CELL("contents",'m vs o orig data'!R23)="d","d","")))</f>
      </c>
      <c r="F24" t="str">
        <f>'m vs o orig data'!S23</f>
        <v> </v>
      </c>
      <c r="G24" t="str">
        <f>'m vs o orig data'!T23</f>
        <v> </v>
      </c>
      <c r="H24" s="19">
        <f t="shared" si="3"/>
        <v>0.2471213463</v>
      </c>
      <c r="I24" s="3">
        <f>'m vs o orig data'!B23</f>
        <v>0.2105263158</v>
      </c>
      <c r="J24" s="3">
        <f>'m vs o orig data'!H23</f>
        <v>0.182230869</v>
      </c>
      <c r="K24" s="19">
        <f t="shared" si="4"/>
        <v>0.198132834</v>
      </c>
      <c r="L24" s="12">
        <f>'m vs o orig data'!E23</f>
        <v>0.600978778</v>
      </c>
      <c r="N24" s="12">
        <f>'m vs o orig data'!K23</f>
        <v>0.1172036471</v>
      </c>
      <c r="P24" s="12">
        <f>'m vs o orig data'!N23</f>
        <v>0.6557958677</v>
      </c>
    </row>
    <row r="25" spans="1:19" ht="12.75">
      <c r="A25" s="2" t="str">
        <f ca="1" t="shared" si="2"/>
        <v>River Heights</v>
      </c>
      <c r="B25" t="s">
        <v>47</v>
      </c>
      <c r="C25" t="str">
        <f>'m vs o orig data'!P24</f>
        <v> </v>
      </c>
      <c r="D25" t="str">
        <f>'m vs o orig data'!Q24</f>
        <v> </v>
      </c>
      <c r="E25">
        <f ca="1">IF(CELL("contents",F25)="s","s",IF(CELL("contents",G25)="s","s",IF(CELL("contents",'m vs o orig data'!R24)="d","d","")))</f>
      </c>
      <c r="F25" t="str">
        <f>'m vs o orig data'!S24</f>
        <v> </v>
      </c>
      <c r="G25" t="str">
        <f>'m vs o orig data'!T24</f>
        <v> </v>
      </c>
      <c r="H25" s="19">
        <f t="shared" si="3"/>
        <v>0.2471213463</v>
      </c>
      <c r="I25" s="3">
        <f>'m vs o orig data'!B24</f>
        <v>0.1818181818</v>
      </c>
      <c r="J25" s="3">
        <f>'m vs o orig data'!H24</f>
        <v>0.1978702807</v>
      </c>
      <c r="K25" s="19">
        <f t="shared" si="4"/>
        <v>0.198132834</v>
      </c>
      <c r="L25" s="12">
        <f>'m vs o orig data'!E24</f>
        <v>0.3152568989</v>
      </c>
      <c r="N25" s="12">
        <f>'m vs o orig data'!K24</f>
        <v>0.9622426872</v>
      </c>
      <c r="P25" s="12">
        <f>'m vs o orig data'!N24</f>
        <v>0.7900815681</v>
      </c>
      <c r="Q25" s="1"/>
      <c r="R25" s="1"/>
      <c r="S25" s="1"/>
    </row>
    <row r="26" spans="1:19" ht="12.75">
      <c r="A26" s="2" t="str">
        <f ca="1" t="shared" si="2"/>
        <v>River East</v>
      </c>
      <c r="B26" t="s">
        <v>49</v>
      </c>
      <c r="C26" t="str">
        <f>'m vs o orig data'!P25</f>
        <v> </v>
      </c>
      <c r="D26" t="str">
        <f>'m vs o orig data'!Q25</f>
        <v> </v>
      </c>
      <c r="E26">
        <f ca="1">IF(CELL("contents",F26)="s","s",IF(CELL("contents",G26)="s","s",IF(CELL("contents",'m vs o orig data'!R25)="d","d","")))</f>
      </c>
      <c r="F26" t="str">
        <f>'m vs o orig data'!S25</f>
        <v> </v>
      </c>
      <c r="G26" t="str">
        <f>'m vs o orig data'!T25</f>
        <v> </v>
      </c>
      <c r="H26" s="19">
        <f t="shared" si="3"/>
        <v>0.2471213463</v>
      </c>
      <c r="I26" s="3">
        <f>'m vs o orig data'!B25</f>
        <v>0.2407407407</v>
      </c>
      <c r="J26" s="3">
        <f>'m vs o orig data'!H25</f>
        <v>0.1943412404</v>
      </c>
      <c r="K26" s="19">
        <f t="shared" si="4"/>
        <v>0.198132834</v>
      </c>
      <c r="L26" s="12">
        <f>'m vs o orig data'!E25</f>
        <v>0.8778233195</v>
      </c>
      <c r="N26" s="12">
        <f>'m vs o orig data'!K25</f>
        <v>0.4261745131</v>
      </c>
      <c r="P26" s="12">
        <f>'m vs o orig data'!N25</f>
        <v>0.2271775978</v>
      </c>
      <c r="Q26" s="1"/>
      <c r="R26" s="1"/>
      <c r="S26" s="1"/>
    </row>
    <row r="27" spans="1:19" ht="12.75">
      <c r="A27" s="2" t="str">
        <f ca="1" t="shared" si="2"/>
        <v>Seven Oaks (d)</v>
      </c>
      <c r="B27" t="s">
        <v>52</v>
      </c>
      <c r="C27" t="str">
        <f>'m vs o orig data'!P26</f>
        <v> </v>
      </c>
      <c r="D27" t="str">
        <f>'m vs o orig data'!Q26</f>
        <v> </v>
      </c>
      <c r="E27" t="str">
        <f ca="1">IF(CELL("contents",F27)="s","s",IF(CELL("contents",G27)="s","s",IF(CELL("contents",'m vs o orig data'!R26)="d","d","")))</f>
        <v>d</v>
      </c>
      <c r="F27" t="str">
        <f>'m vs o orig data'!S26</f>
        <v> </v>
      </c>
      <c r="G27" t="str">
        <f>'m vs o orig data'!T26</f>
        <v> </v>
      </c>
      <c r="H27" s="19">
        <f t="shared" si="3"/>
        <v>0.2471213463</v>
      </c>
      <c r="I27" s="3">
        <f>'m vs o orig data'!B26</f>
        <v>0.3272727273</v>
      </c>
      <c r="J27" s="3">
        <f>'m vs o orig data'!H26</f>
        <v>0.2023453668</v>
      </c>
      <c r="K27" s="19">
        <f t="shared" si="4"/>
        <v>0.198132834</v>
      </c>
      <c r="L27" s="12">
        <f>'m vs o orig data'!E26</f>
        <v>0.1681782943</v>
      </c>
      <c r="N27" s="12">
        <f>'m vs o orig data'!K26</f>
        <v>0.4858271282</v>
      </c>
      <c r="P27" s="12">
        <f>'m vs o orig data'!N26</f>
        <v>0.0223045178</v>
      </c>
      <c r="Q27" s="1"/>
      <c r="R27" s="1"/>
      <c r="S27" s="1"/>
    </row>
    <row r="28" spans="1:19" ht="12.75">
      <c r="A28" s="2" t="str">
        <f ca="1" t="shared" si="2"/>
        <v>St. James - Assiniboia (d)</v>
      </c>
      <c r="B28" t="s">
        <v>53</v>
      </c>
      <c r="C28" t="str">
        <f>'m vs o orig data'!P27</f>
        <v> </v>
      </c>
      <c r="D28" t="str">
        <f>'m vs o orig data'!Q27</f>
        <v> </v>
      </c>
      <c r="E28" t="str">
        <f ca="1">IF(CELL("contents",F28)="s","s",IF(CELL("contents",G28)="s","s",IF(CELL("contents",'m vs o orig data'!R27)="d","d","")))</f>
        <v>d</v>
      </c>
      <c r="F28" t="str">
        <f>'m vs o orig data'!S27</f>
        <v> </v>
      </c>
      <c r="G28" t="str">
        <f>'m vs o orig data'!T27</f>
        <v> </v>
      </c>
      <c r="H28" s="19">
        <f t="shared" si="3"/>
        <v>0.2471213463</v>
      </c>
      <c r="I28" s="3">
        <f>'m vs o orig data'!B27</f>
        <v>0.3055555556</v>
      </c>
      <c r="J28" s="3">
        <f>'m vs o orig data'!H27</f>
        <v>0.1912016759</v>
      </c>
      <c r="K28" s="19">
        <f t="shared" si="4"/>
        <v>0.198132834</v>
      </c>
      <c r="L28" s="12">
        <f>'m vs o orig data'!E27</f>
        <v>0.2503424262</v>
      </c>
      <c r="M28" s="9"/>
      <c r="N28" s="12">
        <f>'m vs o orig data'!K27</f>
        <v>0.2076412801</v>
      </c>
      <c r="P28" s="12">
        <f>'m vs o orig data'!N27</f>
        <v>0.0145574365</v>
      </c>
      <c r="Q28" s="1"/>
      <c r="R28" s="1"/>
      <c r="S28" s="1"/>
    </row>
    <row r="29" spans="1:19" ht="12.75">
      <c r="A29" s="2" t="str">
        <f ca="1" t="shared" si="2"/>
        <v>Inkster (o)</v>
      </c>
      <c r="B29" t="s">
        <v>54</v>
      </c>
      <c r="C29" t="str">
        <f>'m vs o orig data'!P28</f>
        <v> </v>
      </c>
      <c r="D29" t="str">
        <f>'m vs o orig data'!Q28</f>
        <v>o</v>
      </c>
      <c r="E29">
        <f ca="1">IF(CELL("contents",F29)="s","s",IF(CELL("contents",G29)="s","s",IF(CELL("contents",'m vs o orig data'!R28)="d","d","")))</f>
      </c>
      <c r="F29" t="str">
        <f>'m vs o orig data'!S28</f>
        <v> </v>
      </c>
      <c r="G29" t="str">
        <f>'m vs o orig data'!T28</f>
        <v> </v>
      </c>
      <c r="H29" s="19">
        <f t="shared" si="3"/>
        <v>0.2471213463</v>
      </c>
      <c r="I29" s="3">
        <f>'m vs o orig data'!B28</f>
        <v>0.2045454545</v>
      </c>
      <c r="J29" s="3">
        <f>'m vs o orig data'!H28</f>
        <v>0.1255442671</v>
      </c>
      <c r="K29" s="19">
        <f t="shared" si="4"/>
        <v>0.198132834</v>
      </c>
      <c r="L29" s="12">
        <f>'m vs o orig data'!E28</f>
        <v>0.5126316769</v>
      </c>
      <c r="M29" s="9"/>
      <c r="N29" s="12">
        <f>'m vs o orig data'!K28</f>
        <v>1.377443E-11</v>
      </c>
      <c r="P29" s="12">
        <f>'m vs o orig data'!N28</f>
        <v>0.122553426</v>
      </c>
      <c r="Q29" s="1"/>
      <c r="R29" s="1"/>
      <c r="S29" s="1"/>
    </row>
    <row r="30" spans="1:19" ht="12.75">
      <c r="A30" s="2" t="str">
        <f ca="1" t="shared" si="2"/>
        <v>Downtown (o)</v>
      </c>
      <c r="B30" t="s">
        <v>55</v>
      </c>
      <c r="C30" t="str">
        <f>'m vs o orig data'!P29</f>
        <v> </v>
      </c>
      <c r="D30" t="str">
        <f>'m vs o orig data'!Q29</f>
        <v>o</v>
      </c>
      <c r="E30">
        <f ca="1">IF(CELL("contents",F30)="s","s",IF(CELL("contents",G30)="s","s",IF(CELL("contents",'m vs o orig data'!R29)="d","d","")))</f>
      </c>
      <c r="F30" t="str">
        <f>'m vs o orig data'!S29</f>
        <v> </v>
      </c>
      <c r="G30" t="str">
        <f>'m vs o orig data'!T29</f>
        <v> </v>
      </c>
      <c r="H30" s="19">
        <f t="shared" si="3"/>
        <v>0.2471213463</v>
      </c>
      <c r="I30" s="3">
        <f>'m vs o orig data'!B29</f>
        <v>0.2142857143</v>
      </c>
      <c r="J30" s="3">
        <f>'m vs o orig data'!H29</f>
        <v>0.161744347</v>
      </c>
      <c r="K30" s="19">
        <f t="shared" si="4"/>
        <v>0.198132834</v>
      </c>
      <c r="L30" s="12">
        <f>'m vs o orig data'!E29</f>
        <v>0.5241847011</v>
      </c>
      <c r="M30" s="9"/>
      <c r="N30" s="12">
        <f>'m vs o orig data'!K29</f>
        <v>1.8545147E-09</v>
      </c>
      <c r="P30" s="12">
        <f>'m vs o orig data'!N29</f>
        <v>0.2372607189</v>
      </c>
      <c r="Q30" s="1"/>
      <c r="R30" s="1"/>
      <c r="S30" s="1"/>
    </row>
    <row r="31" spans="1:19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 (o,d)</v>
      </c>
      <c r="B31" t="s">
        <v>56</v>
      </c>
      <c r="C31" t="str">
        <f>'m vs o orig data'!P30</f>
        <v> </v>
      </c>
      <c r="D31" t="str">
        <f>'m vs o orig data'!Q30</f>
        <v>o</v>
      </c>
      <c r="E31" t="str">
        <f ca="1">IF(CELL("contents",F31)="s","s",IF(CELL("contents",G31)="s","s",IF(CELL("contents",'m vs o orig data'!R30)="d","d","")))</f>
        <v>d</v>
      </c>
      <c r="F31" t="str">
        <f>'m vs o orig data'!S30</f>
        <v> </v>
      </c>
      <c r="G31" t="str">
        <f>'m vs o orig data'!T30</f>
        <v> </v>
      </c>
      <c r="H31" s="19">
        <f t="shared" si="3"/>
        <v>0.2471213463</v>
      </c>
      <c r="I31" s="3">
        <f>'m vs o orig data'!B30</f>
        <v>0.3055555556</v>
      </c>
      <c r="J31" s="3">
        <f>'m vs o orig data'!H30</f>
        <v>0.1659242762</v>
      </c>
      <c r="K31" s="19">
        <f t="shared" si="4"/>
        <v>0.198132834</v>
      </c>
      <c r="L31" s="12">
        <f>'m vs o orig data'!E30</f>
        <v>0.2503424262</v>
      </c>
      <c r="M31" s="9"/>
      <c r="N31" s="12">
        <f>'m vs o orig data'!K30</f>
        <v>2.73935E-05</v>
      </c>
      <c r="P31" s="12">
        <f>'m vs o orig data'!N30</f>
        <v>0.0018327999</v>
      </c>
      <c r="Q31" s="1"/>
      <c r="R31" s="1"/>
      <c r="S31" s="1"/>
    </row>
    <row r="32" spans="1:19" ht="12.75">
      <c r="B32"/>
      <c r="C32"/>
      <c r="D32"/>
      <c r="E32"/>
      <c r="F32"/>
      <c r="G32"/>
      <c r="H32" s="19"/>
      <c r="I32" s="3"/>
      <c r="J32" s="3"/>
      <c r="K32" s="19"/>
      <c r="L32" s="12"/>
      <c r="M32" s="9"/>
      <c r="N32" s="12"/>
      <c r="P32" s="12"/>
      <c r="Q32" s="1"/>
      <c r="R32" s="1"/>
      <c r="S32" s="1"/>
    </row>
    <row r="33" spans="2:8" ht="12.75">
      <c r="B33"/>
      <c r="C33"/>
      <c r="D33"/>
      <c r="E33"/>
      <c r="F33"/>
      <c r="G33"/>
      <c r="H33" s="20"/>
    </row>
    <row r="34" spans="2:8" ht="12.75">
      <c r="B34"/>
      <c r="C34"/>
      <c r="D34"/>
      <c r="E34"/>
      <c r="F34"/>
      <c r="G34"/>
      <c r="H34" s="20"/>
    </row>
    <row r="35" spans="2:8" ht="12.75">
      <c r="B35"/>
      <c r="C35"/>
      <c r="D35"/>
      <c r="E35"/>
      <c r="F35"/>
      <c r="G35"/>
      <c r="H35" s="20"/>
    </row>
    <row r="36" spans="2:8" ht="12.75">
      <c r="B36"/>
      <c r="C36"/>
      <c r="D36"/>
      <c r="E36"/>
      <c r="F36"/>
      <c r="G36"/>
      <c r="H36" s="20"/>
    </row>
    <row r="37" spans="2:8" ht="12.75">
      <c r="B37"/>
      <c r="C37"/>
      <c r="D37"/>
      <c r="E37"/>
      <c r="F37"/>
      <c r="G37"/>
      <c r="H37" s="20"/>
    </row>
    <row r="38" spans="2:8" ht="12.75">
      <c r="B38"/>
      <c r="C38"/>
      <c r="D38"/>
      <c r="E38"/>
      <c r="F38"/>
      <c r="G38"/>
      <c r="H38" s="20"/>
    </row>
    <row r="39" spans="2:8" ht="12.75">
      <c r="B39"/>
      <c r="C39"/>
      <c r="D39"/>
      <c r="E39"/>
      <c r="F39"/>
      <c r="G39"/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</sheetData>
  <sheetProtection/>
  <mergeCells count="3">
    <mergeCell ref="C1:E1"/>
    <mergeCell ref="F1:G1"/>
    <mergeCell ref="H1:L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2" sqref="E1:H65536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7" ht="12.75">
      <c r="A1" s="35" t="s">
        <v>94</v>
      </c>
      <c r="B1" s="5" t="s">
        <v>58</v>
      </c>
      <c r="C1" s="13" t="s">
        <v>29</v>
      </c>
      <c r="D1" s="13" t="s">
        <v>30</v>
      </c>
      <c r="E1" s="82" t="s">
        <v>115</v>
      </c>
      <c r="F1" s="82"/>
      <c r="G1" s="82"/>
    </row>
    <row r="2" spans="1:7" ht="12.75">
      <c r="A2" s="35"/>
      <c r="B2" s="5"/>
      <c r="C2" s="13"/>
      <c r="D2" s="13"/>
      <c r="E2" s="3"/>
      <c r="F2" s="3" t="s">
        <v>96</v>
      </c>
      <c r="G2" s="3"/>
    </row>
    <row r="3" spans="1:7" ht="12.75">
      <c r="A3" s="34" t="s">
        <v>0</v>
      </c>
      <c r="B3" s="5"/>
      <c r="C3" s="13" t="s">
        <v>77</v>
      </c>
      <c r="D3" s="13" t="s">
        <v>60</v>
      </c>
      <c r="E3" s="6" t="s">
        <v>85</v>
      </c>
      <c r="F3" s="3" t="s">
        <v>97</v>
      </c>
      <c r="G3" s="6" t="s">
        <v>65</v>
      </c>
    </row>
    <row r="4" spans="1:7" ht="12.75">
      <c r="A4" s="33" t="str">
        <f aca="true" ca="1" t="shared" si="0" ref="A4:A10">CONCATENATE(B4)&amp;(IF((CELL("contents",D4)="s")," (s)",(IF((CELL("contents",C4)="m")," (m)",""))))</f>
        <v>Southeast Region</v>
      </c>
      <c r="B4" t="s">
        <v>78</v>
      </c>
      <c r="C4" t="str">
        <f>'m region orig data'!H4</f>
        <v> </v>
      </c>
      <c r="D4" t="str">
        <f>'m region orig data'!I4</f>
        <v> </v>
      </c>
      <c r="E4" s="19">
        <f>F$12</f>
        <v>0.2471213463</v>
      </c>
      <c r="F4" s="36">
        <f>'m region orig data'!B4</f>
        <v>0.2203856749</v>
      </c>
      <c r="G4" s="12">
        <f>'m region orig data'!E4</f>
        <v>0.2376276921</v>
      </c>
    </row>
    <row r="5" spans="1:7" ht="12.75">
      <c r="A5" s="33" t="str">
        <f ca="1" t="shared" si="0"/>
        <v>Interlake Region</v>
      </c>
      <c r="B5" t="s">
        <v>79</v>
      </c>
      <c r="C5" t="str">
        <f>'m region orig data'!H5</f>
        <v> </v>
      </c>
      <c r="D5" t="str">
        <f>'m region orig data'!I5</f>
        <v> </v>
      </c>
      <c r="E5" s="19">
        <f aca="true" t="shared" si="1" ref="E5:E12">F$12</f>
        <v>0.2471213463</v>
      </c>
      <c r="F5" s="36">
        <f>'m region orig data'!B5</f>
        <v>0.1855345912</v>
      </c>
      <c r="G5" s="12">
        <f>'m region orig data'!E5</f>
        <v>0.0108919701</v>
      </c>
    </row>
    <row r="6" spans="1:7" ht="12.75">
      <c r="A6" s="33" t="str">
        <f ca="1" t="shared" si="0"/>
        <v>Northwest Region</v>
      </c>
      <c r="B6" t="s">
        <v>80</v>
      </c>
      <c r="C6" t="str">
        <f>'m region orig data'!H6</f>
        <v> </v>
      </c>
      <c r="D6" t="str">
        <f>'m region orig data'!I6</f>
        <v> </v>
      </c>
      <c r="E6" s="19">
        <f t="shared" si="1"/>
        <v>0.2471213463</v>
      </c>
      <c r="F6" s="36">
        <f>'m region orig data'!B6</f>
        <v>0.297752809</v>
      </c>
      <c r="G6" s="12">
        <f>'m region orig data'!E6</f>
        <v>0.1173308106</v>
      </c>
    </row>
    <row r="7" spans="1:7" ht="12.75">
      <c r="A7" s="33" t="str">
        <f ca="1" t="shared" si="0"/>
        <v>Winnipeg Region</v>
      </c>
      <c r="B7" t="s">
        <v>81</v>
      </c>
      <c r="C7" t="str">
        <f>'m region orig data'!H7</f>
        <v> </v>
      </c>
      <c r="D7" t="str">
        <f>'m region orig data'!I7</f>
        <v> </v>
      </c>
      <c r="E7" s="19">
        <f t="shared" si="1"/>
        <v>0.2471213463</v>
      </c>
      <c r="F7" s="36">
        <f>'m region orig data'!B7</f>
        <v>0.2649006623</v>
      </c>
      <c r="G7" s="12">
        <f>'m region orig data'!E7</f>
        <v>0.2147221463</v>
      </c>
    </row>
    <row r="8" spans="1:7" ht="12.75">
      <c r="A8" s="33" t="str">
        <f ca="1" t="shared" si="0"/>
        <v>Southwest Region</v>
      </c>
      <c r="B8" t="s">
        <v>82</v>
      </c>
      <c r="C8" t="str">
        <f>'m region orig data'!H8</f>
        <v> </v>
      </c>
      <c r="D8" t="str">
        <f>'m region orig data'!I8</f>
        <v> </v>
      </c>
      <c r="E8" s="19">
        <f t="shared" si="1"/>
        <v>0.2471213463</v>
      </c>
      <c r="F8" s="36">
        <f>'m region orig data'!B8</f>
        <v>0.2371134021</v>
      </c>
      <c r="G8" s="12">
        <f>'m region orig data'!E8</f>
        <v>0.6922539485</v>
      </c>
    </row>
    <row r="9" spans="1:7" ht="12.75">
      <c r="A9" s="33" t="str">
        <f ca="1" t="shared" si="0"/>
        <v>The Pas Region</v>
      </c>
      <c r="B9" t="s">
        <v>83</v>
      </c>
      <c r="C9" t="str">
        <f>'m region orig data'!H9</f>
        <v> </v>
      </c>
      <c r="D9" t="str">
        <f>'m region orig data'!I9</f>
        <v> </v>
      </c>
      <c r="E9" s="19">
        <f t="shared" si="1"/>
        <v>0.2471213463</v>
      </c>
      <c r="F9" s="36">
        <f>'m region orig data'!B9</f>
        <v>0.3379310345</v>
      </c>
      <c r="G9" s="12">
        <f>'m region orig data'!E9</f>
        <v>0.0112408735</v>
      </c>
    </row>
    <row r="10" spans="1:7" ht="12.75">
      <c r="A10" s="33" t="str">
        <f ca="1" t="shared" si="0"/>
        <v>Thompson Region</v>
      </c>
      <c r="B10" t="s">
        <v>84</v>
      </c>
      <c r="C10" t="str">
        <f>'m region orig data'!H10</f>
        <v> </v>
      </c>
      <c r="D10" t="str">
        <f>'m region orig data'!I10</f>
        <v> </v>
      </c>
      <c r="E10" s="19">
        <f t="shared" si="1"/>
        <v>0.2471213463</v>
      </c>
      <c r="F10" s="36">
        <f>'m region orig data'!B10</f>
        <v>0.1403508772</v>
      </c>
      <c r="G10" s="12">
        <f>'m region orig data'!E10</f>
        <v>0.0616457755</v>
      </c>
    </row>
    <row r="11" spans="1:7" ht="12.75">
      <c r="A11" s="33"/>
      <c r="E11" s="19"/>
      <c r="F11" s="36"/>
      <c r="G11" s="12"/>
    </row>
    <row r="12" spans="1:7" ht="12.75">
      <c r="A12" s="33" t="s">
        <v>42</v>
      </c>
      <c r="B12" t="s">
        <v>42</v>
      </c>
      <c r="C12" t="str">
        <f>'m region orig data'!H11</f>
        <v> </v>
      </c>
      <c r="D12" t="str">
        <f>'m region orig data'!I11</f>
        <v> </v>
      </c>
      <c r="E12" s="19">
        <f t="shared" si="1"/>
        <v>0.2471213463</v>
      </c>
      <c r="F12" s="36">
        <f>'m region orig data'!B11</f>
        <v>0.2471213463</v>
      </c>
      <c r="G12" s="12">
        <f>'m region orig data'!E11</f>
        <v>1</v>
      </c>
    </row>
    <row r="13" spans="5:7" ht="12.75">
      <c r="E13" s="19"/>
      <c r="F13" s="11"/>
      <c r="G13" s="12"/>
    </row>
    <row r="16" ht="12.75">
      <c r="B16" s="38"/>
    </row>
  </sheetData>
  <sheetProtection/>
  <mergeCells count="1">
    <mergeCell ref="E1:G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117</v>
      </c>
    </row>
    <row r="3" spans="1:20" ht="12.75">
      <c r="A3" t="s">
        <v>0</v>
      </c>
      <c r="B3" t="s">
        <v>118</v>
      </c>
      <c r="C3" t="s">
        <v>119</v>
      </c>
      <c r="D3" t="s">
        <v>120</v>
      </c>
      <c r="E3" t="s">
        <v>121</v>
      </c>
      <c r="F3" t="s">
        <v>122</v>
      </c>
      <c r="G3" t="s">
        <v>123</v>
      </c>
      <c r="H3" t="s">
        <v>124</v>
      </c>
      <c r="I3" t="s">
        <v>125</v>
      </c>
      <c r="J3" t="s">
        <v>126</v>
      </c>
      <c r="K3" t="s">
        <v>127</v>
      </c>
      <c r="L3" t="s">
        <v>128</v>
      </c>
      <c r="M3" t="s">
        <v>129</v>
      </c>
      <c r="N3" t="s">
        <v>130</v>
      </c>
      <c r="O3" t="s">
        <v>131</v>
      </c>
      <c r="P3" t="s">
        <v>132</v>
      </c>
      <c r="Q3" t="s">
        <v>133</v>
      </c>
      <c r="R3" t="s">
        <v>134</v>
      </c>
      <c r="S3" t="s">
        <v>135</v>
      </c>
      <c r="T3" t="s">
        <v>136</v>
      </c>
    </row>
    <row r="4" spans="1:20" ht="12.75">
      <c r="A4" t="s">
        <v>3</v>
      </c>
      <c r="B4">
        <v>0.2681818182</v>
      </c>
      <c r="C4">
        <v>0.1912420663</v>
      </c>
      <c r="D4">
        <v>0.34512157</v>
      </c>
      <c r="E4">
        <v>0.4689395862</v>
      </c>
      <c r="F4">
        <v>0.0298679161</v>
      </c>
      <c r="G4">
        <v>0.5244735975</v>
      </c>
      <c r="H4">
        <v>0.2266863251</v>
      </c>
      <c r="I4">
        <v>0.2059795976</v>
      </c>
      <c r="J4">
        <v>0.2473930526</v>
      </c>
      <c r="K4">
        <v>0.0001905299</v>
      </c>
      <c r="L4">
        <v>0.0080383259</v>
      </c>
      <c r="M4">
        <v>13.922247184</v>
      </c>
      <c r="N4">
        <v>0.1594167858</v>
      </c>
      <c r="O4">
        <v>1.9797496244</v>
      </c>
      <c r="P4" t="s">
        <v>59</v>
      </c>
      <c r="Q4" t="s">
        <v>63</v>
      </c>
      <c r="R4" t="s">
        <v>59</v>
      </c>
      <c r="S4" t="s">
        <v>59</v>
      </c>
      <c r="T4" t="s">
        <v>59</v>
      </c>
    </row>
    <row r="5" spans="1:20" ht="12.75">
      <c r="A5" t="s">
        <v>1</v>
      </c>
      <c r="B5">
        <v>0.1976744186</v>
      </c>
      <c r="C5">
        <v>0.1194518289</v>
      </c>
      <c r="D5">
        <v>0.2758970083</v>
      </c>
      <c r="E5">
        <v>0.1327257852</v>
      </c>
      <c r="F5">
        <v>0.0303659122</v>
      </c>
      <c r="G5">
        <v>2.2603298864</v>
      </c>
      <c r="H5">
        <v>0.2135567403</v>
      </c>
      <c r="I5">
        <v>0.2005275078</v>
      </c>
      <c r="J5">
        <v>0.2265859727</v>
      </c>
      <c r="K5">
        <v>0.0017166493</v>
      </c>
      <c r="L5">
        <v>0.0050579319</v>
      </c>
      <c r="M5">
        <v>9.8302508846</v>
      </c>
      <c r="N5">
        <v>0.6156114055</v>
      </c>
      <c r="O5">
        <v>0.2520841017</v>
      </c>
      <c r="P5" t="s">
        <v>59</v>
      </c>
      <c r="Q5" t="s">
        <v>63</v>
      </c>
      <c r="R5" t="s">
        <v>59</v>
      </c>
      <c r="S5" t="s">
        <v>59</v>
      </c>
      <c r="T5" t="s">
        <v>59</v>
      </c>
    </row>
    <row r="6" spans="1:20" ht="12.75">
      <c r="A6" t="s">
        <v>10</v>
      </c>
      <c r="B6">
        <v>0.3103448276</v>
      </c>
      <c r="C6">
        <v>0.1825761243</v>
      </c>
      <c r="D6">
        <v>0.4381135308</v>
      </c>
      <c r="E6">
        <v>0.1715741085</v>
      </c>
      <c r="F6">
        <v>0.0495996519</v>
      </c>
      <c r="G6">
        <v>1.8691356409</v>
      </c>
      <c r="H6">
        <v>0.2221250547</v>
      </c>
      <c r="I6">
        <v>0.2091978146</v>
      </c>
      <c r="J6">
        <v>0.2350522947</v>
      </c>
      <c r="K6" s="4">
        <v>6.1706458E-07</v>
      </c>
      <c r="L6">
        <v>0.0050183385</v>
      </c>
      <c r="M6">
        <v>24.85818579</v>
      </c>
      <c r="N6">
        <v>0.0495691276</v>
      </c>
      <c r="O6">
        <v>3.8559743566</v>
      </c>
      <c r="P6" t="s">
        <v>59</v>
      </c>
      <c r="Q6" t="s">
        <v>63</v>
      </c>
      <c r="R6" t="s">
        <v>62</v>
      </c>
      <c r="S6" t="s">
        <v>59</v>
      </c>
      <c r="T6" t="s">
        <v>59</v>
      </c>
    </row>
    <row r="7" spans="1:20" ht="12.75">
      <c r="A7" t="s">
        <v>9</v>
      </c>
      <c r="B7">
        <v>0.25</v>
      </c>
      <c r="C7">
        <v>0.0736333365</v>
      </c>
      <c r="D7">
        <v>0.4263666635</v>
      </c>
      <c r="E7">
        <v>0.9663323414</v>
      </c>
      <c r="F7">
        <v>0.0684653197</v>
      </c>
      <c r="G7">
        <v>0.0017815728</v>
      </c>
      <c r="H7">
        <v>0.2328073831</v>
      </c>
      <c r="I7">
        <v>0.2140232379</v>
      </c>
      <c r="J7">
        <v>0.2515915284</v>
      </c>
      <c r="K7" s="4">
        <v>4.6115162E-07</v>
      </c>
      <c r="L7">
        <v>0.0072919819</v>
      </c>
      <c r="M7">
        <v>25.419837295</v>
      </c>
      <c r="N7">
        <v>0.7981876191</v>
      </c>
      <c r="O7">
        <v>0.0653790968</v>
      </c>
      <c r="P7" t="s">
        <v>59</v>
      </c>
      <c r="Q7" t="s">
        <v>63</v>
      </c>
      <c r="R7" t="s">
        <v>59</v>
      </c>
      <c r="S7" t="s">
        <v>59</v>
      </c>
      <c r="T7" t="s">
        <v>59</v>
      </c>
    </row>
    <row r="8" spans="1:20" ht="12.75">
      <c r="A8" t="s">
        <v>11</v>
      </c>
      <c r="B8">
        <v>0.2649006623</v>
      </c>
      <c r="C8">
        <v>0.2271350702</v>
      </c>
      <c r="D8">
        <v>0.3026662543</v>
      </c>
      <c r="E8">
        <v>0.2147221463</v>
      </c>
      <c r="F8">
        <v>0.0146605559</v>
      </c>
      <c r="G8">
        <v>1.5392992112</v>
      </c>
      <c r="H8">
        <v>0.1902411072</v>
      </c>
      <c r="I8">
        <v>0.1854946194</v>
      </c>
      <c r="J8">
        <v>0.1949875951</v>
      </c>
      <c r="K8">
        <v>2.47121E-05</v>
      </c>
      <c r="L8">
        <v>0.0018425807</v>
      </c>
      <c r="M8">
        <v>17.786572544</v>
      </c>
      <c r="N8" s="4">
        <v>1.579378E-08</v>
      </c>
      <c r="O8">
        <v>31.953128522</v>
      </c>
      <c r="P8" t="s">
        <v>59</v>
      </c>
      <c r="Q8" t="s">
        <v>63</v>
      </c>
      <c r="R8" t="s">
        <v>62</v>
      </c>
      <c r="S8" t="s">
        <v>59</v>
      </c>
      <c r="T8" t="s">
        <v>59</v>
      </c>
    </row>
    <row r="9" spans="1:20" ht="12.75">
      <c r="A9" t="s">
        <v>4</v>
      </c>
      <c r="B9">
        <v>0.1828571429</v>
      </c>
      <c r="C9">
        <v>0.1296320049</v>
      </c>
      <c r="D9">
        <v>0.2360822808</v>
      </c>
      <c r="E9">
        <v>0.0053147341</v>
      </c>
      <c r="F9">
        <v>0.0206619324</v>
      </c>
      <c r="G9">
        <v>7.7691061835</v>
      </c>
      <c r="H9">
        <v>0.1698858648</v>
      </c>
      <c r="I9">
        <v>0.1555540387</v>
      </c>
      <c r="J9">
        <v>0.1842176908</v>
      </c>
      <c r="K9" s="4">
        <v>1.7237758E-06</v>
      </c>
      <c r="L9">
        <v>0.0055635971</v>
      </c>
      <c r="M9">
        <v>22.880659969</v>
      </c>
      <c r="N9">
        <v>0.5343471161</v>
      </c>
      <c r="O9">
        <v>0.3861178501</v>
      </c>
      <c r="P9" t="s">
        <v>77</v>
      </c>
      <c r="Q9" t="s">
        <v>63</v>
      </c>
      <c r="R9" t="s">
        <v>59</v>
      </c>
      <c r="S9" t="s">
        <v>59</v>
      </c>
      <c r="T9" t="s">
        <v>59</v>
      </c>
    </row>
    <row r="10" spans="1:20" ht="12.75">
      <c r="A10" t="s">
        <v>2</v>
      </c>
      <c r="B10">
        <v>0.1441441441</v>
      </c>
      <c r="C10">
        <v>0.0582658944</v>
      </c>
      <c r="D10">
        <v>0.2300223939</v>
      </c>
      <c r="E10">
        <v>0.0118940584</v>
      </c>
      <c r="F10">
        <v>0.0333378299</v>
      </c>
      <c r="G10">
        <v>6.3265931966</v>
      </c>
      <c r="H10">
        <v>0.1606145251</v>
      </c>
      <c r="I10">
        <v>0.140206459</v>
      </c>
      <c r="J10">
        <v>0.1810225913</v>
      </c>
      <c r="K10">
        <v>1.28611E-05</v>
      </c>
      <c r="L10">
        <v>0.0079223859</v>
      </c>
      <c r="M10">
        <v>19.031012918</v>
      </c>
      <c r="N10">
        <v>0.6442363765</v>
      </c>
      <c r="O10">
        <v>0.2132442687</v>
      </c>
      <c r="P10" t="s">
        <v>59</v>
      </c>
      <c r="Q10" t="s">
        <v>63</v>
      </c>
      <c r="R10" t="s">
        <v>59</v>
      </c>
      <c r="S10" t="s">
        <v>59</v>
      </c>
      <c r="T10" t="s">
        <v>59</v>
      </c>
    </row>
    <row r="11" spans="1:20" ht="12.75">
      <c r="A11" t="s">
        <v>6</v>
      </c>
      <c r="B11">
        <v>0.3319502075</v>
      </c>
      <c r="C11">
        <v>0.2538093403</v>
      </c>
      <c r="D11">
        <v>0.4100910746</v>
      </c>
      <c r="E11">
        <v>0.0022652491</v>
      </c>
      <c r="F11">
        <v>0.0303341876</v>
      </c>
      <c r="G11">
        <v>9.321140847</v>
      </c>
      <c r="H11">
        <v>0.2495636998</v>
      </c>
      <c r="I11">
        <v>0.2319614917</v>
      </c>
      <c r="J11">
        <v>0.267165908</v>
      </c>
      <c r="K11" s="4">
        <v>3.330669E-16</v>
      </c>
      <c r="L11">
        <v>0.0068331553</v>
      </c>
      <c r="M11">
        <v>66.77923663</v>
      </c>
      <c r="N11">
        <v>0.0043331157</v>
      </c>
      <c r="O11">
        <v>8.1386657289</v>
      </c>
      <c r="P11" t="s">
        <v>77</v>
      </c>
      <c r="Q11" t="s">
        <v>63</v>
      </c>
      <c r="R11" t="s">
        <v>62</v>
      </c>
      <c r="S11" t="s">
        <v>59</v>
      </c>
      <c r="T11" t="s">
        <v>59</v>
      </c>
    </row>
    <row r="12" spans="1:20" ht="12.75">
      <c r="A12" t="s">
        <v>8</v>
      </c>
      <c r="B12" t="s">
        <v>59</v>
      </c>
      <c r="C12" t="s">
        <v>59</v>
      </c>
      <c r="D12" t="s">
        <v>59</v>
      </c>
      <c r="E12" t="s">
        <v>59</v>
      </c>
      <c r="F12" t="s">
        <v>59</v>
      </c>
      <c r="G12" t="s">
        <v>59</v>
      </c>
      <c r="H12">
        <v>0</v>
      </c>
      <c r="I12">
        <v>0</v>
      </c>
      <c r="J12">
        <v>0</v>
      </c>
      <c r="K12">
        <v>0.0850806618</v>
      </c>
      <c r="L12">
        <v>0</v>
      </c>
      <c r="M12">
        <v>2.9650721583</v>
      </c>
      <c r="N12" t="s">
        <v>59</v>
      </c>
      <c r="O12" t="s">
        <v>59</v>
      </c>
      <c r="P12" t="s">
        <v>59</v>
      </c>
      <c r="Q12" t="s">
        <v>59</v>
      </c>
      <c r="R12" t="s">
        <v>59</v>
      </c>
      <c r="S12" t="s">
        <v>60</v>
      </c>
      <c r="T12" t="s">
        <v>59</v>
      </c>
    </row>
    <row r="13" spans="1:20" ht="12.75">
      <c r="A13" t="s">
        <v>5</v>
      </c>
      <c r="B13">
        <v>0.2666666667</v>
      </c>
      <c r="C13">
        <v>0.1351289478</v>
      </c>
      <c r="D13">
        <v>0.3982043856</v>
      </c>
      <c r="E13">
        <v>0.6947447945</v>
      </c>
      <c r="F13">
        <v>0.0510627791</v>
      </c>
      <c r="G13">
        <v>0.1539967672</v>
      </c>
      <c r="H13">
        <v>0.1456185567</v>
      </c>
      <c r="I13">
        <v>0.1130011625</v>
      </c>
      <c r="J13">
        <v>0.1782359509</v>
      </c>
      <c r="K13">
        <v>0.0002424483</v>
      </c>
      <c r="L13">
        <v>0.0126620319</v>
      </c>
      <c r="M13">
        <v>13.469690774</v>
      </c>
      <c r="N13">
        <v>0.0058380259</v>
      </c>
      <c r="O13">
        <v>7.599630641</v>
      </c>
      <c r="P13" t="s">
        <v>59</v>
      </c>
      <c r="Q13" t="s">
        <v>63</v>
      </c>
      <c r="R13" t="s">
        <v>62</v>
      </c>
      <c r="S13" t="s">
        <v>59</v>
      </c>
      <c r="T13" t="s">
        <v>59</v>
      </c>
    </row>
    <row r="14" spans="1:20" ht="12.75">
      <c r="A14" t="s">
        <v>7</v>
      </c>
      <c r="B14">
        <v>0.1509433962</v>
      </c>
      <c r="C14">
        <v>0.0242706154</v>
      </c>
      <c r="D14">
        <v>0.2776161771</v>
      </c>
      <c r="E14">
        <v>0.1045276535</v>
      </c>
      <c r="F14">
        <v>0.0491742162</v>
      </c>
      <c r="G14">
        <v>2.6350669706</v>
      </c>
      <c r="H14">
        <v>0.0938086304</v>
      </c>
      <c r="I14">
        <v>0.061276417</v>
      </c>
      <c r="J14">
        <v>0.1263408438</v>
      </c>
      <c r="K14" s="4">
        <v>1.5171054E-09</v>
      </c>
      <c r="L14">
        <v>0.0126289648</v>
      </c>
      <c r="M14">
        <v>36.512240473</v>
      </c>
      <c r="N14">
        <v>0.1840551152</v>
      </c>
      <c r="O14">
        <v>1.7645732126</v>
      </c>
      <c r="P14" t="s">
        <v>59</v>
      </c>
      <c r="Q14" t="s">
        <v>63</v>
      </c>
      <c r="R14" t="s">
        <v>59</v>
      </c>
      <c r="S14" t="s">
        <v>59</v>
      </c>
      <c r="T14" t="s">
        <v>59</v>
      </c>
    </row>
    <row r="15" spans="1:20" ht="12.75">
      <c r="A15" t="s">
        <v>14</v>
      </c>
      <c r="B15">
        <v>0.2505219207</v>
      </c>
      <c r="C15">
        <v>0.1995207158</v>
      </c>
      <c r="D15">
        <v>0.3015231255</v>
      </c>
      <c r="E15">
        <v>0.8630090778</v>
      </c>
      <c r="F15">
        <v>0.0197986044</v>
      </c>
      <c r="G15">
        <v>0.029771781</v>
      </c>
      <c r="H15">
        <v>0.2194064068</v>
      </c>
      <c r="I15">
        <v>0.2110148084</v>
      </c>
      <c r="J15">
        <v>0.2277980052</v>
      </c>
      <c r="K15" s="4">
        <v>1.199219E-11</v>
      </c>
      <c r="L15">
        <v>0.0032576081</v>
      </c>
      <c r="M15">
        <v>45.972551399</v>
      </c>
      <c r="N15">
        <v>0.1053883339</v>
      </c>
      <c r="O15">
        <v>2.6220481116</v>
      </c>
      <c r="P15" t="s">
        <v>59</v>
      </c>
      <c r="Q15" t="s">
        <v>63</v>
      </c>
      <c r="R15" t="s">
        <v>59</v>
      </c>
      <c r="S15" t="s">
        <v>59</v>
      </c>
      <c r="T15" t="s">
        <v>59</v>
      </c>
    </row>
    <row r="16" spans="1:20" ht="12.75">
      <c r="A16" t="s">
        <v>12</v>
      </c>
      <c r="B16">
        <v>0.2279202279</v>
      </c>
      <c r="C16">
        <v>0.1871352882</v>
      </c>
      <c r="D16">
        <v>0.2687051677</v>
      </c>
      <c r="E16">
        <v>0.2382212786</v>
      </c>
      <c r="F16">
        <v>0.0158326629</v>
      </c>
      <c r="G16">
        <v>1.3910890063</v>
      </c>
      <c r="H16">
        <v>0.1978534764</v>
      </c>
      <c r="I16">
        <v>0.1879394867</v>
      </c>
      <c r="J16">
        <v>0.2077674662</v>
      </c>
      <c r="K16">
        <v>0.9421655824</v>
      </c>
      <c r="L16">
        <v>0.0038485985</v>
      </c>
      <c r="M16">
        <v>0.0052632534</v>
      </c>
      <c r="N16">
        <v>0.0535514577</v>
      </c>
      <c r="O16">
        <v>3.726626197</v>
      </c>
      <c r="P16" t="s">
        <v>59</v>
      </c>
      <c r="Q16" t="s">
        <v>59</v>
      </c>
      <c r="R16" t="s">
        <v>59</v>
      </c>
      <c r="S16" t="s">
        <v>59</v>
      </c>
      <c r="T16" t="s">
        <v>59</v>
      </c>
    </row>
    <row r="17" spans="1:20" ht="12.75">
      <c r="A17" t="s">
        <v>13</v>
      </c>
      <c r="B17">
        <v>0.213740458</v>
      </c>
      <c r="C17">
        <v>0.1214755521</v>
      </c>
      <c r="D17">
        <v>0.3060053639</v>
      </c>
      <c r="E17">
        <v>0.3757470327</v>
      </c>
      <c r="F17">
        <v>0.0358171219</v>
      </c>
      <c r="G17">
        <v>0.7845702385</v>
      </c>
      <c r="H17">
        <v>0.1233913702</v>
      </c>
      <c r="I17">
        <v>0.1000815075</v>
      </c>
      <c r="J17">
        <v>0.1467012328</v>
      </c>
      <c r="K17" s="4">
        <v>9.408141E-12</v>
      </c>
      <c r="L17">
        <v>0.0090488597</v>
      </c>
      <c r="M17">
        <v>46.448012386</v>
      </c>
      <c r="N17">
        <v>0.0035202161</v>
      </c>
      <c r="O17">
        <v>8.5160817234</v>
      </c>
      <c r="P17" t="s">
        <v>59</v>
      </c>
      <c r="Q17" t="s">
        <v>63</v>
      </c>
      <c r="R17" t="s">
        <v>62</v>
      </c>
      <c r="S17" t="s">
        <v>59</v>
      </c>
      <c r="T17" t="s">
        <v>59</v>
      </c>
    </row>
    <row r="18" spans="1:20" ht="12.75">
      <c r="A18" t="s">
        <v>15</v>
      </c>
      <c r="B18">
        <v>0.2471213463</v>
      </c>
      <c r="C18">
        <v>0.2237382773</v>
      </c>
      <c r="D18">
        <v>0.2705044154</v>
      </c>
      <c r="E18">
        <v>1</v>
      </c>
      <c r="F18">
        <v>0.0090772784</v>
      </c>
      <c r="G18">
        <v>0</v>
      </c>
      <c r="H18">
        <v>0.198132834</v>
      </c>
      <c r="I18">
        <v>0.1944303811</v>
      </c>
      <c r="J18">
        <v>0.2018352869</v>
      </c>
      <c r="K18">
        <v>1</v>
      </c>
      <c r="L18">
        <v>0.0014372876</v>
      </c>
      <c r="M18" s="4">
        <v>1.075569E-27</v>
      </c>
      <c r="N18" s="4">
        <v>9.4057634E-09</v>
      </c>
      <c r="O18">
        <v>32.960350896</v>
      </c>
      <c r="P18" t="s">
        <v>59</v>
      </c>
      <c r="Q18" t="s">
        <v>59</v>
      </c>
      <c r="R18" t="s">
        <v>62</v>
      </c>
      <c r="S18" t="s">
        <v>59</v>
      </c>
      <c r="T18" t="s">
        <v>59</v>
      </c>
    </row>
    <row r="19" spans="1:20" ht="12.75">
      <c r="A19" t="s">
        <v>18</v>
      </c>
      <c r="B19">
        <v>0.2407407407</v>
      </c>
      <c r="C19">
        <v>0.0908693203</v>
      </c>
      <c r="D19">
        <v>0.3906121612</v>
      </c>
      <c r="E19">
        <v>0.9134381364</v>
      </c>
      <c r="F19">
        <v>0.0581798992</v>
      </c>
      <c r="G19">
        <v>0.0118163219</v>
      </c>
      <c r="H19">
        <v>0.1743735469</v>
      </c>
      <c r="I19">
        <v>0.1586639018</v>
      </c>
      <c r="J19">
        <v>0.190083192</v>
      </c>
      <c r="K19">
        <v>0.0002083693</v>
      </c>
      <c r="L19">
        <v>0.0060984647</v>
      </c>
      <c r="M19">
        <v>13.754065923</v>
      </c>
      <c r="N19">
        <v>0.202718774</v>
      </c>
      <c r="O19">
        <v>1.6226780626</v>
      </c>
      <c r="P19" t="s">
        <v>59</v>
      </c>
      <c r="Q19" t="s">
        <v>63</v>
      </c>
      <c r="R19" t="s">
        <v>59</v>
      </c>
      <c r="S19" t="s">
        <v>59</v>
      </c>
      <c r="T19" t="s">
        <v>59</v>
      </c>
    </row>
    <row r="20" spans="1:20" ht="12.75">
      <c r="A20" t="s">
        <v>17</v>
      </c>
      <c r="B20" t="s">
        <v>59</v>
      </c>
      <c r="C20" t="s">
        <v>59</v>
      </c>
      <c r="D20" t="s">
        <v>59</v>
      </c>
      <c r="E20" t="s">
        <v>59</v>
      </c>
      <c r="F20" t="s">
        <v>59</v>
      </c>
      <c r="G20" t="s">
        <v>59</v>
      </c>
      <c r="H20">
        <v>0.2142030104</v>
      </c>
      <c r="I20">
        <v>0.1934404878</v>
      </c>
      <c r="J20">
        <v>0.234965533</v>
      </c>
      <c r="K20">
        <v>0.0401478308</v>
      </c>
      <c r="L20">
        <v>0.0080599855</v>
      </c>
      <c r="M20">
        <v>4.2116261906</v>
      </c>
      <c r="N20" t="s">
        <v>59</v>
      </c>
      <c r="O20" t="s">
        <v>59</v>
      </c>
      <c r="P20" t="s">
        <v>59</v>
      </c>
      <c r="Q20" t="s">
        <v>59</v>
      </c>
      <c r="R20" t="s">
        <v>59</v>
      </c>
      <c r="S20" t="s">
        <v>60</v>
      </c>
      <c r="T20" t="s">
        <v>59</v>
      </c>
    </row>
    <row r="21" spans="1:20" ht="12.75">
      <c r="A21" t="s">
        <v>20</v>
      </c>
      <c r="B21">
        <v>0.3023255814</v>
      </c>
      <c r="C21">
        <v>0.2121174923</v>
      </c>
      <c r="D21">
        <v>0.3925336705</v>
      </c>
      <c r="E21">
        <v>0.0932513007</v>
      </c>
      <c r="F21">
        <v>0.0350186681</v>
      </c>
      <c r="G21">
        <v>2.8173317839</v>
      </c>
      <c r="H21">
        <v>0.2253702511</v>
      </c>
      <c r="I21">
        <v>0.2060576615</v>
      </c>
      <c r="J21">
        <v>0.2446828408</v>
      </c>
      <c r="K21">
        <v>0.0001398954</v>
      </c>
      <c r="L21">
        <v>0.0074971233</v>
      </c>
      <c r="M21">
        <v>14.503553176</v>
      </c>
      <c r="N21">
        <v>0.0194605065</v>
      </c>
      <c r="O21">
        <v>5.4596534075</v>
      </c>
      <c r="P21" t="s">
        <v>59</v>
      </c>
      <c r="Q21" t="s">
        <v>63</v>
      </c>
      <c r="R21" t="s">
        <v>62</v>
      </c>
      <c r="S21" t="s">
        <v>59</v>
      </c>
      <c r="T21" t="s">
        <v>59</v>
      </c>
    </row>
    <row r="22" spans="1:20" ht="12.75">
      <c r="A22" t="s">
        <v>19</v>
      </c>
      <c r="B22">
        <v>0.2738853503</v>
      </c>
      <c r="C22">
        <v>0.182203571</v>
      </c>
      <c r="D22">
        <v>0.3655671297</v>
      </c>
      <c r="E22">
        <v>0.4368818973</v>
      </c>
      <c r="F22">
        <v>0.0355907529</v>
      </c>
      <c r="G22">
        <v>0.6044586256</v>
      </c>
      <c r="H22">
        <v>0.2036630037</v>
      </c>
      <c r="I22">
        <v>0.1874514953</v>
      </c>
      <c r="J22">
        <v>0.219874512</v>
      </c>
      <c r="K22">
        <v>0.3746254406</v>
      </c>
      <c r="L22">
        <v>0.0062932874</v>
      </c>
      <c r="M22">
        <v>0.7882644288</v>
      </c>
      <c r="N22">
        <v>0.0328356839</v>
      </c>
      <c r="O22">
        <v>4.5543260663</v>
      </c>
      <c r="P22" t="s">
        <v>59</v>
      </c>
      <c r="Q22" t="s">
        <v>59</v>
      </c>
      <c r="R22" t="s">
        <v>62</v>
      </c>
      <c r="S22" t="s">
        <v>59</v>
      </c>
      <c r="T22" t="s">
        <v>59</v>
      </c>
    </row>
    <row r="23" spans="1:20" ht="12.75">
      <c r="A23" t="s">
        <v>21</v>
      </c>
      <c r="B23">
        <v>0.2105263158</v>
      </c>
      <c r="C23">
        <v>0.0401629998</v>
      </c>
      <c r="D23">
        <v>0.3808896318</v>
      </c>
      <c r="E23">
        <v>0.600978778</v>
      </c>
      <c r="F23">
        <v>0.0661348276</v>
      </c>
      <c r="G23">
        <v>0.2735221989</v>
      </c>
      <c r="H23">
        <v>0.182230869</v>
      </c>
      <c r="I23">
        <v>0.1569070033</v>
      </c>
      <c r="J23">
        <v>0.2075547347</v>
      </c>
      <c r="K23">
        <v>0.1172036471</v>
      </c>
      <c r="L23">
        <v>0.0098306932</v>
      </c>
      <c r="M23">
        <v>2.4542967918</v>
      </c>
      <c r="N23">
        <v>0.6557958677</v>
      </c>
      <c r="O23">
        <v>0.1986708199</v>
      </c>
      <c r="P23" t="s">
        <v>59</v>
      </c>
      <c r="Q23" t="s">
        <v>59</v>
      </c>
      <c r="R23" t="s">
        <v>59</v>
      </c>
      <c r="S23" t="s">
        <v>59</v>
      </c>
      <c r="T23" t="s">
        <v>59</v>
      </c>
    </row>
    <row r="24" spans="1:20" ht="12.75">
      <c r="A24" t="s">
        <v>27</v>
      </c>
      <c r="B24">
        <v>0.1818181818</v>
      </c>
      <c r="C24">
        <v>0.0320349876</v>
      </c>
      <c r="D24">
        <v>0.331601376</v>
      </c>
      <c r="E24">
        <v>0.3152568989</v>
      </c>
      <c r="F24">
        <v>0.0581456499</v>
      </c>
      <c r="G24">
        <v>1.0085231825</v>
      </c>
      <c r="H24">
        <v>0.1978702807</v>
      </c>
      <c r="I24">
        <v>0.1835904426</v>
      </c>
      <c r="J24">
        <v>0.2121501189</v>
      </c>
      <c r="K24">
        <v>0.9622426872</v>
      </c>
      <c r="L24">
        <v>0.0055434154</v>
      </c>
      <c r="M24">
        <v>0.0022410235</v>
      </c>
      <c r="N24">
        <v>0.7900815681</v>
      </c>
      <c r="O24">
        <v>0.0708649392</v>
      </c>
      <c r="P24" t="s">
        <v>59</v>
      </c>
      <c r="Q24" t="s">
        <v>59</v>
      </c>
      <c r="R24" t="s">
        <v>59</v>
      </c>
      <c r="S24" t="s">
        <v>59</v>
      </c>
      <c r="T24" t="s">
        <v>59</v>
      </c>
    </row>
    <row r="25" spans="1:20" ht="12.75">
      <c r="A25" t="s">
        <v>22</v>
      </c>
      <c r="B25">
        <v>0.2407407407</v>
      </c>
      <c r="C25">
        <v>0.134765643</v>
      </c>
      <c r="D25">
        <v>0.3467158384</v>
      </c>
      <c r="E25">
        <v>0.8778233195</v>
      </c>
      <c r="F25">
        <v>0.0411394013</v>
      </c>
      <c r="G25">
        <v>0.0236326438</v>
      </c>
      <c r="H25">
        <v>0.1943412404</v>
      </c>
      <c r="I25">
        <v>0.1821564814</v>
      </c>
      <c r="J25">
        <v>0.2065259993</v>
      </c>
      <c r="K25">
        <v>0.4261745131</v>
      </c>
      <c r="L25">
        <v>0.0047301083</v>
      </c>
      <c r="M25">
        <v>0.6332258526</v>
      </c>
      <c r="N25">
        <v>0.2271775978</v>
      </c>
      <c r="O25">
        <v>1.4584456391</v>
      </c>
      <c r="P25" t="s">
        <v>59</v>
      </c>
      <c r="Q25" t="s">
        <v>59</v>
      </c>
      <c r="R25" t="s">
        <v>59</v>
      </c>
      <c r="S25" t="s">
        <v>59</v>
      </c>
      <c r="T25" t="s">
        <v>59</v>
      </c>
    </row>
    <row r="26" spans="1:20" ht="12.75">
      <c r="A26" t="s">
        <v>23</v>
      </c>
      <c r="B26">
        <v>0.3272727273</v>
      </c>
      <c r="C26">
        <v>0.1642909914</v>
      </c>
      <c r="D26">
        <v>0.4902544631</v>
      </c>
      <c r="E26">
        <v>0.1681782943</v>
      </c>
      <c r="F26">
        <v>0.0632693074</v>
      </c>
      <c r="G26">
        <v>1.8991071244</v>
      </c>
      <c r="H26">
        <v>0.2023453668</v>
      </c>
      <c r="I26">
        <v>0.1866523935</v>
      </c>
      <c r="J26">
        <v>0.21803834</v>
      </c>
      <c r="K26">
        <v>0.4858271282</v>
      </c>
      <c r="L26">
        <v>0.0060919927</v>
      </c>
      <c r="M26">
        <v>0.4857547977</v>
      </c>
      <c r="N26">
        <v>0.0223045178</v>
      </c>
      <c r="O26">
        <v>5.2218727872</v>
      </c>
      <c r="P26" t="s">
        <v>59</v>
      </c>
      <c r="Q26" t="s">
        <v>59</v>
      </c>
      <c r="R26" t="s">
        <v>62</v>
      </c>
      <c r="S26" t="s">
        <v>59</v>
      </c>
      <c r="T26" t="s">
        <v>59</v>
      </c>
    </row>
    <row r="27" spans="1:20" ht="12.75">
      <c r="A27" t="s">
        <v>16</v>
      </c>
      <c r="B27">
        <v>0.3055555556</v>
      </c>
      <c r="C27">
        <v>0.1657116783</v>
      </c>
      <c r="D27">
        <v>0.4453994328</v>
      </c>
      <c r="E27">
        <v>0.2503424262</v>
      </c>
      <c r="F27">
        <v>0.0542872194</v>
      </c>
      <c r="G27">
        <v>1.3213917586</v>
      </c>
      <c r="H27">
        <v>0.1912016759</v>
      </c>
      <c r="I27">
        <v>0.1772222023</v>
      </c>
      <c r="J27">
        <v>0.2051811495</v>
      </c>
      <c r="K27">
        <v>0.2076412801</v>
      </c>
      <c r="L27">
        <v>0.0054268143</v>
      </c>
      <c r="M27">
        <v>1.587796186</v>
      </c>
      <c r="N27">
        <v>0.0145574365</v>
      </c>
      <c r="O27">
        <v>5.9692541968</v>
      </c>
      <c r="P27" t="s">
        <v>59</v>
      </c>
      <c r="Q27" t="s">
        <v>59</v>
      </c>
      <c r="R27" t="s">
        <v>62</v>
      </c>
      <c r="S27" t="s">
        <v>59</v>
      </c>
      <c r="T27" t="s">
        <v>59</v>
      </c>
    </row>
    <row r="28" spans="1:20" ht="12.75">
      <c r="A28" t="s">
        <v>24</v>
      </c>
      <c r="B28">
        <v>0.2045454545</v>
      </c>
      <c r="C28">
        <v>0.0478984405</v>
      </c>
      <c r="D28">
        <v>0.3611924686</v>
      </c>
      <c r="E28">
        <v>0.5126316769</v>
      </c>
      <c r="F28">
        <v>0.0608101763</v>
      </c>
      <c r="G28">
        <v>0.4286915646</v>
      </c>
      <c r="H28">
        <v>0.1255442671</v>
      </c>
      <c r="I28">
        <v>0.1025516393</v>
      </c>
      <c r="J28">
        <v>0.1485368948</v>
      </c>
      <c r="K28" s="4">
        <v>1.377443E-11</v>
      </c>
      <c r="L28">
        <v>0.0089257095</v>
      </c>
      <c r="M28">
        <v>45.701113401</v>
      </c>
      <c r="N28">
        <v>0.122553426</v>
      </c>
      <c r="O28">
        <v>2.3843810194</v>
      </c>
      <c r="P28" t="s">
        <v>59</v>
      </c>
      <c r="Q28" t="s">
        <v>63</v>
      </c>
      <c r="R28" t="s">
        <v>59</v>
      </c>
      <c r="S28" t="s">
        <v>59</v>
      </c>
      <c r="T28" t="s">
        <v>59</v>
      </c>
    </row>
    <row r="29" spans="1:20" ht="12.75">
      <c r="A29" t="s">
        <v>26</v>
      </c>
      <c r="B29">
        <v>0.2142857143</v>
      </c>
      <c r="C29">
        <v>0.0879501068</v>
      </c>
      <c r="D29">
        <v>0.3406213218</v>
      </c>
      <c r="E29">
        <v>0.5241847011</v>
      </c>
      <c r="F29">
        <v>0.0490433259</v>
      </c>
      <c r="G29">
        <v>0.4056519382</v>
      </c>
      <c r="H29">
        <v>0.161744347</v>
      </c>
      <c r="I29">
        <v>0.1473363302</v>
      </c>
      <c r="J29">
        <v>0.1761523638</v>
      </c>
      <c r="K29" s="4">
        <v>1.8545147E-09</v>
      </c>
      <c r="L29">
        <v>0.0055931742</v>
      </c>
      <c r="M29">
        <v>36.120854993</v>
      </c>
      <c r="N29">
        <v>0.2372607189</v>
      </c>
      <c r="O29">
        <v>1.3967962575</v>
      </c>
      <c r="P29" t="s">
        <v>59</v>
      </c>
      <c r="Q29" t="s">
        <v>63</v>
      </c>
      <c r="R29" t="s">
        <v>59</v>
      </c>
      <c r="S29" t="s">
        <v>59</v>
      </c>
      <c r="T29" t="s">
        <v>59</v>
      </c>
    </row>
    <row r="30" spans="1:20" ht="12.75">
      <c r="A30" t="s">
        <v>25</v>
      </c>
      <c r="B30">
        <v>0.3055555556</v>
      </c>
      <c r="C30">
        <v>0.1657116783</v>
      </c>
      <c r="D30">
        <v>0.4453994328</v>
      </c>
      <c r="E30">
        <v>0.2503424262</v>
      </c>
      <c r="F30">
        <v>0.0542872194</v>
      </c>
      <c r="G30">
        <v>1.3213917586</v>
      </c>
      <c r="H30">
        <v>0.1659242762</v>
      </c>
      <c r="I30">
        <v>0.1474611699</v>
      </c>
      <c r="J30">
        <v>0.1843873824</v>
      </c>
      <c r="K30">
        <v>2.73935E-05</v>
      </c>
      <c r="L30">
        <v>0.0071673549</v>
      </c>
      <c r="M30">
        <v>17.590624927</v>
      </c>
      <c r="N30">
        <v>0.0018327999</v>
      </c>
      <c r="O30">
        <v>9.7098799464</v>
      </c>
      <c r="P30" t="s">
        <v>59</v>
      </c>
      <c r="Q30" t="s">
        <v>63</v>
      </c>
      <c r="R30" t="s">
        <v>62</v>
      </c>
      <c r="S30" t="s">
        <v>59</v>
      </c>
      <c r="T30" t="s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2.421875" style="0" customWidth="1"/>
  </cols>
  <sheetData>
    <row r="1" ht="12.75">
      <c r="A1" t="s">
        <v>116</v>
      </c>
    </row>
    <row r="3" spans="1:9" ht="12.75">
      <c r="A3" t="s">
        <v>64</v>
      </c>
      <c r="B3" t="s">
        <v>66</v>
      </c>
      <c r="C3" t="s">
        <v>112</v>
      </c>
      <c r="D3" t="s">
        <v>113</v>
      </c>
      <c r="E3" t="s">
        <v>65</v>
      </c>
      <c r="F3" t="s">
        <v>67</v>
      </c>
      <c r="G3" t="s">
        <v>114</v>
      </c>
      <c r="H3" t="s">
        <v>68</v>
      </c>
      <c r="I3" t="s">
        <v>69</v>
      </c>
    </row>
    <row r="4" spans="1:9" ht="12.75">
      <c r="A4" t="s">
        <v>70</v>
      </c>
      <c r="B4">
        <v>0.2203856749</v>
      </c>
      <c r="C4">
        <v>0.1643423191</v>
      </c>
      <c r="D4">
        <v>0.2764290307</v>
      </c>
      <c r="E4">
        <v>0.2376276921</v>
      </c>
      <c r="F4">
        <v>0.0217559611</v>
      </c>
      <c r="G4">
        <v>1.3946125507</v>
      </c>
      <c r="H4" t="s">
        <v>59</v>
      </c>
      <c r="I4" t="s">
        <v>59</v>
      </c>
    </row>
    <row r="5" spans="1:9" ht="12.75">
      <c r="A5" t="s">
        <v>71</v>
      </c>
      <c r="B5">
        <v>0.1855345912</v>
      </c>
      <c r="C5">
        <v>0.1293805435</v>
      </c>
      <c r="D5">
        <v>0.2416886389</v>
      </c>
      <c r="E5">
        <v>0.0108919701</v>
      </c>
      <c r="F5">
        <v>0.0217989316</v>
      </c>
      <c r="G5">
        <v>6.4828581677</v>
      </c>
      <c r="H5" t="s">
        <v>59</v>
      </c>
      <c r="I5" t="s">
        <v>59</v>
      </c>
    </row>
    <row r="6" spans="1:9" ht="12.75">
      <c r="A6" t="s">
        <v>72</v>
      </c>
      <c r="B6">
        <v>0.297752809</v>
      </c>
      <c r="C6">
        <v>0.209463362</v>
      </c>
      <c r="D6">
        <v>0.386042256</v>
      </c>
      <c r="E6">
        <v>0.1173308106</v>
      </c>
      <c r="F6">
        <v>0.0342738536</v>
      </c>
      <c r="G6">
        <v>2.452594243</v>
      </c>
      <c r="H6" t="s">
        <v>59</v>
      </c>
      <c r="I6" t="s">
        <v>59</v>
      </c>
    </row>
    <row r="7" spans="1:9" ht="12.75">
      <c r="A7" t="s">
        <v>73</v>
      </c>
      <c r="B7">
        <v>0.2649006623</v>
      </c>
      <c r="C7">
        <v>0.2271350702</v>
      </c>
      <c r="D7">
        <v>0.3026662543</v>
      </c>
      <c r="E7">
        <v>0.2147221463</v>
      </c>
      <c r="F7">
        <v>0.0146605559</v>
      </c>
      <c r="G7">
        <v>1.5392992112</v>
      </c>
      <c r="H7" t="s">
        <v>59</v>
      </c>
      <c r="I7" t="s">
        <v>59</v>
      </c>
    </row>
    <row r="8" spans="1:9" ht="12.75">
      <c r="A8" t="s">
        <v>74</v>
      </c>
      <c r="B8">
        <v>0.2371134021</v>
      </c>
      <c r="C8">
        <v>0.1728879148</v>
      </c>
      <c r="D8">
        <v>0.3013388893</v>
      </c>
      <c r="E8">
        <v>0.6922539485</v>
      </c>
      <c r="F8">
        <v>0.0249322544</v>
      </c>
      <c r="G8">
        <v>0.1566561683</v>
      </c>
      <c r="H8" t="s">
        <v>59</v>
      </c>
      <c r="I8" t="s">
        <v>59</v>
      </c>
    </row>
    <row r="9" spans="1:9" ht="12.75">
      <c r="A9" t="s">
        <v>75</v>
      </c>
      <c r="B9">
        <v>0.3379310345</v>
      </c>
      <c r="C9">
        <v>0.236743384</v>
      </c>
      <c r="D9">
        <v>0.4391186849</v>
      </c>
      <c r="E9">
        <v>0.0112408735</v>
      </c>
      <c r="F9">
        <v>0.0392809202</v>
      </c>
      <c r="G9">
        <v>6.4268346383</v>
      </c>
      <c r="H9" t="s">
        <v>59</v>
      </c>
      <c r="I9" t="s">
        <v>59</v>
      </c>
    </row>
    <row r="10" spans="1:9" ht="12.75">
      <c r="A10" t="s">
        <v>76</v>
      </c>
      <c r="B10">
        <v>0.1403508772</v>
      </c>
      <c r="C10">
        <v>0.02183498</v>
      </c>
      <c r="D10">
        <v>0.2588667744</v>
      </c>
      <c r="E10">
        <v>0.0616457755</v>
      </c>
      <c r="F10">
        <v>0.0460077241</v>
      </c>
      <c r="G10">
        <v>3.492544211</v>
      </c>
      <c r="H10" t="s">
        <v>59</v>
      </c>
      <c r="I10" t="s">
        <v>59</v>
      </c>
    </row>
    <row r="11" spans="1:9" ht="12.75">
      <c r="A11" t="s">
        <v>15</v>
      </c>
      <c r="B11">
        <v>0.2471213463</v>
      </c>
      <c r="C11">
        <v>0.2237382773</v>
      </c>
      <c r="D11">
        <v>0.2705044154</v>
      </c>
      <c r="E11">
        <v>1</v>
      </c>
      <c r="F11">
        <v>0.0090772784</v>
      </c>
      <c r="G11">
        <v>0</v>
      </c>
      <c r="H11" t="s">
        <v>59</v>
      </c>
      <c r="I11" t="s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2008-12-12T18:20:42Z</cp:lastPrinted>
  <dcterms:created xsi:type="dcterms:W3CDTF">2006-01-23T20:42:54Z</dcterms:created>
  <dcterms:modified xsi:type="dcterms:W3CDTF">2010-05-10T20:00:31Z</dcterms:modified>
  <cp:category/>
  <cp:version/>
  <cp:contentType/>
  <cp:contentStatus/>
</cp:coreProperties>
</file>