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<sst xmlns="http://schemas.openxmlformats.org/spreadsheetml/2006/main" count="426" uniqueCount="161">
  <si>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</si>
  <si>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</si>
  <si>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</si>
  <si>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</si>
  <si>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</si>
  <si>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</si>
  <si>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</si>
  <si>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</si>
  <si>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</si>
  <si>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</si>
  <si>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</si>
  <si>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</si>
  <si>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</si>
  <si>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</si>
  <si>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</si>
  <si>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</si>
  <si>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</si>
  <si>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</si>
  <si>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</si>
  <si>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</si>
  <si>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</si>
  <si>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</si>
  <si>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</si>
  <si>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</si>
  <si>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</si>
  <si>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</si>
  <si>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</si>
  <si>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</si>
  <si>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</si>
  <si>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</si>
  <si>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</si>
  <si>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</si>
  <si>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</si>
  <si>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</si>
  <si>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</si>
  <si>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</si>
  <si>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</si>
  <si>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</si>
  <si>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</si>
  <si>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</si>
  <si>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</si>
  <si>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</si>
  <si>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</si>
  <si>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</si>
  <si>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</si>
  <si>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</si>
  <si>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</si>
  <si>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</si>
  <si>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</si>
  <si>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</si>
  <si>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</si>
  <si>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</si>
  <si>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</si>
  <si>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</si>
  <si>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</si>
  <si>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</si>
  <si>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</si>
  <si>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</si>
  <si>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</si>
  <si>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</si>
  <si>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</si>
  <si>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</si>
  <si>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</si>
  <si>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</si>
  <si>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</si>
  <si>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</si>
  <si>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</si>
  <si>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</si>
  <si>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</si>
  <si>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</si>
  <si>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</si>
  <si>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</si>
  <si>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</si>
  <si>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</si>
  <si>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</si>
  <si>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</si>
  <si>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</si>
  <si>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</si>
  <si>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</si>
  <si>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</si>
  <si>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</si>
  <si>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</si>
  <si>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</si>
  <si>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</si>
  <si>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</si>
  <si>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</si>
  <si>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</si>
  <si>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</si>
  <si>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</si>
  <si>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</si>
  <si>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</si>
  <si>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</si>
  <si>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</si>
  <si>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</si>
  <si>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</si>
  <si>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</si>
  <si>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</si>
  <si>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</si>
  <si>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</si>
  <si>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</si>
  <si>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</si>
  <si>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</si>
  <si>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</si>
  <si>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</si>
  <si>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</si>
  <si>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</si>
  <si>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</si>
  <si>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</si>
  <si>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</si>
  <si>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</si>
  <si>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</si>
  <si>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</si>
  <si>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</si>
  <si>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</si>
  <si>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</si>
  <si>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</si>
  <si>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</si>
  <si>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</si>
  <si>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</si>
  <si>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</si>
  <si>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</si>
  <si>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</si>
  <si>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</si>
  <si>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</si>
  <si>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</si>
  <si>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</si>
  <si>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</si>
  <si>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</si>
  <si>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</si>
  <si>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</si>
  <si>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</si>
  <si>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</si>
  <si>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</si>
  <si>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</si>
  <si>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</si>
  <si>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</si>
  <si>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</si>
  <si>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</si>
  <si>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</si>
  <si>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</si>
  <si>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</si>
  <si>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</si>
  <si>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</si>
  <si>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</si>
  <si>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</si>
  <si>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</si>
  <si>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</si>
  <si>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</si>
  <si>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</si>
  <si>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Metis_rate_ratio</t>
  </si>
  <si>
    <t>Other_rate_ratio</t>
  </si>
  <si>
    <t>Crude and Adjusted Average Annual Percent of children retained at least once K-8, 2006/07, per 100</t>
  </si>
  <si>
    <t>Crude and Adjusted Average Annual Percent of children retained at least once, K-8 2006/07, per 100 Metis</t>
  </si>
  <si>
    <t>Others</t>
  </si>
  <si>
    <t>School Retention</t>
  </si>
  <si>
    <t>Percent (%)</t>
  </si>
  <si>
    <t>Retention Rates from Kindergarten to Grade 8</t>
  </si>
  <si>
    <t>N=791</t>
  </si>
  <si>
    <t>N=4,968</t>
  </si>
  <si>
    <t>Source: MCHP/MMF, 2010</t>
  </si>
  <si>
    <t>Appendix Table 2.78: Retention Rates from Kindergarten to Grade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</si>
</sst>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33" borderId="13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2" fontId="10" fillId="0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9" fillId="0" borderId="22" xfId="0" applyNumberFormat="1" applyFont="1" applyBorder="1" applyAlignment="1">
      <alignment horizontal="center" wrapText="1"/>
    </xf>
    <xf numFmtId="1" fontId="9" fillId="0" borderId="24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855"/>
          <c:w val="0.98025"/>
          <c:h val="0.7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0.04642309202</c:v>
                </c:pt>
                <c:pt idx="1">
                  <c:v>0.04642309202</c:v>
                </c:pt>
                <c:pt idx="2">
                  <c:v>0.04642309202</c:v>
                </c:pt>
                <c:pt idx="3">
                  <c:v>0.04642309202</c:v>
                </c:pt>
                <c:pt idx="4">
                  <c:v>0.04642309202</c:v>
                </c:pt>
                <c:pt idx="5">
                  <c:v>0.04642309202</c:v>
                </c:pt>
                <c:pt idx="6">
                  <c:v>0.04642309202</c:v>
                </c:pt>
                <c:pt idx="7">
                  <c:v>0.04642309202</c:v>
                </c:pt>
                <c:pt idx="8">
                  <c:v>0.04642309202</c:v>
                </c:pt>
                <c:pt idx="9">
                  <c:v>0.04642309202</c:v>
                </c:pt>
                <c:pt idx="10">
                  <c:v>0.04642309202</c:v>
                </c:pt>
                <c:pt idx="12">
                  <c:v>0.04642309202</c:v>
                </c:pt>
                <c:pt idx="13">
                  <c:v>0.04642309202</c:v>
                </c:pt>
                <c:pt idx="14">
                  <c:v>0.04642309202</c:v>
                </c:pt>
                <c:pt idx="15">
                  <c:v>0.04642309202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0.010864080669</c:v>
                </c:pt>
                <c:pt idx="1">
                  <c:v>0.032686286875</c:v>
                </c:pt>
                <c:pt idx="2">
                  <c:v>0.061374189554</c:v>
                </c:pt>
                <c:pt idx="3">
                  <c:v>0.062990822061</c:v>
                </c:pt>
                <c:pt idx="4">
                  <c:v>0.037128980695</c:v>
                </c:pt>
                <c:pt idx="5">
                  <c:v>0.027461999944</c:v>
                </c:pt>
                <c:pt idx="6">
                  <c:v>0.044577944221000004</c:v>
                </c:pt>
                <c:pt idx="7">
                  <c:v>0.0820111421</c:v>
                </c:pt>
                <c:pt idx="8">
                  <c:v>0.12454535405</c:v>
                </c:pt>
                <c:pt idx="9">
                  <c:v>0.08314373801700001</c:v>
                </c:pt>
                <c:pt idx="10">
                  <c:v>0.10295906223</c:v>
                </c:pt>
                <c:pt idx="12">
                  <c:v>0.02930982699</c:v>
                </c:pt>
                <c:pt idx="13">
                  <c:v>0.050143856741</c:v>
                </c:pt>
                <c:pt idx="14">
                  <c:v>0.09456413024799999</c:v>
                </c:pt>
                <c:pt idx="15">
                  <c:v>0.04642309202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0.019390040223</c:v>
                </c:pt>
                <c:pt idx="1">
                  <c:v>0.028513409832</c:v>
                </c:pt>
                <c:pt idx="2">
                  <c:v>0.040555904275000006</c:v>
                </c:pt>
                <c:pt idx="3">
                  <c:v>0.024839020671999997</c:v>
                </c:pt>
                <c:pt idx="4">
                  <c:v>0.019107955748</c:v>
                </c:pt>
                <c:pt idx="5">
                  <c:v>0.022894428718</c:v>
                </c:pt>
                <c:pt idx="6">
                  <c:v>0.034348350441</c:v>
                </c:pt>
                <c:pt idx="7">
                  <c:v>0.049751853225999995</c:v>
                </c:pt>
                <c:pt idx="8">
                  <c:v>0.127010877</c:v>
                </c:pt>
                <c:pt idx="9">
                  <c:v>0.091328369932</c:v>
                </c:pt>
                <c:pt idx="10">
                  <c:v>0.088954264154</c:v>
                </c:pt>
                <c:pt idx="12">
                  <c:v>0.029495387691</c:v>
                </c:pt>
                <c:pt idx="13">
                  <c:v>0.033155548484</c:v>
                </c:pt>
                <c:pt idx="14">
                  <c:v>0.090501521249</c:v>
                </c:pt>
                <c:pt idx="15">
                  <c:v>0.028095733611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(m)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(d)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0.028095733611</c:v>
                </c:pt>
                <c:pt idx="1">
                  <c:v>0.028095733611</c:v>
                </c:pt>
                <c:pt idx="2">
                  <c:v>0.028095733611</c:v>
                </c:pt>
                <c:pt idx="3">
                  <c:v>0.028095733611</c:v>
                </c:pt>
                <c:pt idx="4">
                  <c:v>0.028095733611</c:v>
                </c:pt>
                <c:pt idx="5">
                  <c:v>0.028095733611</c:v>
                </c:pt>
                <c:pt idx="6">
                  <c:v>0.028095733611</c:v>
                </c:pt>
                <c:pt idx="7">
                  <c:v>0.028095733611</c:v>
                </c:pt>
                <c:pt idx="8">
                  <c:v>0.028095733611</c:v>
                </c:pt>
                <c:pt idx="9">
                  <c:v>0.028095733611</c:v>
                </c:pt>
                <c:pt idx="10">
                  <c:v>0.028095733611</c:v>
                </c:pt>
                <c:pt idx="12">
                  <c:v>0.028095733611</c:v>
                </c:pt>
                <c:pt idx="13">
                  <c:v>0.028095733611</c:v>
                </c:pt>
                <c:pt idx="14">
                  <c:v>0.028095733611</c:v>
                </c:pt>
                <c:pt idx="15">
                  <c:v>0.028095733611</c:v>
                </c:pt>
              </c:numCache>
            </c:numRef>
          </c:val>
        </c:ser>
        <c:gapWidth val="0"/>
        <c:axId val="11475835"/>
        <c:axId val="36173652"/>
      </c:barChart>
      <c:catAx>
        <c:axId val="114758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475835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"/>
          <c:y val="0.105"/>
          <c:w val="0.327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575"/>
          <c:w val="0.976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(m,o)</c:v>
                </c:pt>
                <c:pt idx="7">
                  <c:v>Seven Oaks (o,d)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0.04642309202</c:v>
                </c:pt>
                <c:pt idx="1">
                  <c:v>0.04642309202</c:v>
                </c:pt>
                <c:pt idx="2">
                  <c:v>0.04642309202</c:v>
                </c:pt>
                <c:pt idx="3">
                  <c:v>0.04642309202</c:v>
                </c:pt>
                <c:pt idx="4">
                  <c:v>0.04642309202</c:v>
                </c:pt>
                <c:pt idx="5">
                  <c:v>0.04642309202</c:v>
                </c:pt>
                <c:pt idx="6">
                  <c:v>0.04642309202</c:v>
                </c:pt>
                <c:pt idx="7">
                  <c:v>0.04642309202</c:v>
                </c:pt>
                <c:pt idx="8">
                  <c:v>0.04642309202</c:v>
                </c:pt>
                <c:pt idx="9">
                  <c:v>0.04642309202</c:v>
                </c:pt>
                <c:pt idx="10">
                  <c:v>0.04642309202</c:v>
                </c:pt>
                <c:pt idx="11">
                  <c:v>0.04642309202</c:v>
                </c:pt>
                <c:pt idx="13">
                  <c:v>0.04642309202</c:v>
                </c:pt>
                <c:pt idx="14">
                  <c:v>0.04642309202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(m,o)</c:v>
                </c:pt>
                <c:pt idx="7">
                  <c:v>Seven Oaks (o,d)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2">
                  <c:v>0.009981509436</c:v>
                </c:pt>
                <c:pt idx="3">
                  <c:v>0.018954495821</c:v>
                </c:pt>
                <c:pt idx="4">
                  <c:v>0.025027568963000003</c:v>
                </c:pt>
                <c:pt idx="5">
                  <c:v>0.060910107636</c:v>
                </c:pt>
                <c:pt idx="6">
                  <c:v>0.021863980657</c:v>
                </c:pt>
                <c:pt idx="7">
                  <c:v>0.022311205726</c:v>
                </c:pt>
                <c:pt idx="8">
                  <c:v>0.037672218130999996</c:v>
                </c:pt>
                <c:pt idx="9">
                  <c:v>0.034075631036999995</c:v>
                </c:pt>
                <c:pt idx="10">
                  <c:v>0.058528794648</c:v>
                </c:pt>
                <c:pt idx="11">
                  <c:v>0.08168772049999999</c:v>
                </c:pt>
                <c:pt idx="13">
                  <c:v>0.037128980695</c:v>
                </c:pt>
                <c:pt idx="14">
                  <c:v>0.04642309202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(m,o)</c:v>
                </c:pt>
                <c:pt idx="7">
                  <c:v>Seven Oaks (o,d)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0.011300390487</c:v>
                </c:pt>
                <c:pt idx="1">
                  <c:v>0.009673028915</c:v>
                </c:pt>
                <c:pt idx="2">
                  <c:v>0.006954311459</c:v>
                </c:pt>
                <c:pt idx="3">
                  <c:v>0.007145644368000001</c:v>
                </c:pt>
                <c:pt idx="4">
                  <c:v>0.015114383794</c:v>
                </c:pt>
                <c:pt idx="5">
                  <c:v>0.016540581146</c:v>
                </c:pt>
                <c:pt idx="6">
                  <c:v>0.014938058853000001</c:v>
                </c:pt>
                <c:pt idx="7">
                  <c:v>0.009935545807</c:v>
                </c:pt>
                <c:pt idx="8">
                  <c:v>0.023418234545</c:v>
                </c:pt>
                <c:pt idx="9">
                  <c:v>0.02067623393</c:v>
                </c:pt>
                <c:pt idx="10">
                  <c:v>0.036103485338</c:v>
                </c:pt>
                <c:pt idx="11">
                  <c:v>0.050501751589</c:v>
                </c:pt>
                <c:pt idx="13">
                  <c:v>0.019107955748</c:v>
                </c:pt>
                <c:pt idx="14">
                  <c:v>0.028095733611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(m,o,d)</c:v>
                </c:pt>
                <c:pt idx="4">
                  <c:v>Transcona (o)</c:v>
                </c:pt>
                <c:pt idx="5">
                  <c:v>River Heights (o,d)</c:v>
                </c:pt>
                <c:pt idx="6">
                  <c:v>River East (m,o)</c:v>
                </c:pt>
                <c:pt idx="7">
                  <c:v>Seven Oaks (o,d)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0.028095733611</c:v>
                </c:pt>
                <c:pt idx="1">
                  <c:v>0.028095733611</c:v>
                </c:pt>
                <c:pt idx="2">
                  <c:v>0.028095733611</c:v>
                </c:pt>
                <c:pt idx="3">
                  <c:v>0.028095733611</c:v>
                </c:pt>
                <c:pt idx="4">
                  <c:v>0.028095733611</c:v>
                </c:pt>
                <c:pt idx="5">
                  <c:v>0.028095733611</c:v>
                </c:pt>
                <c:pt idx="6">
                  <c:v>0.028095733611</c:v>
                </c:pt>
                <c:pt idx="7">
                  <c:v>0.028095733611</c:v>
                </c:pt>
                <c:pt idx="8">
                  <c:v>0.028095733611</c:v>
                </c:pt>
                <c:pt idx="9">
                  <c:v>0.028095733611</c:v>
                </c:pt>
                <c:pt idx="10">
                  <c:v>0.028095733611</c:v>
                </c:pt>
                <c:pt idx="11">
                  <c:v>0.028095733611</c:v>
                </c:pt>
                <c:pt idx="13">
                  <c:v>0.028095733611</c:v>
                </c:pt>
                <c:pt idx="14">
                  <c:v>0.028095733611</c:v>
                </c:pt>
              </c:numCache>
            </c:numRef>
          </c:val>
        </c:ser>
        <c:gapWidth val="0"/>
        <c:axId val="57127413"/>
        <c:axId val="44384670"/>
      </c:barChart>
      <c:catAx>
        <c:axId val="571274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  <c:max val="0.1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127413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4"/>
          <c:y val="0.11375"/>
          <c:w val="0.32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75"/>
          <c:w val="0.976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0.046706479798</c:v>
                </c:pt>
                <c:pt idx="1">
                  <c:v>0.046706479798</c:v>
                </c:pt>
                <c:pt idx="2">
                  <c:v>0.046706479798</c:v>
                </c:pt>
                <c:pt idx="3">
                  <c:v>0.046706479798</c:v>
                </c:pt>
                <c:pt idx="4">
                  <c:v>0.046706479798</c:v>
                </c:pt>
                <c:pt idx="5">
                  <c:v>0.046706479798</c:v>
                </c:pt>
                <c:pt idx="6">
                  <c:v>0.046706479798</c:v>
                </c:pt>
                <c:pt idx="8">
                  <c:v>0.046706479798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0.024288555815</c:v>
                </c:pt>
                <c:pt idx="1">
                  <c:v>0.026956413103</c:v>
                </c:pt>
                <c:pt idx="2">
                  <c:v>0.062387373451</c:v>
                </c:pt>
                <c:pt idx="3">
                  <c:v>0.036721183973</c:v>
                </c:pt>
                <c:pt idx="4">
                  <c:v>0.045838476004000005</c:v>
                </c:pt>
                <c:pt idx="5">
                  <c:v>0.096230747168</c:v>
                </c:pt>
                <c:pt idx="6">
                  <c:v>0.10491041339000001</c:v>
                </c:pt>
                <c:pt idx="8">
                  <c:v>0.046706479798</c:v>
                </c:pt>
              </c:numCache>
            </c:numRef>
          </c:val>
        </c:ser>
        <c:axId val="63917711"/>
        <c:axId val="38388488"/>
      </c:barChart>
      <c:catAx>
        <c:axId val="63917711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917711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"/>
          <c:y val="0.143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6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0.04642309202</c:v>
                </c:pt>
                <c:pt idx="1">
                  <c:v>0.04642309202</c:v>
                </c:pt>
                <c:pt idx="2">
                  <c:v>0.04642309202</c:v>
                </c:pt>
                <c:pt idx="3">
                  <c:v>0.04642309202</c:v>
                </c:pt>
                <c:pt idx="4">
                  <c:v>0.04642309202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0.02930982699</c:v>
                </c:pt>
                <c:pt idx="1">
                  <c:v>0.050143856741</c:v>
                </c:pt>
                <c:pt idx="2">
                  <c:v>0.09456413024799999</c:v>
                </c:pt>
                <c:pt idx="3">
                  <c:v>0.037128980695</c:v>
                </c:pt>
                <c:pt idx="4">
                  <c:v>0.04642309202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0.029495387691</c:v>
                </c:pt>
                <c:pt idx="1">
                  <c:v>0.033155548484</c:v>
                </c:pt>
                <c:pt idx="2">
                  <c:v>0.090501521249</c:v>
                </c:pt>
                <c:pt idx="3">
                  <c:v>0.019107955748</c:v>
                </c:pt>
                <c:pt idx="4">
                  <c:v>0.028095733611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(d)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0.028095733611</c:v>
                </c:pt>
                <c:pt idx="1">
                  <c:v>0.028095733611</c:v>
                </c:pt>
                <c:pt idx="2">
                  <c:v>0.028095733611</c:v>
                </c:pt>
                <c:pt idx="3">
                  <c:v>0.028095733611</c:v>
                </c:pt>
                <c:pt idx="4">
                  <c:v>0.028095733611</c:v>
                </c:pt>
              </c:numCache>
            </c:numRef>
          </c:val>
        </c:ser>
        <c:axId val="9952073"/>
        <c:axId val="22459794"/>
      </c:barChart>
      <c:catAx>
        <c:axId val="99520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9952073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4"/>
          <c:y val="0.15"/>
          <c:w val="0.3237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0.878</cdr:y>
    </cdr:from>
    <cdr:to>
      <cdr:x>0.99625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609600" y="3981450"/>
          <a:ext cx="50863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0.7695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91025" y="4391025"/>
          <a:ext cx="1295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16.1.1: Retention Rates from Kindergarten to Grade 8 by RHA, 2007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students that were retained at least once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0.1035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16.1.3: Retention Rates from Kindergarten to Grade 8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students that were retained at least once</a:t>
          </a:r>
        </a:p>
      </cdr:txBody>
    </cdr:sp>
  </cdr:relSizeAnchor>
  <cdr:relSizeAnchor xmlns:cdr="http://schemas.openxmlformats.org/drawingml/2006/chartDrawing">
    <cdr:from>
      <cdr:x>0.097</cdr:x>
      <cdr:y>0.88625</cdr:y>
    </cdr:from>
    <cdr:to>
      <cdr:x>0.99725</cdr:x>
      <cdr:y>0.99475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29175"/>
          <a:ext cx="51435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0.94275</cdr:x>
      <cdr:y>0.6595</cdr:y>
    </cdr:from>
    <cdr:to>
      <cdr:x>0.99825</cdr:x>
      <cdr:y>0.69475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81625" y="35909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0.952</cdr:y>
    </cdr:from>
    <cdr:to>
      <cdr:x>0.975</cdr:x>
      <cdr:y>0.97875</cdr:y>
    </cdr:to>
    <cdr:sp>
      <cdr:nvSpPr>
        <cdr:cNvPr id="4" name="mchp"/>
        <cdr:cNvSpPr txBox="1">
          <a:spLocks noChangeArrowheads="1"/>
        </cdr:cNvSpPr>
      </cdr:nvSpPr>
      <cdr:spPr>
        <a:xfrm>
          <a:off x="4267200" y="5191125"/>
          <a:ext cx="13049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4010025"/>
          <a:ext cx="5162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16.1.2: Retention Rates from Kindergarten to Grade 8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Metis students that were retained at least once</a:t>
          </a:r>
        </a:p>
      </cdr:txBody>
    </cdr:sp>
  </cdr:relSizeAnchor>
  <cdr:relSizeAnchor xmlns:cdr="http://schemas.openxmlformats.org/drawingml/2006/chartDrawing">
    <cdr:from>
      <cdr:x>0.769</cdr:x>
      <cdr:y>0.968</cdr:y>
    </cdr:from>
    <cdr:to>
      <cdr:x>0.99625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91025" y="4391025"/>
          <a:ext cx="1295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Retention Rates from Kindergarten to Grade 8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students that were retained at least once</a:t>
          </a:r>
        </a:p>
      </cdr:txBody>
    </cdr:sp>
  </cdr:relSizeAnchor>
  <cdr:relSizeAnchor xmlns:cdr="http://schemas.openxmlformats.org/drawingml/2006/chartDrawing">
    <cdr:from>
      <cdr:x>0.11525</cdr:x>
      <cdr:y>0.865</cdr:y>
    </cdr:from>
    <cdr:to>
      <cdr:x>1</cdr:x>
      <cdr:y>0.98075</cdr:y>
    </cdr:to>
    <cdr:sp>
      <cdr:nvSpPr>
        <cdr:cNvPr id="2" name="Text Box 4"/>
        <cdr:cNvSpPr txBox="1">
          <a:spLocks noChangeArrowheads="1"/>
        </cdr:cNvSpPr>
      </cdr:nvSpPr>
      <cdr:spPr>
        <a:xfrm>
          <a:off x="657225" y="3924300"/>
          <a:ext cx="5057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</a:t>
          </a:r>
        </a:p>
      </cdr:txBody>
    </cdr:sp>
  </cdr:relSizeAnchor>
  <cdr:relSizeAnchor xmlns:cdr="http://schemas.openxmlformats.org/drawingml/2006/chartDrawing">
    <cdr:from>
      <cdr:x>0.7625</cdr:x>
      <cdr:y>0.9485</cdr:y>
    </cdr:from>
    <cdr:to>
      <cdr:x>0.99</cdr:x>
      <cdr:y>0.98025</cdr:y>
    </cdr:to>
    <cdr:sp>
      <cdr:nvSpPr>
        <cdr:cNvPr id="3" name="mchp"/>
        <cdr:cNvSpPr txBox="1">
          <a:spLocks noChangeArrowheads="1"/>
        </cdr:cNvSpPr>
      </cdr:nvSpPr>
      <cdr:spPr>
        <a:xfrm>
          <a:off x="4352925" y="4305300"/>
          <a:ext cx="13049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2.421875" style="19" customWidth="1"/>
    <col min="2" max="3" width="8.421875" style="19" customWidth="1"/>
    <col min="4" max="4" width="0.9921875" style="19" customWidth="1"/>
    <col min="5" max="5" width="18.140625" style="19" customWidth="1"/>
    <col min="6" max="7" width="8.421875" style="19" customWidth="1"/>
    <col min="8" max="8" width="0.9921875" style="19" customWidth="1"/>
    <col min="9" max="9" width="14.57421875" style="19" customWidth="1"/>
    <col min="10" max="10" width="11.8515625" style="19" customWidth="1"/>
    <col min="11" max="16384" width="9.140625" style="19" customWidth="1"/>
  </cols>
  <sheetData>
    <row r="1" spans="1:3" ht="15.75" thickBot="1">
      <c r="A1" s="14" t="s">
        <v>160</v>
      </c>
      <c r="B1" s="14"/>
      <c r="C1" s="14"/>
    </row>
    <row r="2" spans="1:10" ht="13.5" customHeight="1">
      <c r="A2" s="70" t="s">
        <v>145</v>
      </c>
      <c r="B2" s="62" t="s">
        <v>154</v>
      </c>
      <c r="C2" s="63"/>
      <c r="E2" s="73" t="s">
        <v>146</v>
      </c>
      <c r="F2" s="62" t="s">
        <v>154</v>
      </c>
      <c r="G2" s="63"/>
      <c r="I2" s="70" t="s">
        <v>144</v>
      </c>
      <c r="J2" s="60" t="s">
        <v>154</v>
      </c>
    </row>
    <row r="3" spans="1:10" ht="13.5" thickBot="1">
      <c r="A3" s="71"/>
      <c r="B3" s="64"/>
      <c r="C3" s="65"/>
      <c r="E3" s="74"/>
      <c r="F3" s="64"/>
      <c r="G3" s="65"/>
      <c r="I3" s="71"/>
      <c r="J3" s="61"/>
    </row>
    <row r="4" spans="1:10" ht="12.75">
      <c r="A4" s="71"/>
      <c r="B4" s="66" t="s">
        <v>61</v>
      </c>
      <c r="C4" s="67"/>
      <c r="E4" s="74"/>
      <c r="F4" s="66" t="s">
        <v>61</v>
      </c>
      <c r="G4" s="67"/>
      <c r="I4" s="71"/>
      <c r="J4" s="25" t="s">
        <v>61</v>
      </c>
    </row>
    <row r="5" spans="1:10" ht="12.75">
      <c r="A5" s="71"/>
      <c r="B5" s="68" t="s">
        <v>155</v>
      </c>
      <c r="C5" s="69"/>
      <c r="E5" s="74"/>
      <c r="F5" s="68" t="s">
        <v>155</v>
      </c>
      <c r="G5" s="69"/>
      <c r="I5" s="71"/>
      <c r="J5" s="26" t="s">
        <v>155</v>
      </c>
    </row>
    <row r="6" spans="1:10" ht="13.5" thickBot="1">
      <c r="A6" s="72"/>
      <c r="B6" s="46" t="s">
        <v>137</v>
      </c>
      <c r="C6" s="45" t="s">
        <v>153</v>
      </c>
      <c r="E6" s="75"/>
      <c r="F6" s="46" t="s">
        <v>137</v>
      </c>
      <c r="G6" s="45" t="s">
        <v>153</v>
      </c>
      <c r="I6" s="72"/>
      <c r="J6" s="47" t="s">
        <v>137</v>
      </c>
    </row>
    <row r="7" spans="1:10" ht="12.75">
      <c r="A7" s="20" t="s">
        <v>31</v>
      </c>
      <c r="B7" s="48">
        <f>'m vs o orig data'!F4</f>
        <v>1.1403508772</v>
      </c>
      <c r="C7" s="33">
        <f>'m vs o orig data'!R4</f>
        <v>2.0743460303</v>
      </c>
      <c r="E7" s="20" t="s">
        <v>45</v>
      </c>
      <c r="F7" s="48"/>
      <c r="G7" s="33">
        <f>'m vs o orig data'!R19</f>
        <v>1.208812634</v>
      </c>
      <c r="I7" s="21" t="s">
        <v>139</v>
      </c>
      <c r="J7" s="53">
        <f>'m region orig data'!F4</f>
        <v>2.544132918</v>
      </c>
    </row>
    <row r="8" spans="1:10" ht="12.75">
      <c r="A8" s="21" t="s">
        <v>32</v>
      </c>
      <c r="B8" s="49">
        <f>'m vs o orig data'!F5</f>
        <v>3.4926470588</v>
      </c>
      <c r="C8" s="33">
        <f>'m vs o orig data'!R5</f>
        <v>3.0099768897</v>
      </c>
      <c r="E8" s="21" t="s">
        <v>46</v>
      </c>
      <c r="F8" s="49"/>
      <c r="G8" s="33">
        <f>'m vs o orig data'!R20</f>
        <v>1.0057222126</v>
      </c>
      <c r="I8" s="21" t="s">
        <v>35</v>
      </c>
      <c r="J8" s="54">
        <f>'m region orig data'!F5</f>
        <v>2.8462998102</v>
      </c>
    </row>
    <row r="9" spans="1:10" ht="12.75">
      <c r="A9" s="21" t="s">
        <v>33</v>
      </c>
      <c r="B9" s="49">
        <f>'m vs o orig data'!F6</f>
        <v>6.6019417476</v>
      </c>
      <c r="C9" s="33">
        <f>'m vs o orig data'!R6</f>
        <v>4.1345879669</v>
      </c>
      <c r="E9" s="21" t="s">
        <v>50</v>
      </c>
      <c r="F9" s="49">
        <f>'m vs o orig data'!F21</f>
        <v>1.0558069382</v>
      </c>
      <c r="G9" s="33">
        <f>'m vs o orig data'!R21</f>
        <v>0.740947854</v>
      </c>
      <c r="I9" s="21" t="s">
        <v>140</v>
      </c>
      <c r="J9" s="54">
        <f>'m region orig data'!F6</f>
        <v>6.5554231228</v>
      </c>
    </row>
    <row r="10" spans="1:10" ht="12.75">
      <c r="A10" s="21" t="s">
        <v>28</v>
      </c>
      <c r="B10" s="49">
        <f>'m vs o orig data'!F7</f>
        <v>6.7641681901</v>
      </c>
      <c r="C10" s="33">
        <f>'m vs o orig data'!R7</f>
        <v>2.6418654805</v>
      </c>
      <c r="E10" s="21" t="s">
        <v>48</v>
      </c>
      <c r="F10" s="49">
        <f>'m vs o orig data'!F22</f>
        <v>2.0030816641</v>
      </c>
      <c r="G10" s="33">
        <f>'m vs o orig data'!R22</f>
        <v>0.7566876266</v>
      </c>
      <c r="I10" s="21" t="s">
        <v>41</v>
      </c>
      <c r="J10" s="54">
        <f>'m region orig data'!F7</f>
        <v>3.8055274201</v>
      </c>
    </row>
    <row r="11" spans="1:10" ht="12.75">
      <c r="A11" s="21" t="s">
        <v>41</v>
      </c>
      <c r="B11" s="49">
        <f>'m vs o orig data'!F8</f>
        <v>3.8055274201</v>
      </c>
      <c r="C11" s="33">
        <f>'m vs o orig data'!R8</f>
        <v>1.9481943807</v>
      </c>
      <c r="E11" s="21" t="s">
        <v>51</v>
      </c>
      <c r="F11" s="49">
        <f>'m vs o orig data'!F23</f>
        <v>2.7083333333</v>
      </c>
      <c r="G11" s="33">
        <f>'m vs o orig data'!R23</f>
        <v>1.6324284666</v>
      </c>
      <c r="I11" s="21" t="s">
        <v>141</v>
      </c>
      <c r="J11" s="54">
        <f>'m region orig data'!F8</f>
        <v>4.9024274155</v>
      </c>
    </row>
    <row r="12" spans="1:10" ht="12.75">
      <c r="A12" s="21" t="s">
        <v>35</v>
      </c>
      <c r="B12" s="49">
        <f>'m vs o orig data'!F9</f>
        <v>2.9149315883</v>
      </c>
      <c r="C12" s="33">
        <f>'m vs o orig data'!R9</f>
        <v>2.4061990212</v>
      </c>
      <c r="E12" s="21" t="s">
        <v>47</v>
      </c>
      <c r="F12" s="49">
        <f>'m vs o orig data'!F24</f>
        <v>6.4724919094</v>
      </c>
      <c r="G12" s="33">
        <f>'m vs o orig data'!R24</f>
        <v>1.7815420561</v>
      </c>
      <c r="I12" s="21" t="s">
        <v>142</v>
      </c>
      <c r="J12" s="54">
        <f>'m region orig data'!F9</f>
        <v>10.258152174</v>
      </c>
    </row>
    <row r="13" spans="1:10" ht="12.75">
      <c r="A13" s="21" t="s">
        <v>36</v>
      </c>
      <c r="B13" s="49">
        <f>'m vs o orig data'!F10</f>
        <v>4.6852122987</v>
      </c>
      <c r="C13" s="33">
        <f>'m vs o orig data'!R10</f>
        <v>3.6161833154</v>
      </c>
      <c r="E13" s="21" t="s">
        <v>49</v>
      </c>
      <c r="F13" s="49">
        <f>'m vs o orig data'!F25</f>
        <v>2.3711340206</v>
      </c>
      <c r="G13" s="33">
        <f>'m vs o orig data'!R25</f>
        <v>1.5731732561</v>
      </c>
      <c r="I13" s="21" t="s">
        <v>143</v>
      </c>
      <c r="J13" s="54">
        <f>'m region orig data'!F10</f>
        <v>11.160714286</v>
      </c>
    </row>
    <row r="14" spans="1:10" ht="12.75">
      <c r="A14" s="21" t="s">
        <v>34</v>
      </c>
      <c r="B14" s="49">
        <f>'m vs o orig data'!F11</f>
        <v>8.596214511</v>
      </c>
      <c r="C14" s="33">
        <f>'m vs o orig data'!R11</f>
        <v>5.3226115259</v>
      </c>
      <c r="E14" s="21" t="s">
        <v>52</v>
      </c>
      <c r="F14" s="49">
        <f>'m vs o orig data'!F26</f>
        <v>2.4029574861</v>
      </c>
      <c r="G14" s="33">
        <f>'m vs o orig data'!R26</f>
        <v>1.0564580257</v>
      </c>
      <c r="I14" s="22"/>
      <c r="J14" s="55"/>
    </row>
    <row r="15" spans="1:10" ht="13.5" thickBot="1">
      <c r="A15" s="21" t="s">
        <v>37</v>
      </c>
      <c r="B15" s="49">
        <f>'m vs o orig data'!F12</f>
        <v>13.043478261</v>
      </c>
      <c r="C15" s="33">
        <f>'m vs o orig data'!R12</f>
        <v>13.548387097</v>
      </c>
      <c r="E15" s="21" t="s">
        <v>53</v>
      </c>
      <c r="F15" s="49">
        <f>'m vs o orig data'!F27</f>
        <v>3.9748953975</v>
      </c>
      <c r="G15" s="33">
        <f>'m vs o orig data'!R27</f>
        <v>2.5096285253</v>
      </c>
      <c r="I15" s="23" t="s">
        <v>42</v>
      </c>
      <c r="J15" s="56">
        <f>'m region orig data'!F11</f>
        <v>4.9592476489</v>
      </c>
    </row>
    <row r="16" spans="1:10" ht="12.75">
      <c r="A16" s="21" t="s">
        <v>38</v>
      </c>
      <c r="B16" s="49">
        <f>'m vs o orig data'!F13</f>
        <v>9.1</v>
      </c>
      <c r="C16" s="33">
        <f>'m vs o orig data'!R13</f>
        <v>9.6214511041</v>
      </c>
      <c r="E16" s="21" t="s">
        <v>54</v>
      </c>
      <c r="F16" s="49">
        <f>'m vs o orig data'!F28</f>
        <v>3.605313093</v>
      </c>
      <c r="G16" s="33">
        <f>'m vs o orig data'!R28</f>
        <v>2.2129086337</v>
      </c>
      <c r="I16" s="15" t="s">
        <v>43</v>
      </c>
      <c r="J16" s="24"/>
    </row>
    <row r="17" spans="1:10" ht="12.75">
      <c r="A17" s="21" t="s">
        <v>39</v>
      </c>
      <c r="B17" s="49">
        <f>'m vs o orig data'!F14</f>
        <v>11.06870229</v>
      </c>
      <c r="C17" s="33">
        <f>'m vs o orig data'!R14</f>
        <v>9.6704394141</v>
      </c>
      <c r="E17" s="21" t="s">
        <v>55</v>
      </c>
      <c r="F17" s="49">
        <f>'m vs o orig data'!F29</f>
        <v>6.1643835616</v>
      </c>
      <c r="G17" s="33">
        <f>'m vs o orig data'!R29</f>
        <v>3.752276867</v>
      </c>
      <c r="I17" s="59" t="s">
        <v>159</v>
      </c>
      <c r="J17" s="18"/>
    </row>
    <row r="18" spans="1:7" ht="12.75">
      <c r="A18" s="22"/>
      <c r="B18" s="50"/>
      <c r="C18" s="35"/>
      <c r="E18" s="21" t="s">
        <v>56</v>
      </c>
      <c r="F18" s="49">
        <f>'m vs o orig data'!F30</f>
        <v>8.5106382979</v>
      </c>
      <c r="G18" s="33">
        <f>'m vs o orig data'!R30</f>
        <v>5.1769973415</v>
      </c>
    </row>
    <row r="19" spans="1:7" ht="12.75">
      <c r="A19" s="21" t="s">
        <v>135</v>
      </c>
      <c r="B19" s="49">
        <f>'m vs o orig data'!F15</f>
        <v>3.0987969377</v>
      </c>
      <c r="C19" s="33">
        <f>'m vs o orig data'!R15</f>
        <v>3.0518170442</v>
      </c>
      <c r="E19" s="52"/>
      <c r="F19" s="50"/>
      <c r="G19" s="35"/>
    </row>
    <row r="20" spans="1:7" ht="13.5" thickBot="1">
      <c r="A20" s="21" t="s">
        <v>44</v>
      </c>
      <c r="B20" s="49">
        <f>'m vs o orig data'!F16</f>
        <v>5.231277533</v>
      </c>
      <c r="C20" s="33">
        <f>'m vs o orig data'!R16</f>
        <v>3.4728622011</v>
      </c>
      <c r="E20" s="23" t="s">
        <v>41</v>
      </c>
      <c r="F20" s="51">
        <f>'m vs o orig data'!F8</f>
        <v>3.8055274201</v>
      </c>
      <c r="G20" s="36">
        <f>'m vs o orig data'!R8</f>
        <v>1.9481943807</v>
      </c>
    </row>
    <row r="21" spans="1:6" ht="12.75">
      <c r="A21" s="21" t="s">
        <v>40</v>
      </c>
      <c r="B21" s="49">
        <f>'m vs o orig data'!F17</f>
        <v>10.203117619</v>
      </c>
      <c r="C21" s="33">
        <f>'m vs o orig data'!R17</f>
        <v>9.7182042216</v>
      </c>
      <c r="E21" s="15" t="s">
        <v>43</v>
      </c>
      <c r="F21" s="24"/>
    </row>
    <row r="22" spans="1:7" ht="12.75">
      <c r="A22" s="22"/>
      <c r="B22" s="50"/>
      <c r="C22" s="35"/>
      <c r="E22" s="76" t="s">
        <v>159</v>
      </c>
      <c r="F22" s="76"/>
      <c r="G22" s="76"/>
    </row>
    <row r="23" spans="1:3" ht="13.5" thickBot="1">
      <c r="A23" s="23" t="s">
        <v>42</v>
      </c>
      <c r="B23" s="49">
        <f>'m vs o orig data'!F18</f>
        <v>4.9592476489</v>
      </c>
      <c r="C23" s="33">
        <f>'m vs o orig data'!R18</f>
        <v>2.8095733611</v>
      </c>
    </row>
    <row r="24" spans="1:3" ht="13.5" thickBot="1">
      <c r="A24" s="41"/>
      <c r="B24" s="58" t="s">
        <v>157</v>
      </c>
      <c r="C24" s="57" t="s">
        <v>158</v>
      </c>
    </row>
    <row r="25" spans="1:6" ht="12.75">
      <c r="A25" s="15" t="s">
        <v>43</v>
      </c>
      <c r="B25" s="24"/>
      <c r="E25" s="38"/>
      <c r="F25" s="37"/>
    </row>
    <row r="26" spans="1:6" ht="12.75">
      <c r="A26" s="59" t="s">
        <v>159</v>
      </c>
      <c r="B26" s="18"/>
      <c r="C26" s="18"/>
      <c r="E26" s="38"/>
      <c r="F26" s="39"/>
    </row>
    <row r="27" spans="5:6" ht="12.75">
      <c r="E27" s="38"/>
      <c r="F27" s="39"/>
    </row>
    <row r="28" spans="5:6" ht="12.75">
      <c r="E28" s="38"/>
      <c r="F28" s="40"/>
    </row>
    <row r="29" spans="5:6" ht="12.75">
      <c r="E29" s="38"/>
      <c r="F29" s="37"/>
    </row>
    <row r="30" spans="5:6" ht="12.75">
      <c r="E30" s="41"/>
      <c r="F30" s="42"/>
    </row>
    <row r="31" spans="5:6" ht="12.75">
      <c r="E31" s="41"/>
      <c r="F31" s="42"/>
    </row>
    <row r="32" spans="5:6" ht="12.75">
      <c r="E32" s="41"/>
      <c r="F32" s="42"/>
    </row>
    <row r="34" spans="5:6" ht="12.75">
      <c r="E34" s="41"/>
      <c r="F34" s="42"/>
    </row>
    <row r="35" spans="5:6" ht="12.75">
      <c r="E35" s="41"/>
      <c r="F35" s="42"/>
    </row>
    <row r="36" spans="5:6" ht="12.75">
      <c r="E36" s="41"/>
      <c r="F36" s="42"/>
    </row>
    <row r="37" spans="5:6" ht="12.75">
      <c r="E37" s="43"/>
      <c r="F37" s="42"/>
    </row>
    <row r="38" spans="5:6" ht="12.75">
      <c r="E38" s="41"/>
      <c r="F38" s="42"/>
    </row>
  </sheetData>
  <sheetProtection/>
  <mergeCells count="11">
    <mergeCell ref="A2:A6"/>
    <mergeCell ref="E2:E6"/>
    <mergeCell ref="E22:G22"/>
    <mergeCell ref="F2:G3"/>
    <mergeCell ref="F4:G4"/>
    <mergeCell ref="F5:G5"/>
    <mergeCell ref="J2:J3"/>
    <mergeCell ref="B2:C3"/>
    <mergeCell ref="B4:C4"/>
    <mergeCell ref="B5:C5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L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29" t="s">
        <v>147</v>
      </c>
      <c r="B1" s="5" t="s">
        <v>57</v>
      </c>
      <c r="C1" s="77" t="s">
        <v>29</v>
      </c>
      <c r="D1" s="77"/>
      <c r="E1" s="77"/>
      <c r="F1" s="78" t="s">
        <v>128</v>
      </c>
      <c r="G1" s="78"/>
      <c r="H1" s="79" t="s">
        <v>156</v>
      </c>
      <c r="I1" s="79"/>
      <c r="J1" s="79"/>
      <c r="K1" s="79"/>
      <c r="L1" s="79"/>
      <c r="M1" s="7"/>
      <c r="O1" s="7"/>
    </row>
    <row r="2" spans="1:15" ht="12.75">
      <c r="A2" s="29" t="s">
        <v>148</v>
      </c>
      <c r="B2" s="44"/>
      <c r="C2" s="13"/>
      <c r="D2" s="13"/>
      <c r="E2" s="13"/>
      <c r="F2" s="31"/>
      <c r="G2" s="31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1" t="s">
        <v>126</v>
      </c>
      <c r="G3" s="31" t="s">
        <v>127</v>
      </c>
      <c r="H3" s="6" t="s">
        <v>129</v>
      </c>
      <c r="I3" s="3" t="s">
        <v>137</v>
      </c>
      <c r="J3" s="34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6">
        <f aca="true" t="shared" si="0" ref="H4:H14">I$19</f>
        <v>0.04642309202</v>
      </c>
      <c r="I4" s="3">
        <f>'m vs o orig data'!B4/100</f>
        <v>0.010864080669</v>
      </c>
      <c r="J4" s="3">
        <f>'m vs o orig data'!N4/100</f>
        <v>0.019390040223</v>
      </c>
      <c r="K4" s="16">
        <f aca="true" t="shared" si="1" ref="K4:K14">J$19</f>
        <v>0.028095733611</v>
      </c>
      <c r="L4" s="12">
        <f>'m vs o orig data'!E4</f>
        <v>7.0297624E-07</v>
      </c>
      <c r="M4" s="8"/>
      <c r="N4" s="12">
        <f>'m vs o orig data'!Q4</f>
        <v>0.0007552384</v>
      </c>
      <c r="O4" s="8"/>
      <c r="P4" s="12">
        <f>'m vs o orig data'!Z4</f>
        <v>0.0522360052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6">
        <f t="shared" si="0"/>
        <v>0.04642309202</v>
      </c>
      <c r="I5" s="3">
        <f>'m vs o orig data'!B5/100</f>
        <v>0.032686286875</v>
      </c>
      <c r="J5" s="3">
        <f>'m vs o orig data'!N5/100</f>
        <v>0.028513409832</v>
      </c>
      <c r="K5" s="16">
        <f t="shared" si="1"/>
        <v>0.028095733611</v>
      </c>
      <c r="L5" s="12">
        <f>'m vs o orig data'!E5</f>
        <v>0.0616378849</v>
      </c>
      <c r="M5" s="9"/>
      <c r="N5" s="12">
        <f>'m vs o orig data'!Q5</f>
        <v>0.8791948589</v>
      </c>
      <c r="O5" s="9"/>
      <c r="P5" s="12">
        <f>'m vs o orig data'!Z5</f>
        <v>0.4710924812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(o,d)</v>
      </c>
      <c r="B6" t="s">
        <v>33</v>
      </c>
      <c r="C6" t="str">
        <f>'m vs o orig data'!AD6</f>
        <v> </v>
      </c>
      <c r="D6" t="str">
        <f>'m vs o orig data'!AE6</f>
        <v>o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6">
        <f t="shared" si="0"/>
        <v>0.04642309202</v>
      </c>
      <c r="I6" s="3">
        <f>'m vs o orig data'!B6/100</f>
        <v>0.061374189554</v>
      </c>
      <c r="J6" s="3">
        <f>'m vs o orig data'!N6/100</f>
        <v>0.040555904275000006</v>
      </c>
      <c r="K6" s="16">
        <f t="shared" si="1"/>
        <v>0.028095733611</v>
      </c>
      <c r="L6" s="12">
        <f>'m vs o orig data'!E6</f>
        <v>0.1542458795</v>
      </c>
      <c r="M6" s="9"/>
      <c r="N6" s="12">
        <f>'m vs o orig data'!Q6</f>
        <v>0.000218497</v>
      </c>
      <c r="O6" s="9"/>
      <c r="P6" s="12">
        <f>'m vs o orig data'!Z6</f>
        <v>0.0371753501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6">
        <f t="shared" si="0"/>
        <v>0.04642309202</v>
      </c>
      <c r="I7" s="3">
        <f>'m vs o orig data'!B7/100</f>
        <v>0.062990822061</v>
      </c>
      <c r="J7" s="3">
        <f>'m vs o orig data'!N7/100</f>
        <v>0.024839020671999997</v>
      </c>
      <c r="K7" s="16">
        <f t="shared" si="1"/>
        <v>0.028095733611</v>
      </c>
      <c r="L7" s="12">
        <f>'m vs o orig data'!E7</f>
        <v>0.108214458</v>
      </c>
      <c r="M7" s="9"/>
      <c r="N7" s="12">
        <f>'m vs o orig data'!Q7</f>
        <v>0.2757506563</v>
      </c>
      <c r="O7" s="9"/>
      <c r="P7" s="12">
        <f>'m vs o orig data'!Z7</f>
        <v>3.3453924E-06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(o,d)</v>
      </c>
      <c r="B8" t="s">
        <v>41</v>
      </c>
      <c r="C8" t="str">
        <f>'m vs o orig data'!AD8</f>
        <v> 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6">
        <f t="shared" si="0"/>
        <v>0.04642309202</v>
      </c>
      <c r="I8" s="3">
        <f>'m vs o orig data'!B8/100</f>
        <v>0.037128980695</v>
      </c>
      <c r="J8" s="3">
        <f>'m vs o orig data'!N8/100</f>
        <v>0.019107955748</v>
      </c>
      <c r="K8" s="16">
        <f t="shared" si="1"/>
        <v>0.028095733611</v>
      </c>
      <c r="L8" s="12">
        <f>'m vs o orig data'!E8</f>
        <v>0.0425585921</v>
      </c>
      <c r="M8" s="9"/>
      <c r="N8" s="12">
        <f>'m vs o orig data'!Q8</f>
        <v>3.81804E-05</v>
      </c>
      <c r="O8" s="9"/>
      <c r="P8" s="12">
        <f>'m vs o orig data'!Z8</f>
        <v>3.1349944E-09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(m)</v>
      </c>
      <c r="B9" t="s">
        <v>35</v>
      </c>
      <c r="C9" t="str">
        <f>'m vs o orig data'!AD9</f>
        <v>m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6">
        <f t="shared" si="0"/>
        <v>0.04642309202</v>
      </c>
      <c r="I9" s="3">
        <f>'m vs o orig data'!B9/100</f>
        <v>0.027461999944</v>
      </c>
      <c r="J9" s="3">
        <f>'m vs o orig data'!N9/100</f>
        <v>0.022894428718</v>
      </c>
      <c r="K9" s="16">
        <f t="shared" si="1"/>
        <v>0.028095733611</v>
      </c>
      <c r="L9" s="12">
        <f>'m vs o orig data'!E9</f>
        <v>0.0021358428</v>
      </c>
      <c r="M9" s="9"/>
      <c r="N9" s="12">
        <f>'m vs o orig data'!Q9</f>
        <v>0.0608049506</v>
      </c>
      <c r="O9" s="9"/>
      <c r="P9" s="12">
        <f>'m vs o orig data'!Z9</f>
        <v>0.3120803303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6">
        <f t="shared" si="0"/>
        <v>0.04642309202</v>
      </c>
      <c r="I10" s="3">
        <f>'m vs o orig data'!B10/100</f>
        <v>0.044577944221000004</v>
      </c>
      <c r="J10" s="3">
        <f>'m vs o orig data'!N10/100</f>
        <v>0.034348350441</v>
      </c>
      <c r="K10" s="16">
        <f t="shared" si="1"/>
        <v>0.028095733611</v>
      </c>
      <c r="L10" s="12">
        <f>'m vs o orig data'!E10</f>
        <v>0.8395450878</v>
      </c>
      <c r="N10" s="12">
        <f>'m vs o orig data'!Q10</f>
        <v>0.074108557</v>
      </c>
      <c r="P10" s="12">
        <f>'m vs o orig data'!Z10</f>
        <v>0.213998139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6">
        <f t="shared" si="0"/>
        <v>0.04642309202</v>
      </c>
      <c r="I11" s="3">
        <f>'m vs o orig data'!B11/100</f>
        <v>0.0820111421</v>
      </c>
      <c r="J11" s="3">
        <f>'m vs o orig data'!N11/100</f>
        <v>0.049751853225999995</v>
      </c>
      <c r="K11" s="16">
        <f t="shared" si="1"/>
        <v>0.028095733611</v>
      </c>
      <c r="L11" s="12">
        <f>'m vs o orig data'!E11</f>
        <v>2.05303E-05</v>
      </c>
      <c r="M11" s="9"/>
      <c r="N11" s="12">
        <f>'m vs o orig data'!Q11</f>
        <v>6.7848083E-08</v>
      </c>
      <c r="O11" s="9"/>
      <c r="P11" s="12">
        <f>'m vs o orig data'!Z11</f>
        <v>0.0004475146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(m,o)</v>
      </c>
      <c r="B12" t="s">
        <v>37</v>
      </c>
      <c r="C12" t="str">
        <f>'m vs o orig data'!AD12</f>
        <v>m</v>
      </c>
      <c r="D12" t="str">
        <f>'m vs o orig data'!AE12</f>
        <v>o</v>
      </c>
      <c r="E12">
        <f ca="1">IF(CELL("contents",F12)="s","s",IF(CELL("contents",G12)="s","s",IF(CELL("contents",'m vs o orig data'!AF12)="d","d","")))</f>
      </c>
      <c r="F12" t="str">
        <f>'m vs o orig data'!AG12</f>
        <v> </v>
      </c>
      <c r="G12" t="str">
        <f>'m vs o orig data'!AH12</f>
        <v> </v>
      </c>
      <c r="H12" s="16">
        <f t="shared" si="0"/>
        <v>0.04642309202</v>
      </c>
      <c r="I12" s="3">
        <f>'m vs o orig data'!B12/100</f>
        <v>0.12454535405</v>
      </c>
      <c r="J12" s="3">
        <f>'m vs o orig data'!N12/100</f>
        <v>0.127010877</v>
      </c>
      <c r="K12" s="16">
        <f t="shared" si="1"/>
        <v>0.028095733611</v>
      </c>
      <c r="L12" s="12">
        <f>'m vs o orig data'!E12</f>
        <v>0.0046616158</v>
      </c>
      <c r="M12" s="9"/>
      <c r="N12" s="12">
        <f>'m vs o orig data'!Q12</f>
        <v>1.713657E-10</v>
      </c>
      <c r="O12" s="9"/>
      <c r="P12" s="12">
        <f>'m vs o orig data'!Z12</f>
        <v>0.9619311105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(m,o)</v>
      </c>
      <c r="B13" t="s">
        <v>38</v>
      </c>
      <c r="C13" t="str">
        <f>'m vs o orig data'!AD13</f>
        <v>m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6">
        <f t="shared" si="0"/>
        <v>0.04642309202</v>
      </c>
      <c r="I13" s="3">
        <f>'m vs o orig data'!B13/100</f>
        <v>0.08314373801700001</v>
      </c>
      <c r="J13" s="3">
        <f>'m vs o orig data'!N13/100</f>
        <v>0.091328369932</v>
      </c>
      <c r="K13" s="16">
        <f t="shared" si="1"/>
        <v>0.028095733611</v>
      </c>
      <c r="L13" s="12">
        <f>'m vs o orig data'!E13</f>
        <v>3.55802E-05</v>
      </c>
      <c r="M13" s="9"/>
      <c r="N13" s="12">
        <f>'m vs o orig data'!Q13</f>
        <v>1.240456E-29</v>
      </c>
      <c r="O13" s="9"/>
      <c r="P13" s="12">
        <f>'m vs o orig data'!Z13</f>
        <v>0.5265401267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(m,o)</v>
      </c>
      <c r="B14" t="s">
        <v>39</v>
      </c>
      <c r="C14" t="str">
        <f>'m vs o orig data'!AD14</f>
        <v>m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6">
        <f t="shared" si="0"/>
        <v>0.04642309202</v>
      </c>
      <c r="I14" s="3">
        <f>'m vs o orig data'!B14/100</f>
        <v>0.10295906223</v>
      </c>
      <c r="J14" s="3">
        <f>'m vs o orig data'!N14/100</f>
        <v>0.088954264154</v>
      </c>
      <c r="K14" s="16">
        <f t="shared" si="1"/>
        <v>0.028095733611</v>
      </c>
      <c r="L14" s="12">
        <f>'m vs o orig data'!E14</f>
        <v>1.5347147E-09</v>
      </c>
      <c r="M14" s="9"/>
      <c r="N14" s="12">
        <f>'m vs o orig data'!Q14</f>
        <v>2.421646E-33</v>
      </c>
      <c r="O14" s="9"/>
      <c r="P14" s="12">
        <f>'m vs o orig data'!Z14</f>
        <v>0.272899711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6"/>
      <c r="I15" s="3"/>
      <c r="J15" s="3"/>
      <c r="K15" s="16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(m)</v>
      </c>
      <c r="B16" t="s">
        <v>135</v>
      </c>
      <c r="C16" t="str">
        <f>'m vs o orig data'!AD15</f>
        <v>m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6">
        <f>I$19</f>
        <v>0.04642309202</v>
      </c>
      <c r="I16" s="3">
        <f>'m vs o orig data'!B15/100</f>
        <v>0.02930982699</v>
      </c>
      <c r="J16" s="3">
        <f>'m vs o orig data'!N15/100</f>
        <v>0.029495387691</v>
      </c>
      <c r="K16" s="16">
        <f>J$19</f>
        <v>0.028095733611</v>
      </c>
      <c r="L16" s="12">
        <f>'m vs o orig data'!E15</f>
        <v>0.0012724553</v>
      </c>
      <c r="M16" s="9"/>
      <c r="N16" s="12">
        <f>'m vs o orig data'!Q15</f>
        <v>0.6100663067</v>
      </c>
      <c r="O16" s="9"/>
      <c r="P16" s="12">
        <f>'m vs o orig data'!Z15</f>
        <v>0.9651645806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6">
        <f>I$19</f>
        <v>0.04642309202</v>
      </c>
      <c r="I17" s="3">
        <f>'m vs o orig data'!B16/100</f>
        <v>0.050143856741</v>
      </c>
      <c r="J17" s="3">
        <f>'m vs o orig data'!N16/100</f>
        <v>0.033155548484</v>
      </c>
      <c r="K17" s="16">
        <f>J$19</f>
        <v>0.028095733611</v>
      </c>
      <c r="L17" s="12">
        <f>'m vs o orig data'!E16</f>
        <v>0.5826334267</v>
      </c>
      <c r="N17" s="12">
        <f>'m vs o orig data'!Q16</f>
        <v>0.0928635913</v>
      </c>
      <c r="P17" s="12">
        <f>'m vs o orig data'!Z16</f>
        <v>0.0006931884</v>
      </c>
    </row>
    <row r="18" spans="1:16" ht="12.75">
      <c r="A18" s="2" t="str">
        <f ca="1" t="shared" si="2"/>
        <v>North (m,o)</v>
      </c>
      <c r="B18" t="s">
        <v>40</v>
      </c>
      <c r="C18" t="str">
        <f>'m vs o orig data'!AD17</f>
        <v>m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6">
        <f>I$19</f>
        <v>0.04642309202</v>
      </c>
      <c r="I18" s="3">
        <f>'m vs o orig data'!B17/100</f>
        <v>0.09456413024799999</v>
      </c>
      <c r="J18" s="3">
        <f>'m vs o orig data'!N17/100</f>
        <v>0.090501521249</v>
      </c>
      <c r="K18" s="16">
        <f>J$19</f>
        <v>0.028095733611</v>
      </c>
      <c r="L18" s="12">
        <f>'m vs o orig data'!E17</f>
        <v>3.3039654E-09</v>
      </c>
      <c r="N18" s="12">
        <f>'m vs o orig data'!Q17</f>
        <v>6.145912E-34</v>
      </c>
      <c r="P18" s="12">
        <f>'m vs o orig data'!Z17</f>
        <v>0.7082614052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6">
        <f>I$19</f>
        <v>0.04642309202</v>
      </c>
      <c r="I19" s="3">
        <f>'m vs o orig data'!B18/100</f>
        <v>0.04642309202</v>
      </c>
      <c r="J19" s="3">
        <f>'m vs o orig data'!N18/100</f>
        <v>0.028095733611</v>
      </c>
      <c r="K19" s="16">
        <f>J$19</f>
        <v>0.028095733611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7.9464714E-08</v>
      </c>
    </row>
    <row r="20" spans="1:16" ht="12.75">
      <c r="A20" s="2" t="str">
        <f ca="1" t="shared" si="2"/>
        <v>Fort Garry (o,s)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s</v>
      </c>
      <c r="F20" t="str">
        <f>'m vs o orig data'!AG19</f>
        <v>s</v>
      </c>
      <c r="G20" t="str">
        <f>'m vs o orig data'!AH19</f>
        <v> </v>
      </c>
      <c r="H20" s="16">
        <f aca="true" t="shared" si="3" ref="H20:H31">I$19</f>
        <v>0.04642309202</v>
      </c>
      <c r="I20" s="3"/>
      <c r="J20" s="3">
        <f>'m vs o orig data'!N19/100</f>
        <v>0.011300390487</v>
      </c>
      <c r="K20" s="16">
        <f aca="true" t="shared" si="4" ref="K20:K31">J$19</f>
        <v>0.028095733611</v>
      </c>
      <c r="L20" s="12" t="str">
        <f>'m vs o orig data'!E19</f>
        <v> </v>
      </c>
      <c r="N20" s="12">
        <f>'m vs o orig data'!Q19</f>
        <v>4.649328E-13</v>
      </c>
      <c r="P20" s="12" t="str">
        <f>'m vs o orig data'!Z19</f>
        <v> 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6">
        <f t="shared" si="3"/>
        <v>0.04642309202</v>
      </c>
      <c r="I21" s="3"/>
      <c r="J21" s="3">
        <f>'m vs o orig data'!N20/100</f>
        <v>0.009673028915</v>
      </c>
      <c r="K21" s="16">
        <f t="shared" si="4"/>
        <v>0.028095733611</v>
      </c>
      <c r="L21" s="12" t="str">
        <f>'m vs o orig data'!E20</f>
        <v> </v>
      </c>
      <c r="N21" s="12">
        <f>'m vs o orig data'!Q20</f>
        <v>1.622166E-11</v>
      </c>
      <c r="P21" s="12" t="str">
        <f>'m vs o orig data'!Z20</f>
        <v> </v>
      </c>
    </row>
    <row r="22" spans="1:16" ht="12.75">
      <c r="A22" s="2" t="str">
        <f ca="1" t="shared" si="2"/>
        <v>St. Boniface (m,o)</v>
      </c>
      <c r="B22" t="s">
        <v>50</v>
      </c>
      <c r="C22" t="str">
        <f>'m vs o orig data'!AD21</f>
        <v>m</v>
      </c>
      <c r="D22" t="str">
        <f>'m vs o orig data'!AE21</f>
        <v>o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6">
        <f t="shared" si="3"/>
        <v>0.04642309202</v>
      </c>
      <c r="I22" s="3">
        <f>'m vs o orig data'!B21/100</f>
        <v>0.009981509436</v>
      </c>
      <c r="J22" s="3">
        <f>'m vs o orig data'!N21/100</f>
        <v>0.006954311459</v>
      </c>
      <c r="K22" s="16">
        <f t="shared" si="4"/>
        <v>0.028095733611</v>
      </c>
      <c r="L22" s="12">
        <f>'m vs o orig data'!E21</f>
        <v>8.03499E-05</v>
      </c>
      <c r="N22" s="12">
        <f>'m vs o orig data'!Q21</f>
        <v>1.376168E-17</v>
      </c>
      <c r="P22" s="12">
        <f>'m vs o orig data'!Z21</f>
        <v>0.3806171419</v>
      </c>
    </row>
    <row r="23" spans="1:16" ht="12.75">
      <c r="A23" s="2" t="str">
        <f ca="1" t="shared" si="2"/>
        <v>St. Vital (m,o,d)</v>
      </c>
      <c r="B23" t="s">
        <v>48</v>
      </c>
      <c r="C23" t="str">
        <f>'m vs o orig data'!AD22</f>
        <v>m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6">
        <f t="shared" si="3"/>
        <v>0.04642309202</v>
      </c>
      <c r="I23" s="3">
        <f>'m vs o orig data'!B22/100</f>
        <v>0.018954495821</v>
      </c>
      <c r="J23" s="3">
        <f>'m vs o orig data'!N22/100</f>
        <v>0.007145644368000001</v>
      </c>
      <c r="K23" s="16">
        <f t="shared" si="4"/>
        <v>0.028095733611</v>
      </c>
      <c r="L23" s="12">
        <f>'m vs o orig data'!E22</f>
        <v>0.0022355918</v>
      </c>
      <c r="N23" s="12">
        <f>'m vs o orig data'!Q22</f>
        <v>2.484276E-20</v>
      </c>
      <c r="P23" s="12">
        <f>'m vs o orig data'!Z22</f>
        <v>0.0019345056</v>
      </c>
    </row>
    <row r="24" spans="1:16" ht="12.75">
      <c r="A24" s="2" t="str">
        <f ca="1" t="shared" si="2"/>
        <v>Transcona (o)</v>
      </c>
      <c r="B24" t="s">
        <v>51</v>
      </c>
      <c r="C24" t="str">
        <f>'m vs o orig data'!AD23</f>
        <v> 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6">
        <f t="shared" si="3"/>
        <v>0.04642309202</v>
      </c>
      <c r="I24" s="3">
        <f>'m vs o orig data'!B23/100</f>
        <v>0.025027568963000003</v>
      </c>
      <c r="J24" s="3">
        <f>'m vs o orig data'!N23/100</f>
        <v>0.015114383794</v>
      </c>
      <c r="K24" s="16">
        <f t="shared" si="4"/>
        <v>0.028095733611</v>
      </c>
      <c r="L24" s="12">
        <f>'m vs o orig data'!E23</f>
        <v>0.0352190551</v>
      </c>
      <c r="N24" s="12">
        <f>'m vs o orig data'!Q23</f>
        <v>7.1223709E-06</v>
      </c>
      <c r="P24" s="12">
        <f>'m vs o orig data'!Z23</f>
        <v>0.1041501786</v>
      </c>
    </row>
    <row r="25" spans="1:19" ht="12.75">
      <c r="A25" s="2" t="str">
        <f ca="1" t="shared" si="2"/>
        <v>River Heights (o,d)</v>
      </c>
      <c r="B25" t="s">
        <v>47</v>
      </c>
      <c r="C25" t="str">
        <f>'m vs o orig data'!AD24</f>
        <v> </v>
      </c>
      <c r="D25" t="str">
        <f>'m vs o orig data'!AE24</f>
        <v>o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6">
        <f t="shared" si="3"/>
        <v>0.04642309202</v>
      </c>
      <c r="I25" s="3">
        <f>'m vs o orig data'!B24/100</f>
        <v>0.060910107636</v>
      </c>
      <c r="J25" s="3">
        <f>'m vs o orig data'!N24/100</f>
        <v>0.016540581146</v>
      </c>
      <c r="K25" s="16">
        <f t="shared" si="4"/>
        <v>0.028095733611</v>
      </c>
      <c r="L25" s="12">
        <f>'m vs o orig data'!E24</f>
        <v>0.2647769272</v>
      </c>
      <c r="N25" s="12">
        <f>'m vs o orig data'!Q24</f>
        <v>2.8062E-05</v>
      </c>
      <c r="P25" s="12">
        <f>'m vs o orig data'!Z24</f>
        <v>4.3171179E-07</v>
      </c>
      <c r="Q25" s="1"/>
      <c r="R25" s="1"/>
      <c r="S25" s="1"/>
    </row>
    <row r="26" spans="1:19" ht="12.75">
      <c r="A26" s="2" t="str">
        <f ca="1" t="shared" si="2"/>
        <v>River East (m,o)</v>
      </c>
      <c r="B26" t="s">
        <v>49</v>
      </c>
      <c r="C26" t="str">
        <f>'m vs o orig data'!AD25</f>
        <v>m</v>
      </c>
      <c r="D26" t="str">
        <f>'m vs o orig data'!AE25</f>
        <v>o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6">
        <f t="shared" si="3"/>
        <v>0.04642309202</v>
      </c>
      <c r="I26" s="3">
        <f>'m vs o orig data'!B25/100</f>
        <v>0.021863980657</v>
      </c>
      <c r="J26" s="3">
        <f>'m vs o orig data'!N25/100</f>
        <v>0.014938058853000001</v>
      </c>
      <c r="K26" s="16">
        <f t="shared" si="4"/>
        <v>0.028095733611</v>
      </c>
      <c r="L26" s="12">
        <f>'m vs o orig data'!E25</f>
        <v>0.0010119198</v>
      </c>
      <c r="N26" s="12">
        <f>'m vs o orig data'!Q25</f>
        <v>8.9576371E-09</v>
      </c>
      <c r="P26" s="12">
        <f>'m vs o orig data'!Z25</f>
        <v>0.1067375979</v>
      </c>
      <c r="Q26" s="1"/>
      <c r="R26" s="1"/>
      <c r="S26" s="1"/>
    </row>
    <row r="27" spans="1:19" ht="12.75">
      <c r="A27" s="2" t="str">
        <f ca="1" t="shared" si="2"/>
        <v>Seven Oaks (o,d)</v>
      </c>
      <c r="B27" t="s">
        <v>52</v>
      </c>
      <c r="C27" t="str">
        <f>'m vs o orig data'!AD26</f>
        <v> </v>
      </c>
      <c r="D27" t="str">
        <f>'m vs o orig data'!AE26</f>
        <v>o</v>
      </c>
      <c r="E27" t="str">
        <f ca="1">IF(CELL("contents",F27)="s","s",IF(CELL("contents",G27)="s","s",IF(CELL("contents",'m vs o orig data'!AF26)="d","d","")))</f>
        <v>d</v>
      </c>
      <c r="F27" t="str">
        <f>'m vs o orig data'!AG26</f>
        <v> </v>
      </c>
      <c r="G27" t="str">
        <f>'m vs o orig data'!AH26</f>
        <v> </v>
      </c>
      <c r="H27" s="16">
        <f t="shared" si="3"/>
        <v>0.04642309202</v>
      </c>
      <c r="I27" s="3">
        <f>'m vs o orig data'!B26/100</f>
        <v>0.022311205726</v>
      </c>
      <c r="J27" s="3">
        <f>'m vs o orig data'!N26/100</f>
        <v>0.009935545807</v>
      </c>
      <c r="K27" s="16">
        <f t="shared" si="4"/>
        <v>0.028095733611</v>
      </c>
      <c r="L27" s="12">
        <f>'m vs o orig data'!E26</f>
        <v>0.0124978118</v>
      </c>
      <c r="N27" s="12">
        <f>'m vs o orig data'!Q26</f>
        <v>2.237871E-14</v>
      </c>
      <c r="P27" s="12">
        <f>'m vs o orig data'!Z26</f>
        <v>0.0089533211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6">
        <f t="shared" si="3"/>
        <v>0.04642309202</v>
      </c>
      <c r="I28" s="3">
        <f>'m vs o orig data'!B27/100</f>
        <v>0.037672218130999996</v>
      </c>
      <c r="J28" s="3">
        <f>'m vs o orig data'!N27/100</f>
        <v>0.023418234545</v>
      </c>
      <c r="K28" s="16">
        <f t="shared" si="4"/>
        <v>0.028095733611</v>
      </c>
      <c r="L28" s="12">
        <f>'m vs o orig data'!E27</f>
        <v>0.4000225104</v>
      </c>
      <c r="M28" s="9"/>
      <c r="N28" s="12">
        <f>'m vs o orig data'!Q27</f>
        <v>0.1059024364</v>
      </c>
      <c r="P28" s="12">
        <f>'m vs o orig data'!Z27</f>
        <v>0.0632178104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6">
        <f t="shared" si="3"/>
        <v>0.04642309202</v>
      </c>
      <c r="I29" s="3">
        <f>'m vs o orig data'!B28/100</f>
        <v>0.034075631036999995</v>
      </c>
      <c r="J29" s="3">
        <f>'m vs o orig data'!N28/100</f>
        <v>0.02067623393</v>
      </c>
      <c r="K29" s="16">
        <f t="shared" si="4"/>
        <v>0.028095733611</v>
      </c>
      <c r="L29" s="12">
        <f>'m vs o orig data'!E28</f>
        <v>0.2130077254</v>
      </c>
      <c r="M29" s="9"/>
      <c r="N29" s="12">
        <f>'m vs o orig data'!Q28</f>
        <v>0.0133217654</v>
      </c>
      <c r="P29" s="12">
        <f>'m vs o orig data'!Z28</f>
        <v>0.0557604451</v>
      </c>
      <c r="Q29" s="1"/>
      <c r="R29" s="1"/>
      <c r="S29" s="1"/>
    </row>
    <row r="30" spans="1:19" ht="12.75">
      <c r="A30" s="2" t="str">
        <f ca="1" t="shared" si="2"/>
        <v>Downtown (d)</v>
      </c>
      <c r="B30" t="s">
        <v>55</v>
      </c>
      <c r="C30" t="str">
        <f>'m vs o orig data'!AD29</f>
        <v> </v>
      </c>
      <c r="D30" t="str">
        <f>'m vs o orig data'!AE29</f>
        <v> 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6">
        <f t="shared" si="3"/>
        <v>0.04642309202</v>
      </c>
      <c r="I30" s="3">
        <f>'m vs o orig data'!B29/100</f>
        <v>0.058528794648</v>
      </c>
      <c r="J30" s="3">
        <f>'m vs o orig data'!N29/100</f>
        <v>0.036103485338</v>
      </c>
      <c r="K30" s="16">
        <f t="shared" si="4"/>
        <v>0.028095733611</v>
      </c>
      <c r="L30" s="12">
        <f>'m vs o orig data'!E29</f>
        <v>0.1892418644</v>
      </c>
      <c r="M30" s="9"/>
      <c r="N30" s="12">
        <f>'m vs o orig data'!Q29</f>
        <v>0.0121706307</v>
      </c>
      <c r="P30" s="12">
        <f>'m vs o orig data'!Z29</f>
        <v>0.0072882536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6">
        <f t="shared" si="3"/>
        <v>0.04642309202</v>
      </c>
      <c r="I31" s="3">
        <f>'m vs o orig data'!B30/100</f>
        <v>0.08168772049999999</v>
      </c>
      <c r="J31" s="3">
        <f>'m vs o orig data'!N30/100</f>
        <v>0.050501751589</v>
      </c>
      <c r="K31" s="16">
        <f t="shared" si="4"/>
        <v>0.028095733611</v>
      </c>
      <c r="L31" s="12">
        <f>'m vs o orig data'!E30</f>
        <v>7.03805E-05</v>
      </c>
      <c r="M31" s="9"/>
      <c r="N31" s="12">
        <f>'m vs o orig data'!Q30</f>
        <v>7.392364E-09</v>
      </c>
      <c r="P31" s="12">
        <f>'m vs o orig data'!Z30</f>
        <v>0.0011167477</v>
      </c>
      <c r="Q31" s="1"/>
      <c r="R31" s="1"/>
      <c r="S31" s="1"/>
    </row>
    <row r="32" spans="1:19" ht="12.75">
      <c r="B32"/>
      <c r="C32"/>
      <c r="D32"/>
      <c r="E32"/>
      <c r="F32"/>
      <c r="G32"/>
      <c r="H32" s="16"/>
      <c r="I32" s="3"/>
      <c r="J32" s="3"/>
      <c r="K32" s="16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17"/>
    </row>
    <row r="34" spans="2:8" ht="12.75">
      <c r="B34"/>
      <c r="C34"/>
      <c r="D34"/>
      <c r="E34"/>
      <c r="F34"/>
      <c r="G34"/>
      <c r="H34" s="17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29" t="s">
        <v>134</v>
      </c>
      <c r="B1" s="5" t="s">
        <v>58</v>
      </c>
      <c r="C1" s="13" t="s">
        <v>29</v>
      </c>
      <c r="D1" s="13" t="s">
        <v>30</v>
      </c>
      <c r="E1" s="80" t="s">
        <v>156</v>
      </c>
      <c r="F1" s="80"/>
      <c r="G1" s="80"/>
    </row>
    <row r="2" spans="1:7" ht="12.75">
      <c r="A2" s="29"/>
      <c r="B2" s="5"/>
      <c r="C2" s="13"/>
      <c r="D2" s="13"/>
      <c r="E2" s="3"/>
      <c r="F2" s="3" t="s">
        <v>136</v>
      </c>
      <c r="G2" s="3"/>
    </row>
    <row r="3" spans="1:7" ht="12.75">
      <c r="A3" s="28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27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6">
        <f>F$12</f>
        <v>0.046706479798</v>
      </c>
      <c r="F4" s="30">
        <f>'m region orig data'!B4/100</f>
        <v>0.024288555815</v>
      </c>
      <c r="G4" s="12">
        <f>'m region orig data'!E4</f>
        <v>0.000106766</v>
      </c>
    </row>
    <row r="5" spans="1:7" ht="12.75">
      <c r="A5" s="27" t="str">
        <f ca="1">CONCATENATE(B5)&amp;(IF((CELL("contents",D5)="s")," (s)",(IF((CELL("contents",C5)="m")," (m)",""))))</f>
        <v>Interlake Region (m)</v>
      </c>
      <c r="B5" t="s">
        <v>119</v>
      </c>
      <c r="C5" t="str">
        <f>'m region orig data'!N5</f>
        <v>m</v>
      </c>
      <c r="D5" t="str">
        <f>'m region orig data'!O5</f>
        <v> </v>
      </c>
      <c r="E5" s="16">
        <f aca="true" t="shared" si="0" ref="E5:E12">F$12</f>
        <v>0.046706479798</v>
      </c>
      <c r="F5" s="30">
        <f>'m region orig data'!B5/100</f>
        <v>0.026956413103</v>
      </c>
      <c r="G5" s="12">
        <f>'m region orig data'!E5</f>
        <v>0.0016089179</v>
      </c>
    </row>
    <row r="6" spans="1:7" ht="12.75">
      <c r="A6" s="27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6">
        <f t="shared" si="0"/>
        <v>0.046706479798</v>
      </c>
      <c r="F6" s="30">
        <f>'m region orig data'!B6/100</f>
        <v>0.062387373451</v>
      </c>
      <c r="G6" s="12">
        <f>'m region orig data'!E6</f>
        <v>0.0744566904</v>
      </c>
    </row>
    <row r="7" spans="1:7" ht="12.75">
      <c r="A7" s="27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6">
        <f t="shared" si="0"/>
        <v>0.046706479798</v>
      </c>
      <c r="F7" s="30">
        <f>'m region orig data'!B7/100</f>
        <v>0.036721183973</v>
      </c>
      <c r="G7" s="12">
        <f>'m region orig data'!E7</f>
        <v>0.0271030073</v>
      </c>
    </row>
    <row r="8" spans="1:7" ht="12.75">
      <c r="A8" s="27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6">
        <f t="shared" si="0"/>
        <v>0.046706479798</v>
      </c>
      <c r="F8" s="30">
        <f>'m region orig data'!B8/100</f>
        <v>0.045838476004000005</v>
      </c>
      <c r="G8" s="12">
        <f>'m region orig data'!E8</f>
        <v>0.8883619149</v>
      </c>
    </row>
    <row r="9" spans="1:7" ht="12.75">
      <c r="A9" s="27" t="str">
        <f ca="1" t="shared" si="1"/>
        <v>The Pas Region (m)</v>
      </c>
      <c r="B9" t="s">
        <v>123</v>
      </c>
      <c r="C9" t="str">
        <f>'m region orig data'!N9</f>
        <v>m</v>
      </c>
      <c r="D9" t="str">
        <f>'m region orig data'!O9</f>
        <v> </v>
      </c>
      <c r="E9" s="16">
        <f t="shared" si="0"/>
        <v>0.046706479798</v>
      </c>
      <c r="F9" s="30">
        <f>'m region orig data'!B9/100</f>
        <v>0.096230747168</v>
      </c>
      <c r="G9" s="12">
        <f>'m region orig data'!E9</f>
        <v>2.4529747E-09</v>
      </c>
    </row>
    <row r="10" spans="1:7" ht="12.75">
      <c r="A10" s="27" t="str">
        <f ca="1" t="shared" si="1"/>
        <v>Thompson Region (m)</v>
      </c>
      <c r="B10" t="s">
        <v>124</v>
      </c>
      <c r="C10" t="str">
        <f>'m region orig data'!N10</f>
        <v>m</v>
      </c>
      <c r="D10" t="str">
        <f>'m region orig data'!O10</f>
        <v> </v>
      </c>
      <c r="E10" s="16">
        <f t="shared" si="0"/>
        <v>0.046706479798</v>
      </c>
      <c r="F10" s="30">
        <f>'m region orig data'!B10/100</f>
        <v>0.10491041339000001</v>
      </c>
      <c r="G10" s="12">
        <f>'m region orig data'!E10</f>
        <v>1.724077E-10</v>
      </c>
    </row>
    <row r="11" spans="1:7" ht="12.75">
      <c r="A11" s="27"/>
      <c r="E11" s="16"/>
      <c r="F11" s="30"/>
      <c r="G11" s="12"/>
    </row>
    <row r="12" spans="1:7" ht="12.75">
      <c r="A12" s="27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6">
        <f t="shared" si="0"/>
        <v>0.046706479798</v>
      </c>
      <c r="F12" s="30">
        <f>'m region orig data'!B11/100</f>
        <v>0.046706479798</v>
      </c>
      <c r="G12" s="12" t="str">
        <f>'m region orig data'!E11</f>
        <v> </v>
      </c>
    </row>
    <row r="13" spans="5:7" ht="12.75">
      <c r="E13" s="16"/>
      <c r="F13" s="11"/>
      <c r="G13" s="12"/>
    </row>
    <row r="16" ht="12.75">
      <c r="B16" s="32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151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149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150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1.0864080669</v>
      </c>
      <c r="C4">
        <v>0.6120405749</v>
      </c>
      <c r="D4">
        <v>1.9284383034</v>
      </c>
      <c r="E4" s="4">
        <v>7.0297624E-07</v>
      </c>
      <c r="F4">
        <v>1.1403508772</v>
      </c>
      <c r="G4">
        <v>0.3162764277</v>
      </c>
      <c r="H4">
        <v>-1.4523</v>
      </c>
      <c r="I4">
        <v>-2.0262</v>
      </c>
      <c r="J4">
        <v>-0.8785</v>
      </c>
      <c r="K4">
        <v>0.2340232026</v>
      </c>
      <c r="L4">
        <v>0.1318396833</v>
      </c>
      <c r="M4">
        <v>0.4154049676</v>
      </c>
      <c r="N4">
        <v>1.9390040223</v>
      </c>
      <c r="O4">
        <v>1.5626812767</v>
      </c>
      <c r="P4">
        <v>2.4059522913</v>
      </c>
      <c r="Q4">
        <v>0.0007552384</v>
      </c>
      <c r="R4">
        <v>2.0743460303</v>
      </c>
      <c r="S4">
        <v>0.1379834454</v>
      </c>
      <c r="T4">
        <v>-0.3709</v>
      </c>
      <c r="U4">
        <v>-0.5866</v>
      </c>
      <c r="V4">
        <v>-0.1551</v>
      </c>
      <c r="W4">
        <v>0.690141802</v>
      </c>
      <c r="X4">
        <v>0.5561987803</v>
      </c>
      <c r="Y4">
        <v>0.856340797</v>
      </c>
      <c r="Z4">
        <v>0.0522360052</v>
      </c>
      <c r="AA4">
        <v>0.5793</v>
      </c>
      <c r="AB4">
        <v>-0.0056</v>
      </c>
      <c r="AC4">
        <v>1.1642</v>
      </c>
      <c r="AD4" t="s">
        <v>117</v>
      </c>
      <c r="AE4" t="s">
        <v>94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3.2686286875</v>
      </c>
      <c r="C5">
        <v>2.2624140997</v>
      </c>
      <c r="D5">
        <v>4.7223598447</v>
      </c>
      <c r="E5">
        <v>0.0616378849</v>
      </c>
      <c r="F5">
        <v>3.4926470588</v>
      </c>
      <c r="G5">
        <v>0.5665821694</v>
      </c>
      <c r="H5">
        <v>-0.3508</v>
      </c>
      <c r="I5">
        <v>-0.7188</v>
      </c>
      <c r="J5">
        <v>0.0171</v>
      </c>
      <c r="K5">
        <v>0.7040954286</v>
      </c>
      <c r="L5">
        <v>0.4873467064</v>
      </c>
      <c r="M5">
        <v>1.017243712</v>
      </c>
      <c r="N5">
        <v>2.8513409832</v>
      </c>
      <c r="O5">
        <v>2.3572502086</v>
      </c>
      <c r="P5">
        <v>3.4489955173</v>
      </c>
      <c r="Q5">
        <v>0.8791948589</v>
      </c>
      <c r="R5">
        <v>3.0099768897</v>
      </c>
      <c r="S5">
        <v>0.130254439</v>
      </c>
      <c r="T5">
        <v>0.0148</v>
      </c>
      <c r="U5">
        <v>-0.1755</v>
      </c>
      <c r="V5">
        <v>0.2051</v>
      </c>
      <c r="W5">
        <v>1.0148661796</v>
      </c>
      <c r="X5">
        <v>0.8390064631</v>
      </c>
      <c r="Y5">
        <v>1.227586923</v>
      </c>
      <c r="Z5">
        <v>0.4710924812</v>
      </c>
      <c r="AA5">
        <v>-0.1366</v>
      </c>
      <c r="AB5">
        <v>-0.508</v>
      </c>
      <c r="AC5">
        <v>0.2349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</row>
    <row r="6" spans="1:34" ht="12.75">
      <c r="A6" t="s">
        <v>10</v>
      </c>
      <c r="B6">
        <v>6.1374189554</v>
      </c>
      <c r="C6">
        <v>4.1800228369</v>
      </c>
      <c r="D6">
        <v>9.011412833</v>
      </c>
      <c r="E6">
        <v>0.1542458795</v>
      </c>
      <c r="F6">
        <v>6.6019417476</v>
      </c>
      <c r="G6">
        <v>1.1322236689</v>
      </c>
      <c r="H6">
        <v>0.2792</v>
      </c>
      <c r="I6">
        <v>-0.1049</v>
      </c>
      <c r="J6">
        <v>0.6633</v>
      </c>
      <c r="K6">
        <v>1.3220616483</v>
      </c>
      <c r="L6">
        <v>0.9004188767</v>
      </c>
      <c r="M6">
        <v>1.9411487777</v>
      </c>
      <c r="N6">
        <v>4.0555904275</v>
      </c>
      <c r="O6">
        <v>3.3383512832</v>
      </c>
      <c r="P6">
        <v>4.9269271927</v>
      </c>
      <c r="Q6">
        <v>0.000218497</v>
      </c>
      <c r="R6">
        <v>4.1345879669</v>
      </c>
      <c r="S6">
        <v>0.1982383197</v>
      </c>
      <c r="T6">
        <v>0.3671</v>
      </c>
      <c r="U6">
        <v>0.1724</v>
      </c>
      <c r="V6">
        <v>0.5617</v>
      </c>
      <c r="W6">
        <v>1.4434897781</v>
      </c>
      <c r="X6">
        <v>1.1882057715</v>
      </c>
      <c r="Y6">
        <v>1.753621123</v>
      </c>
      <c r="Z6">
        <v>0.0371753501</v>
      </c>
      <c r="AA6">
        <v>-0.4143</v>
      </c>
      <c r="AB6">
        <v>-0.804</v>
      </c>
      <c r="AC6">
        <v>-0.0246</v>
      </c>
      <c r="AD6" t="s">
        <v>59</v>
      </c>
      <c r="AE6" t="s">
        <v>94</v>
      </c>
      <c r="AF6" t="s">
        <v>93</v>
      </c>
      <c r="AG6" t="s">
        <v>59</v>
      </c>
      <c r="AH6" t="s">
        <v>59</v>
      </c>
    </row>
    <row r="7" spans="1:34" ht="12.75">
      <c r="A7" t="s">
        <v>9</v>
      </c>
      <c r="B7">
        <v>6.2990822061</v>
      </c>
      <c r="C7">
        <v>4.3405889735</v>
      </c>
      <c r="D7">
        <v>9.1412563783</v>
      </c>
      <c r="E7">
        <v>0.108214458</v>
      </c>
      <c r="F7">
        <v>6.7641681901</v>
      </c>
      <c r="G7">
        <v>1.1120224004</v>
      </c>
      <c r="H7">
        <v>0.3052</v>
      </c>
      <c r="I7">
        <v>-0.0672</v>
      </c>
      <c r="J7">
        <v>0.6776</v>
      </c>
      <c r="K7">
        <v>1.3568855352</v>
      </c>
      <c r="L7">
        <v>0.9350064342</v>
      </c>
      <c r="M7">
        <v>1.9691183807</v>
      </c>
      <c r="N7">
        <v>2.4839020672</v>
      </c>
      <c r="O7">
        <v>1.9902895481</v>
      </c>
      <c r="P7">
        <v>3.0999356277</v>
      </c>
      <c r="Q7">
        <v>0.2757506563</v>
      </c>
      <c r="R7">
        <v>2.6418654805</v>
      </c>
      <c r="S7">
        <v>0.1887046772</v>
      </c>
      <c r="T7">
        <v>-0.1232</v>
      </c>
      <c r="U7">
        <v>-0.3448</v>
      </c>
      <c r="V7">
        <v>0.0983</v>
      </c>
      <c r="W7">
        <v>0.8840851432</v>
      </c>
      <c r="X7">
        <v>0.7083956503</v>
      </c>
      <c r="Y7">
        <v>1.1033474586</v>
      </c>
      <c r="Z7" s="4">
        <v>3.3453924E-06</v>
      </c>
      <c r="AA7">
        <v>-0.9306</v>
      </c>
      <c r="AB7">
        <v>-1.3229</v>
      </c>
      <c r="AC7">
        <v>-0.5382</v>
      </c>
      <c r="AD7" t="s">
        <v>59</v>
      </c>
      <c r="AE7" t="s">
        <v>59</v>
      </c>
      <c r="AF7" t="s">
        <v>93</v>
      </c>
      <c r="AG7" t="s">
        <v>59</v>
      </c>
      <c r="AH7" t="s">
        <v>59</v>
      </c>
    </row>
    <row r="8" spans="1:34" ht="12.75">
      <c r="A8" t="s">
        <v>11</v>
      </c>
      <c r="B8">
        <v>3.7128980695</v>
      </c>
      <c r="C8">
        <v>2.961804411</v>
      </c>
      <c r="D8">
        <v>4.6544640231</v>
      </c>
      <c r="E8">
        <v>0.0425585921</v>
      </c>
      <c r="F8">
        <v>3.8055274201</v>
      </c>
      <c r="G8">
        <v>0.2346588734</v>
      </c>
      <c r="H8">
        <v>-0.2339</v>
      </c>
      <c r="I8">
        <v>-0.4599</v>
      </c>
      <c r="J8">
        <v>-0.0078</v>
      </c>
      <c r="K8">
        <v>0.7914714166</v>
      </c>
      <c r="L8">
        <v>0.6313622106</v>
      </c>
      <c r="M8">
        <v>0.9921832394</v>
      </c>
      <c r="N8">
        <v>1.9107955748</v>
      </c>
      <c r="O8">
        <v>1.5904939021</v>
      </c>
      <c r="P8">
        <v>2.2956012117</v>
      </c>
      <c r="Q8">
        <v>3.81804E-05</v>
      </c>
      <c r="R8">
        <v>1.9481943807</v>
      </c>
      <c r="S8">
        <v>0.0440727355</v>
      </c>
      <c r="T8">
        <v>-0.3855</v>
      </c>
      <c r="U8">
        <v>-0.569</v>
      </c>
      <c r="V8">
        <v>-0.202</v>
      </c>
      <c r="W8">
        <v>0.6801016842</v>
      </c>
      <c r="X8">
        <v>0.5660980148</v>
      </c>
      <c r="Y8">
        <v>0.8170639868</v>
      </c>
      <c r="Z8" s="4">
        <v>3.1349944E-09</v>
      </c>
      <c r="AA8">
        <v>-0.6643</v>
      </c>
      <c r="AB8">
        <v>-0.8841</v>
      </c>
      <c r="AC8">
        <v>-0.4445</v>
      </c>
      <c r="AD8" t="s">
        <v>59</v>
      </c>
      <c r="AE8" t="s">
        <v>94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2.7461999944</v>
      </c>
      <c r="C9">
        <v>1.9642715213</v>
      </c>
      <c r="D9">
        <v>3.8393950772</v>
      </c>
      <c r="E9">
        <v>0.0021358428</v>
      </c>
      <c r="F9">
        <v>2.9149315883</v>
      </c>
      <c r="G9">
        <v>0.4164187983</v>
      </c>
      <c r="H9">
        <v>-0.525</v>
      </c>
      <c r="I9">
        <v>-0.8601</v>
      </c>
      <c r="J9">
        <v>-0.1899</v>
      </c>
      <c r="K9">
        <v>0.5915590442</v>
      </c>
      <c r="L9">
        <v>0.4231238024</v>
      </c>
      <c r="M9">
        <v>0.8270442382</v>
      </c>
      <c r="N9">
        <v>2.2894428718</v>
      </c>
      <c r="O9">
        <v>1.8483573378</v>
      </c>
      <c r="P9">
        <v>2.8357875157</v>
      </c>
      <c r="Q9">
        <v>0.0608049506</v>
      </c>
      <c r="R9">
        <v>2.4061990212</v>
      </c>
      <c r="S9">
        <v>0.1566302151</v>
      </c>
      <c r="T9">
        <v>-0.2047</v>
      </c>
      <c r="U9">
        <v>-0.4187</v>
      </c>
      <c r="V9">
        <v>0.0093</v>
      </c>
      <c r="W9">
        <v>0.814872074</v>
      </c>
      <c r="X9">
        <v>0.6578782969</v>
      </c>
      <c r="Y9">
        <v>1.0093302973</v>
      </c>
      <c r="Z9">
        <v>0.3120803303</v>
      </c>
      <c r="AA9">
        <v>-0.1819</v>
      </c>
      <c r="AB9">
        <v>-0.5346</v>
      </c>
      <c r="AC9">
        <v>0.1708</v>
      </c>
      <c r="AD9" t="s">
        <v>117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4.4577944221</v>
      </c>
      <c r="C10">
        <v>3.0103436277</v>
      </c>
      <c r="D10">
        <v>6.6012168601</v>
      </c>
      <c r="E10">
        <v>0.8395450878</v>
      </c>
      <c r="F10">
        <v>4.6852122987</v>
      </c>
      <c r="G10">
        <v>0.8282363469</v>
      </c>
      <c r="H10">
        <v>-0.0406</v>
      </c>
      <c r="I10">
        <v>-0.4332</v>
      </c>
      <c r="J10">
        <v>0.352</v>
      </c>
      <c r="K10">
        <v>0.9602536643</v>
      </c>
      <c r="L10">
        <v>0.6484582342</v>
      </c>
      <c r="M10">
        <v>1.4219683724</v>
      </c>
      <c r="N10">
        <v>3.4348350441</v>
      </c>
      <c r="O10">
        <v>2.7550993604</v>
      </c>
      <c r="P10">
        <v>4.282274516</v>
      </c>
      <c r="Q10">
        <v>0.074108557</v>
      </c>
      <c r="R10">
        <v>3.6161833154</v>
      </c>
      <c r="S10">
        <v>0.2544337702</v>
      </c>
      <c r="T10">
        <v>0.2009</v>
      </c>
      <c r="U10">
        <v>-0.0196</v>
      </c>
      <c r="V10">
        <v>0.4215</v>
      </c>
      <c r="W10">
        <v>1.2225468435</v>
      </c>
      <c r="X10">
        <v>0.9806112909</v>
      </c>
      <c r="Y10">
        <v>1.5241725222</v>
      </c>
      <c r="Z10">
        <v>0.213998139</v>
      </c>
      <c r="AA10">
        <v>-0.2607</v>
      </c>
      <c r="AB10">
        <v>-0.6719</v>
      </c>
      <c r="AC10">
        <v>0.1505</v>
      </c>
      <c r="AD10" t="s">
        <v>59</v>
      </c>
      <c r="AE10" t="s">
        <v>59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8.20111421</v>
      </c>
      <c r="C11">
        <v>6.311642141</v>
      </c>
      <c r="D11">
        <v>10.656224289</v>
      </c>
      <c r="E11">
        <v>2.05303E-05</v>
      </c>
      <c r="F11">
        <v>8.596214511</v>
      </c>
      <c r="G11">
        <v>0.8233680212</v>
      </c>
      <c r="H11">
        <v>0.5691</v>
      </c>
      <c r="I11">
        <v>0.3072</v>
      </c>
      <c r="J11">
        <v>0.8309</v>
      </c>
      <c r="K11">
        <v>1.7666023208</v>
      </c>
      <c r="L11">
        <v>1.3595910712</v>
      </c>
      <c r="M11">
        <v>2.2954576753</v>
      </c>
      <c r="N11">
        <v>4.9751853226</v>
      </c>
      <c r="O11">
        <v>4.0427886195</v>
      </c>
      <c r="P11">
        <v>6.1226226064</v>
      </c>
      <c r="Q11" s="4">
        <v>6.7848083E-08</v>
      </c>
      <c r="R11">
        <v>5.3226115259</v>
      </c>
      <c r="S11">
        <v>0.3192290255</v>
      </c>
      <c r="T11">
        <v>0.5714</v>
      </c>
      <c r="U11">
        <v>0.3639</v>
      </c>
      <c r="V11">
        <v>0.779</v>
      </c>
      <c r="W11">
        <v>1.7707974426</v>
      </c>
      <c r="X11">
        <v>1.4389332827</v>
      </c>
      <c r="Y11">
        <v>2.1792001203</v>
      </c>
      <c r="Z11">
        <v>0.0004475146</v>
      </c>
      <c r="AA11">
        <v>-0.4998</v>
      </c>
      <c r="AB11">
        <v>-0.7789</v>
      </c>
      <c r="AC11">
        <v>-0.2207</v>
      </c>
      <c r="AD11" t="s">
        <v>117</v>
      </c>
      <c r="AE11" t="s">
        <v>94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>
        <v>12.454535405</v>
      </c>
      <c r="C12">
        <v>6.2870776493</v>
      </c>
      <c r="D12">
        <v>24.672106947</v>
      </c>
      <c r="E12">
        <v>0.0046616158</v>
      </c>
      <c r="F12">
        <v>13.043478261</v>
      </c>
      <c r="G12">
        <v>4.347826087</v>
      </c>
      <c r="H12">
        <v>0.9869</v>
      </c>
      <c r="I12">
        <v>0.3033</v>
      </c>
      <c r="J12">
        <v>1.6705</v>
      </c>
      <c r="K12">
        <v>2.6828319405</v>
      </c>
      <c r="L12">
        <v>1.3542996332</v>
      </c>
      <c r="M12">
        <v>5.3146194864</v>
      </c>
      <c r="N12">
        <v>12.7010877</v>
      </c>
      <c r="O12">
        <v>7.9931681269</v>
      </c>
      <c r="P12">
        <v>20.18193865</v>
      </c>
      <c r="Q12" s="4">
        <v>1.713657E-10</v>
      </c>
      <c r="R12">
        <v>13.548387097</v>
      </c>
      <c r="S12">
        <v>2.9565004484</v>
      </c>
      <c r="T12">
        <v>1.5087</v>
      </c>
      <c r="U12">
        <v>1.0456</v>
      </c>
      <c r="V12">
        <v>1.9718</v>
      </c>
      <c r="W12">
        <v>4.5206463998</v>
      </c>
      <c r="X12">
        <v>2.8449757667</v>
      </c>
      <c r="Y12">
        <v>7.1832752009</v>
      </c>
      <c r="Z12">
        <v>0.9619311105</v>
      </c>
      <c r="AA12">
        <v>0.0196</v>
      </c>
      <c r="AB12">
        <v>-0.7854</v>
      </c>
      <c r="AC12">
        <v>0.8246</v>
      </c>
      <c r="AD12" t="s">
        <v>117</v>
      </c>
      <c r="AE12" t="s">
        <v>94</v>
      </c>
      <c r="AF12" t="s">
        <v>59</v>
      </c>
      <c r="AG12" t="s">
        <v>59</v>
      </c>
      <c r="AH12" t="s">
        <v>59</v>
      </c>
    </row>
    <row r="13" spans="1:34" ht="12.75">
      <c r="A13" t="s">
        <v>5</v>
      </c>
      <c r="B13">
        <v>8.3143738017</v>
      </c>
      <c r="C13">
        <v>6.3073654103</v>
      </c>
      <c r="D13">
        <v>10.960013764</v>
      </c>
      <c r="E13">
        <v>3.55802E-05</v>
      </c>
      <c r="F13">
        <v>9.1</v>
      </c>
      <c r="G13">
        <v>0.9539392014</v>
      </c>
      <c r="H13">
        <v>0.5828</v>
      </c>
      <c r="I13">
        <v>0.3065</v>
      </c>
      <c r="J13">
        <v>0.859</v>
      </c>
      <c r="K13">
        <v>1.7909995737</v>
      </c>
      <c r="L13">
        <v>1.3586698205</v>
      </c>
      <c r="M13">
        <v>2.3608969777</v>
      </c>
      <c r="N13">
        <v>9.1328369932</v>
      </c>
      <c r="O13">
        <v>7.444662913</v>
      </c>
      <c r="P13">
        <v>11.203826489</v>
      </c>
      <c r="Q13" s="4">
        <v>1.240456E-29</v>
      </c>
      <c r="R13">
        <v>9.6214511041</v>
      </c>
      <c r="S13">
        <v>0.5509226876</v>
      </c>
      <c r="T13">
        <v>1.1788</v>
      </c>
      <c r="U13">
        <v>0.9745</v>
      </c>
      <c r="V13">
        <v>1.3832</v>
      </c>
      <c r="W13">
        <v>3.2506134631</v>
      </c>
      <c r="X13">
        <v>2.6497485405</v>
      </c>
      <c r="Y13">
        <v>3.9877323169</v>
      </c>
      <c r="Z13">
        <v>0.5265401267</v>
      </c>
      <c r="AA13">
        <v>0.0939</v>
      </c>
      <c r="AB13">
        <v>-0.1967</v>
      </c>
      <c r="AC13">
        <v>0.3845</v>
      </c>
      <c r="AD13" t="s">
        <v>117</v>
      </c>
      <c r="AE13" t="s">
        <v>94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10.295906223</v>
      </c>
      <c r="C14">
        <v>7.9510333368</v>
      </c>
      <c r="D14">
        <v>13.332315494</v>
      </c>
      <c r="E14" s="4">
        <v>1.5347147E-09</v>
      </c>
      <c r="F14">
        <v>11.06870229</v>
      </c>
      <c r="G14">
        <v>1.0277032075</v>
      </c>
      <c r="H14">
        <v>0.7965</v>
      </c>
      <c r="I14">
        <v>0.5381</v>
      </c>
      <c r="J14">
        <v>1.055</v>
      </c>
      <c r="K14">
        <v>2.2178415472</v>
      </c>
      <c r="L14">
        <v>1.7127323905</v>
      </c>
      <c r="M14">
        <v>2.8719145827</v>
      </c>
      <c r="N14">
        <v>8.8954264154</v>
      </c>
      <c r="O14">
        <v>7.3727740434</v>
      </c>
      <c r="P14">
        <v>10.732542547</v>
      </c>
      <c r="Q14" s="4">
        <v>2.421646E-33</v>
      </c>
      <c r="R14">
        <v>9.6704394141</v>
      </c>
      <c r="S14">
        <v>0.4011974299</v>
      </c>
      <c r="T14">
        <v>1.1525</v>
      </c>
      <c r="U14">
        <v>0.9648</v>
      </c>
      <c r="V14">
        <v>1.3402</v>
      </c>
      <c r="W14">
        <v>3.1661128834</v>
      </c>
      <c r="X14">
        <v>2.624161428</v>
      </c>
      <c r="Y14">
        <v>3.8199901437</v>
      </c>
      <c r="Z14">
        <v>0.272899711</v>
      </c>
      <c r="AA14">
        <v>-0.1462</v>
      </c>
      <c r="AB14">
        <v>-0.4076</v>
      </c>
      <c r="AC14">
        <v>0.1152</v>
      </c>
      <c r="AD14" t="s">
        <v>117</v>
      </c>
      <c r="AE14" t="s">
        <v>94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2.930982699</v>
      </c>
      <c r="C15">
        <v>2.2017217633</v>
      </c>
      <c r="D15">
        <v>3.9017916456</v>
      </c>
      <c r="E15">
        <v>0.0012724553</v>
      </c>
      <c r="F15">
        <v>3.0987969377</v>
      </c>
      <c r="G15">
        <v>0.3361117192</v>
      </c>
      <c r="H15">
        <v>-0.4703</v>
      </c>
      <c r="I15">
        <v>-0.7564</v>
      </c>
      <c r="J15">
        <v>-0.1842</v>
      </c>
      <c r="K15">
        <v>0.6247920049</v>
      </c>
      <c r="L15">
        <v>0.4693368389</v>
      </c>
      <c r="M15">
        <v>0.8317375008</v>
      </c>
      <c r="N15">
        <v>2.9495387691</v>
      </c>
      <c r="O15">
        <v>2.4468607627</v>
      </c>
      <c r="P15">
        <v>3.5554859038</v>
      </c>
      <c r="Q15">
        <v>0.6100663067</v>
      </c>
      <c r="R15">
        <v>3.0518170442</v>
      </c>
      <c r="S15">
        <v>0.0882824834</v>
      </c>
      <c r="T15">
        <v>0.0486</v>
      </c>
      <c r="U15">
        <v>-0.1382</v>
      </c>
      <c r="V15">
        <v>0.2355</v>
      </c>
      <c r="W15">
        <v>1.0498173174</v>
      </c>
      <c r="X15">
        <v>0.8709011826</v>
      </c>
      <c r="Y15">
        <v>1.2654896124</v>
      </c>
      <c r="Z15">
        <v>0.9651645806</v>
      </c>
      <c r="AA15">
        <v>0.0063</v>
      </c>
      <c r="AB15">
        <v>-0.2769</v>
      </c>
      <c r="AC15">
        <v>0.2895</v>
      </c>
      <c r="AD15" t="s">
        <v>117</v>
      </c>
      <c r="AE15" t="s">
        <v>59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5.0143856741</v>
      </c>
      <c r="C16">
        <v>3.9536869613</v>
      </c>
      <c r="D16">
        <v>6.3596495967</v>
      </c>
      <c r="E16">
        <v>0.5826334267</v>
      </c>
      <c r="F16">
        <v>5.231277533</v>
      </c>
      <c r="G16">
        <v>0.3795167608</v>
      </c>
      <c r="H16">
        <v>0.0666</v>
      </c>
      <c r="I16">
        <v>-0.171</v>
      </c>
      <c r="J16">
        <v>0.3043</v>
      </c>
      <c r="K16">
        <v>1.0689070529</v>
      </c>
      <c r="L16">
        <v>0.8427999265</v>
      </c>
      <c r="M16">
        <v>1.3556744035</v>
      </c>
      <c r="N16">
        <v>3.3155548484</v>
      </c>
      <c r="O16">
        <v>2.7332540781</v>
      </c>
      <c r="P16">
        <v>4.0219107475</v>
      </c>
      <c r="Q16">
        <v>0.0928635913</v>
      </c>
      <c r="R16">
        <v>3.4728622011</v>
      </c>
      <c r="S16">
        <v>0.1297869541</v>
      </c>
      <c r="T16">
        <v>0.1656</v>
      </c>
      <c r="U16">
        <v>-0.0275</v>
      </c>
      <c r="V16">
        <v>0.3587</v>
      </c>
      <c r="W16">
        <v>1.1800919294</v>
      </c>
      <c r="X16">
        <v>0.9728359886</v>
      </c>
      <c r="Y16">
        <v>1.4315023068</v>
      </c>
      <c r="Z16">
        <v>0.0006931884</v>
      </c>
      <c r="AA16">
        <v>-0.4137</v>
      </c>
      <c r="AB16">
        <v>-0.6527</v>
      </c>
      <c r="AC16">
        <v>-0.1747</v>
      </c>
      <c r="AD16" t="s">
        <v>59</v>
      </c>
      <c r="AE16" t="s">
        <v>59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9.4564130248</v>
      </c>
      <c r="C17">
        <v>7.4964980508</v>
      </c>
      <c r="D17">
        <v>11.92873615</v>
      </c>
      <c r="E17" s="4">
        <v>3.3039654E-09</v>
      </c>
      <c r="F17">
        <v>10.203117619</v>
      </c>
      <c r="G17">
        <v>0.6942342209</v>
      </c>
      <c r="H17">
        <v>0.701</v>
      </c>
      <c r="I17">
        <v>0.4688</v>
      </c>
      <c r="J17">
        <v>0.9333</v>
      </c>
      <c r="K17">
        <v>2.015805571</v>
      </c>
      <c r="L17">
        <v>1.5980142253</v>
      </c>
      <c r="M17">
        <v>2.5428259872</v>
      </c>
      <c r="N17">
        <v>9.0501521249</v>
      </c>
      <c r="O17">
        <v>7.493209535</v>
      </c>
      <c r="P17">
        <v>10.930596976</v>
      </c>
      <c r="Q17" s="4">
        <v>6.145912E-34</v>
      </c>
      <c r="R17">
        <v>9.7182042216</v>
      </c>
      <c r="S17">
        <v>0.3226876748</v>
      </c>
      <c r="T17">
        <v>1.1697</v>
      </c>
      <c r="U17">
        <v>0.981</v>
      </c>
      <c r="V17">
        <v>1.3585</v>
      </c>
      <c r="W17">
        <v>3.2211837748</v>
      </c>
      <c r="X17">
        <v>2.6670275419</v>
      </c>
      <c r="Y17">
        <v>3.8904828496</v>
      </c>
      <c r="Z17">
        <v>0.7082614052</v>
      </c>
      <c r="AA17">
        <v>-0.0439</v>
      </c>
      <c r="AB17">
        <v>-0.2739</v>
      </c>
      <c r="AC17">
        <v>0.1861</v>
      </c>
      <c r="AD17" t="s">
        <v>117</v>
      </c>
      <c r="AE17" t="s">
        <v>94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4.642309202</v>
      </c>
      <c r="C18" t="s">
        <v>59</v>
      </c>
      <c r="D18" t="s">
        <v>59</v>
      </c>
      <c r="E18" t="s">
        <v>59</v>
      </c>
      <c r="F18">
        <v>4.9592476489</v>
      </c>
      <c r="G18">
        <v>0.1763305468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2.8095733611</v>
      </c>
      <c r="O18" t="s">
        <v>59</v>
      </c>
      <c r="P18" t="s">
        <v>59</v>
      </c>
      <c r="Q18" t="s">
        <v>59</v>
      </c>
      <c r="R18">
        <v>2.8095733611</v>
      </c>
      <c r="S18">
        <v>0.0398611279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7.9464714E-08</v>
      </c>
      <c r="AA18">
        <v>-0.5022</v>
      </c>
      <c r="AB18">
        <v>-0.6855</v>
      </c>
      <c r="AC18">
        <v>-0.3188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 t="s">
        <v>59</v>
      </c>
      <c r="C19" t="s">
        <v>59</v>
      </c>
      <c r="D19" t="s">
        <v>59</v>
      </c>
      <c r="E19" t="s">
        <v>59</v>
      </c>
      <c r="F19" t="s">
        <v>59</v>
      </c>
      <c r="G19" t="s">
        <v>59</v>
      </c>
      <c r="H19" t="s">
        <v>59</v>
      </c>
      <c r="I19" t="s">
        <v>59</v>
      </c>
      <c r="J19" t="s">
        <v>59</v>
      </c>
      <c r="K19" t="s">
        <v>59</v>
      </c>
      <c r="L19" t="s">
        <v>59</v>
      </c>
      <c r="M19" t="s">
        <v>59</v>
      </c>
      <c r="N19">
        <v>1.1300390487</v>
      </c>
      <c r="O19">
        <v>0.8829624388</v>
      </c>
      <c r="P19">
        <v>1.4462543313</v>
      </c>
      <c r="Q19" s="4">
        <v>4.649328E-13</v>
      </c>
      <c r="R19">
        <v>1.208812634</v>
      </c>
      <c r="S19">
        <v>0.1085545791</v>
      </c>
      <c r="T19">
        <v>-0.9108</v>
      </c>
      <c r="U19">
        <v>-1.1575</v>
      </c>
      <c r="V19">
        <v>-0.6641</v>
      </c>
      <c r="W19">
        <v>0.4022101947</v>
      </c>
      <c r="X19">
        <v>0.3142692236</v>
      </c>
      <c r="Y19">
        <v>0.514759412</v>
      </c>
      <c r="Z19" t="s">
        <v>59</v>
      </c>
      <c r="AA19" t="s">
        <v>59</v>
      </c>
      <c r="AB19" t="s">
        <v>59</v>
      </c>
      <c r="AC19" t="s">
        <v>59</v>
      </c>
      <c r="AD19" t="s">
        <v>59</v>
      </c>
      <c r="AE19" t="s">
        <v>94</v>
      </c>
      <c r="AF19" t="s">
        <v>59</v>
      </c>
      <c r="AG19" t="s">
        <v>60</v>
      </c>
      <c r="AH19" t="s">
        <v>59</v>
      </c>
    </row>
    <row r="20" spans="1:34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>
        <v>0.9673028915</v>
      </c>
      <c r="O20">
        <v>0.7093032453</v>
      </c>
      <c r="P20">
        <v>1.3191464864</v>
      </c>
      <c r="Q20" s="4">
        <v>1.622166E-11</v>
      </c>
      <c r="R20">
        <v>1.0057222126</v>
      </c>
      <c r="S20">
        <v>0.1320577962</v>
      </c>
      <c r="T20">
        <v>-1.0663</v>
      </c>
      <c r="U20">
        <v>-1.3765</v>
      </c>
      <c r="V20">
        <v>-0.756</v>
      </c>
      <c r="W20">
        <v>0.3442881773</v>
      </c>
      <c r="X20">
        <v>0.2524594143</v>
      </c>
      <c r="Y20">
        <v>0.4695184346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94</v>
      </c>
      <c r="AF20" t="s">
        <v>59</v>
      </c>
      <c r="AG20" t="s">
        <v>60</v>
      </c>
      <c r="AH20" t="s">
        <v>59</v>
      </c>
    </row>
    <row r="21" spans="1:34" ht="12.75">
      <c r="A21" t="s">
        <v>20</v>
      </c>
      <c r="B21">
        <v>0.9981509436</v>
      </c>
      <c r="C21">
        <v>0.4649541339</v>
      </c>
      <c r="D21">
        <v>2.1428034157</v>
      </c>
      <c r="E21">
        <v>8.03499E-05</v>
      </c>
      <c r="F21">
        <v>1.0558069382</v>
      </c>
      <c r="G21">
        <v>0.399057513</v>
      </c>
      <c r="H21">
        <v>-1.5371</v>
      </c>
      <c r="I21">
        <v>-2.301</v>
      </c>
      <c r="J21">
        <v>-0.7731</v>
      </c>
      <c r="K21">
        <v>0.2150117324</v>
      </c>
      <c r="L21">
        <v>0.1001557875</v>
      </c>
      <c r="M21">
        <v>0.4615813645</v>
      </c>
      <c r="N21">
        <v>0.6954311459</v>
      </c>
      <c r="O21">
        <v>0.5047066435</v>
      </c>
      <c r="P21">
        <v>0.9582288739</v>
      </c>
      <c r="Q21" s="4">
        <v>1.376168E-17</v>
      </c>
      <c r="R21">
        <v>0.740947854</v>
      </c>
      <c r="S21">
        <v>0.1017770151</v>
      </c>
      <c r="T21">
        <v>-1.3963</v>
      </c>
      <c r="U21">
        <v>-1.7168</v>
      </c>
      <c r="V21">
        <v>-1.0757</v>
      </c>
      <c r="W21">
        <v>0.2475219745</v>
      </c>
      <c r="X21">
        <v>0.1796381794</v>
      </c>
      <c r="Y21">
        <v>0.3410584992</v>
      </c>
      <c r="Z21">
        <v>0.3806171419</v>
      </c>
      <c r="AA21">
        <v>-0.3614</v>
      </c>
      <c r="AB21">
        <v>-1.1692</v>
      </c>
      <c r="AC21">
        <v>0.4465</v>
      </c>
      <c r="AD21" t="s">
        <v>117</v>
      </c>
      <c r="AE21" t="s">
        <v>94</v>
      </c>
      <c r="AF21" t="s">
        <v>59</v>
      </c>
      <c r="AG21" t="s">
        <v>59</v>
      </c>
      <c r="AH21" t="s">
        <v>59</v>
      </c>
    </row>
    <row r="22" spans="1:34" ht="12.75">
      <c r="A22" t="s">
        <v>19</v>
      </c>
      <c r="B22">
        <v>1.8954495821</v>
      </c>
      <c r="C22">
        <v>1.0673220158</v>
      </c>
      <c r="D22">
        <v>3.3661154412</v>
      </c>
      <c r="E22">
        <v>0.0022355918</v>
      </c>
      <c r="F22">
        <v>2.0030816641</v>
      </c>
      <c r="G22">
        <v>0.5555548961</v>
      </c>
      <c r="H22">
        <v>-0.8958</v>
      </c>
      <c r="I22">
        <v>-1.4701</v>
      </c>
      <c r="J22">
        <v>-0.3215</v>
      </c>
      <c r="K22">
        <v>0.4082988658</v>
      </c>
      <c r="L22">
        <v>0.2299118756</v>
      </c>
      <c r="M22">
        <v>0.7250950539</v>
      </c>
      <c r="N22">
        <v>0.7145644368</v>
      </c>
      <c r="O22">
        <v>0.5344477647</v>
      </c>
      <c r="P22">
        <v>0.9553830478</v>
      </c>
      <c r="Q22" s="4">
        <v>2.484276E-20</v>
      </c>
      <c r="R22">
        <v>0.7566876266</v>
      </c>
      <c r="S22">
        <v>0.0898022996</v>
      </c>
      <c r="T22">
        <v>-1.3691</v>
      </c>
      <c r="U22">
        <v>-1.6596</v>
      </c>
      <c r="V22">
        <v>-1.0787</v>
      </c>
      <c r="W22">
        <v>0.2543320088</v>
      </c>
      <c r="X22">
        <v>0.1902238155</v>
      </c>
      <c r="Y22">
        <v>0.3400455959</v>
      </c>
      <c r="Z22">
        <v>0.0019345056</v>
      </c>
      <c r="AA22">
        <v>-0.9755</v>
      </c>
      <c r="AB22">
        <v>-1.5923</v>
      </c>
      <c r="AC22">
        <v>-0.3588</v>
      </c>
      <c r="AD22" t="s">
        <v>117</v>
      </c>
      <c r="AE22" t="s">
        <v>94</v>
      </c>
      <c r="AF22" t="s">
        <v>93</v>
      </c>
      <c r="AG22" t="s">
        <v>59</v>
      </c>
      <c r="AH22" t="s">
        <v>59</v>
      </c>
    </row>
    <row r="23" spans="1:34" ht="12.75">
      <c r="A23" t="s">
        <v>21</v>
      </c>
      <c r="B23">
        <v>2.5027568963</v>
      </c>
      <c r="C23">
        <v>1.4082798117</v>
      </c>
      <c r="D23">
        <v>4.4478320503</v>
      </c>
      <c r="E23">
        <v>0.0352190551</v>
      </c>
      <c r="F23">
        <v>2.7083333333</v>
      </c>
      <c r="G23">
        <v>0.7511565157</v>
      </c>
      <c r="H23">
        <v>-0.6178</v>
      </c>
      <c r="I23">
        <v>-1.1928</v>
      </c>
      <c r="J23">
        <v>-0.0428</v>
      </c>
      <c r="K23">
        <v>0.5391189573</v>
      </c>
      <c r="L23">
        <v>0.3033576073</v>
      </c>
      <c r="M23">
        <v>0.9581076694</v>
      </c>
      <c r="N23">
        <v>1.5114383794</v>
      </c>
      <c r="O23">
        <v>1.1530763716</v>
      </c>
      <c r="P23">
        <v>1.9811749082</v>
      </c>
      <c r="Q23" s="4">
        <v>7.1223709E-06</v>
      </c>
      <c r="R23">
        <v>1.6324284666</v>
      </c>
      <c r="S23">
        <v>0.1730370714</v>
      </c>
      <c r="T23">
        <v>-0.62</v>
      </c>
      <c r="U23">
        <v>-0.8906</v>
      </c>
      <c r="V23">
        <v>-0.3493</v>
      </c>
      <c r="W23">
        <v>0.5379601047</v>
      </c>
      <c r="X23">
        <v>0.4104097752</v>
      </c>
      <c r="Y23">
        <v>0.7051515136</v>
      </c>
      <c r="Z23">
        <v>0.1041501786</v>
      </c>
      <c r="AA23">
        <v>-0.5043</v>
      </c>
      <c r="AB23">
        <v>-1.1126</v>
      </c>
      <c r="AC23">
        <v>0.1039</v>
      </c>
      <c r="AD23" t="s">
        <v>59</v>
      </c>
      <c r="AE23" t="s">
        <v>94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6.0910107636</v>
      </c>
      <c r="C24">
        <v>3.7790064097</v>
      </c>
      <c r="D24">
        <v>9.817504418</v>
      </c>
      <c r="E24">
        <v>0.2647769272</v>
      </c>
      <c r="F24">
        <v>6.4724919094</v>
      </c>
      <c r="G24">
        <v>1.4472931893</v>
      </c>
      <c r="H24">
        <v>0.2716</v>
      </c>
      <c r="I24">
        <v>-0.2058</v>
      </c>
      <c r="J24">
        <v>0.749</v>
      </c>
      <c r="K24">
        <v>1.3120648579</v>
      </c>
      <c r="L24">
        <v>0.814035913</v>
      </c>
      <c r="M24">
        <v>2.1147889964</v>
      </c>
      <c r="N24">
        <v>1.6540581146</v>
      </c>
      <c r="O24">
        <v>1.2908821777</v>
      </c>
      <c r="P24">
        <v>2.1194097291</v>
      </c>
      <c r="Q24">
        <v>2.8062E-05</v>
      </c>
      <c r="R24">
        <v>1.7815420561</v>
      </c>
      <c r="S24">
        <v>0.1612932392</v>
      </c>
      <c r="T24">
        <v>-0.5298</v>
      </c>
      <c r="U24">
        <v>-0.7777</v>
      </c>
      <c r="V24">
        <v>-0.2819</v>
      </c>
      <c r="W24">
        <v>0.588722166</v>
      </c>
      <c r="X24">
        <v>0.4594584343</v>
      </c>
      <c r="Y24">
        <v>0.7543528702</v>
      </c>
      <c r="Z24" s="4">
        <v>4.3171179E-07</v>
      </c>
      <c r="AA24">
        <v>-1.3036</v>
      </c>
      <c r="AB24">
        <v>-1.8091</v>
      </c>
      <c r="AC24">
        <v>-0.7981</v>
      </c>
      <c r="AD24" t="s">
        <v>59</v>
      </c>
      <c r="AE24" t="s">
        <v>94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2.1863980657</v>
      </c>
      <c r="C25">
        <v>1.3955808135</v>
      </c>
      <c r="D25">
        <v>3.4253383649</v>
      </c>
      <c r="E25">
        <v>0.0010119198</v>
      </c>
      <c r="F25">
        <v>2.3711340206</v>
      </c>
      <c r="G25">
        <v>0.494415621</v>
      </c>
      <c r="H25">
        <v>-0.753</v>
      </c>
      <c r="I25">
        <v>-1.2019</v>
      </c>
      <c r="J25">
        <v>-0.304</v>
      </c>
      <c r="K25">
        <v>0.4709720897</v>
      </c>
      <c r="L25">
        <v>0.3006221156</v>
      </c>
      <c r="M25">
        <v>0.7378522662</v>
      </c>
      <c r="N25">
        <v>1.4938058853</v>
      </c>
      <c r="O25">
        <v>1.2043961843</v>
      </c>
      <c r="P25">
        <v>1.8527591269</v>
      </c>
      <c r="Q25" s="4">
        <v>8.9576371E-09</v>
      </c>
      <c r="R25">
        <v>1.5731732561</v>
      </c>
      <c r="S25">
        <v>0.104185944</v>
      </c>
      <c r="T25">
        <v>-0.6317</v>
      </c>
      <c r="U25">
        <v>-0.8471</v>
      </c>
      <c r="V25">
        <v>-0.4164</v>
      </c>
      <c r="W25">
        <v>0.5316842429</v>
      </c>
      <c r="X25">
        <v>0.4286758271</v>
      </c>
      <c r="Y25">
        <v>0.6594450077</v>
      </c>
      <c r="Z25">
        <v>0.1067375979</v>
      </c>
      <c r="AA25">
        <v>-0.3809</v>
      </c>
      <c r="AB25">
        <v>-0.8438</v>
      </c>
      <c r="AC25">
        <v>0.0819</v>
      </c>
      <c r="AD25" t="s">
        <v>117</v>
      </c>
      <c r="AE25" t="s">
        <v>94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2.2311205726</v>
      </c>
      <c r="C26">
        <v>1.2555303312</v>
      </c>
      <c r="D26">
        <v>3.9647779794</v>
      </c>
      <c r="E26">
        <v>0.0124978118</v>
      </c>
      <c r="F26">
        <v>2.4029574861</v>
      </c>
      <c r="G26">
        <v>0.6664604945</v>
      </c>
      <c r="H26">
        <v>-0.7327</v>
      </c>
      <c r="I26">
        <v>-1.3077</v>
      </c>
      <c r="J26">
        <v>-0.1578</v>
      </c>
      <c r="K26">
        <v>0.4806057666</v>
      </c>
      <c r="L26">
        <v>0.2704538359</v>
      </c>
      <c r="M26">
        <v>0.8540529738</v>
      </c>
      <c r="N26">
        <v>0.9935545807</v>
      </c>
      <c r="O26">
        <v>0.7608850124</v>
      </c>
      <c r="P26">
        <v>1.29737173</v>
      </c>
      <c r="Q26" s="4">
        <v>2.237871E-14</v>
      </c>
      <c r="R26">
        <v>1.0564580257</v>
      </c>
      <c r="S26">
        <v>0.109549594</v>
      </c>
      <c r="T26">
        <v>-1.0395</v>
      </c>
      <c r="U26">
        <v>-1.3063</v>
      </c>
      <c r="V26">
        <v>-0.7727</v>
      </c>
      <c r="W26">
        <v>0.3536318341</v>
      </c>
      <c r="X26">
        <v>0.2708187026</v>
      </c>
      <c r="Y26">
        <v>0.4617682343</v>
      </c>
      <c r="Z26">
        <v>0.0089533211</v>
      </c>
      <c r="AA26">
        <v>-0.809</v>
      </c>
      <c r="AB26">
        <v>-1.4156</v>
      </c>
      <c r="AC26">
        <v>-0.2024</v>
      </c>
      <c r="AD26" t="s">
        <v>59</v>
      </c>
      <c r="AE26" t="s">
        <v>94</v>
      </c>
      <c r="AF26" t="s">
        <v>93</v>
      </c>
      <c r="AG26" t="s">
        <v>59</v>
      </c>
      <c r="AH26" t="s">
        <v>59</v>
      </c>
    </row>
    <row r="27" spans="1:34" ht="12.75">
      <c r="A27" t="s">
        <v>16</v>
      </c>
      <c r="B27">
        <v>3.7672218131</v>
      </c>
      <c r="C27">
        <v>2.3161108879</v>
      </c>
      <c r="D27">
        <v>6.1274959949</v>
      </c>
      <c r="E27">
        <v>0.4000225104</v>
      </c>
      <c r="F27">
        <v>3.9748953975</v>
      </c>
      <c r="G27">
        <v>0.9119035447</v>
      </c>
      <c r="H27">
        <v>-0.2089</v>
      </c>
      <c r="I27">
        <v>-0.6953</v>
      </c>
      <c r="J27">
        <v>0.2776</v>
      </c>
      <c r="K27">
        <v>0.8114973926</v>
      </c>
      <c r="L27">
        <v>0.4989135336</v>
      </c>
      <c r="M27">
        <v>1.319924143</v>
      </c>
      <c r="N27">
        <v>2.3418234545</v>
      </c>
      <c r="O27">
        <v>1.8779636764</v>
      </c>
      <c r="P27">
        <v>2.9202572769</v>
      </c>
      <c r="Q27">
        <v>0.1059024364</v>
      </c>
      <c r="R27">
        <v>2.5096285253</v>
      </c>
      <c r="S27">
        <v>0.1765768469</v>
      </c>
      <c r="T27">
        <v>-0.1821</v>
      </c>
      <c r="U27">
        <v>-0.4028</v>
      </c>
      <c r="V27">
        <v>0.0386</v>
      </c>
      <c r="W27">
        <v>0.8335156814</v>
      </c>
      <c r="X27">
        <v>0.6684159604</v>
      </c>
      <c r="Y27">
        <v>1.0393952752</v>
      </c>
      <c r="Z27">
        <v>0.0632178104</v>
      </c>
      <c r="AA27">
        <v>-0.4754</v>
      </c>
      <c r="AB27">
        <v>-0.977</v>
      </c>
      <c r="AC27">
        <v>0.0262</v>
      </c>
      <c r="AD27" t="s">
        <v>59</v>
      </c>
      <c r="AE27" t="s">
        <v>59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3.4075631037</v>
      </c>
      <c r="C28">
        <v>2.0945583653</v>
      </c>
      <c r="D28">
        <v>5.5436441866</v>
      </c>
      <c r="E28">
        <v>0.2130077254</v>
      </c>
      <c r="F28">
        <v>3.605313093</v>
      </c>
      <c r="G28">
        <v>0.8271155491</v>
      </c>
      <c r="H28">
        <v>-0.3092</v>
      </c>
      <c r="I28">
        <v>-0.7959</v>
      </c>
      <c r="J28">
        <v>0.1774</v>
      </c>
      <c r="K28">
        <v>0.7340232965</v>
      </c>
      <c r="L28">
        <v>0.4511888963</v>
      </c>
      <c r="M28">
        <v>1.194156603</v>
      </c>
      <c r="N28">
        <v>2.067623393</v>
      </c>
      <c r="O28">
        <v>1.6218715351</v>
      </c>
      <c r="P28">
        <v>2.6358847806</v>
      </c>
      <c r="Q28">
        <v>0.0133217654</v>
      </c>
      <c r="R28">
        <v>2.2129086337</v>
      </c>
      <c r="S28">
        <v>0.1926089739</v>
      </c>
      <c r="T28">
        <v>-0.3066</v>
      </c>
      <c r="U28">
        <v>-0.5495</v>
      </c>
      <c r="V28">
        <v>-0.0638</v>
      </c>
      <c r="W28">
        <v>0.7359207706</v>
      </c>
      <c r="X28">
        <v>0.5772661278</v>
      </c>
      <c r="Y28">
        <v>0.9381797312</v>
      </c>
      <c r="Z28">
        <v>0.0557604451</v>
      </c>
      <c r="AA28">
        <v>-0.4996</v>
      </c>
      <c r="AB28">
        <v>-1.0115</v>
      </c>
      <c r="AC28">
        <v>0.0123</v>
      </c>
      <c r="AD28" t="s">
        <v>59</v>
      </c>
      <c r="AE28" t="s">
        <v>59</v>
      </c>
      <c r="AF28" t="s">
        <v>59</v>
      </c>
      <c r="AG28" t="s">
        <v>59</v>
      </c>
      <c r="AH28" t="s">
        <v>59</v>
      </c>
    </row>
    <row r="29" spans="1:34" ht="12.75">
      <c r="A29" t="s">
        <v>26</v>
      </c>
      <c r="B29">
        <v>5.8528794648</v>
      </c>
      <c r="C29">
        <v>4.1412094169</v>
      </c>
      <c r="D29">
        <v>8.2720274636</v>
      </c>
      <c r="E29">
        <v>0.1892418644</v>
      </c>
      <c r="F29">
        <v>6.1643835616</v>
      </c>
      <c r="G29">
        <v>0.9189320455</v>
      </c>
      <c r="H29">
        <v>0.2317</v>
      </c>
      <c r="I29">
        <v>-0.1142</v>
      </c>
      <c r="J29">
        <v>0.5777</v>
      </c>
      <c r="K29">
        <v>1.2607689859</v>
      </c>
      <c r="L29">
        <v>0.8920580764</v>
      </c>
      <c r="M29">
        <v>1.7818777474</v>
      </c>
      <c r="N29">
        <v>3.6103485338</v>
      </c>
      <c r="O29">
        <v>2.9676317256</v>
      </c>
      <c r="P29">
        <v>4.3922621609</v>
      </c>
      <c r="Q29">
        <v>0.0121706307</v>
      </c>
      <c r="R29">
        <v>3.752276867</v>
      </c>
      <c r="S29">
        <v>0.1848614128</v>
      </c>
      <c r="T29">
        <v>0.2508</v>
      </c>
      <c r="U29">
        <v>0.0547</v>
      </c>
      <c r="V29">
        <v>0.4468</v>
      </c>
      <c r="W29">
        <v>1.2850166448</v>
      </c>
      <c r="X29">
        <v>1.0562570697</v>
      </c>
      <c r="Y29">
        <v>1.5633199765</v>
      </c>
      <c r="Z29">
        <v>0.0072882536</v>
      </c>
      <c r="AA29">
        <v>-0.4831</v>
      </c>
      <c r="AB29">
        <v>-0.836</v>
      </c>
      <c r="AC29">
        <v>-0.1302</v>
      </c>
      <c r="AD29" t="s">
        <v>59</v>
      </c>
      <c r="AE29" t="s">
        <v>59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8.16877205</v>
      </c>
      <c r="C30">
        <v>6.1822335704</v>
      </c>
      <c r="D30">
        <v>10.793645378</v>
      </c>
      <c r="E30">
        <v>7.03805E-05</v>
      </c>
      <c r="F30">
        <v>8.5106382979</v>
      </c>
      <c r="G30">
        <v>0.9072370909</v>
      </c>
      <c r="H30">
        <v>0.5651</v>
      </c>
      <c r="I30">
        <v>0.2865</v>
      </c>
      <c r="J30">
        <v>0.8437</v>
      </c>
      <c r="K30">
        <v>1.7596354949</v>
      </c>
      <c r="L30">
        <v>1.3317151662</v>
      </c>
      <c r="M30">
        <v>2.3250595573</v>
      </c>
      <c r="N30">
        <v>5.0501751589</v>
      </c>
      <c r="O30">
        <v>4.1397769965</v>
      </c>
      <c r="P30">
        <v>6.1607833361</v>
      </c>
      <c r="Q30" s="4">
        <v>7.392364E-09</v>
      </c>
      <c r="R30">
        <v>5.1769973415</v>
      </c>
      <c r="S30">
        <v>0.2691392761</v>
      </c>
      <c r="T30">
        <v>0.5864</v>
      </c>
      <c r="U30">
        <v>0.3876</v>
      </c>
      <c r="V30">
        <v>0.7852</v>
      </c>
      <c r="W30">
        <v>1.7974882695</v>
      </c>
      <c r="X30">
        <v>1.4734539606</v>
      </c>
      <c r="Y30">
        <v>2.1927825133</v>
      </c>
      <c r="Z30">
        <v>0.0011167477</v>
      </c>
      <c r="AA30">
        <v>-0.4809</v>
      </c>
      <c r="AB30">
        <v>-0.7701</v>
      </c>
      <c r="AC30">
        <v>-0.1917</v>
      </c>
      <c r="AD30" t="s">
        <v>117</v>
      </c>
      <c r="AE30" t="s">
        <v>94</v>
      </c>
      <c r="AF30" t="s">
        <v>93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152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2.4288555815</v>
      </c>
      <c r="C4">
        <v>1.7448406331</v>
      </c>
      <c r="D4">
        <v>3.3810190592</v>
      </c>
      <c r="E4">
        <v>0.000106766</v>
      </c>
      <c r="F4">
        <v>2.544132918</v>
      </c>
      <c r="G4">
        <v>0.3634475597</v>
      </c>
      <c r="H4">
        <v>-0.6539</v>
      </c>
      <c r="I4">
        <v>-0.9846</v>
      </c>
      <c r="J4">
        <v>-0.3231</v>
      </c>
      <c r="K4">
        <v>0.5200253995</v>
      </c>
      <c r="L4">
        <v>0.3735757096</v>
      </c>
      <c r="M4">
        <v>0.7238865086</v>
      </c>
      <c r="N4" t="s">
        <v>117</v>
      </c>
      <c r="O4" t="s">
        <v>59</v>
      </c>
    </row>
    <row r="5" spans="1:15" ht="12.75">
      <c r="A5" t="s">
        <v>111</v>
      </c>
      <c r="B5">
        <v>2.6956413103</v>
      </c>
      <c r="C5">
        <v>1.9157234544</v>
      </c>
      <c r="D5">
        <v>3.7930746511</v>
      </c>
      <c r="E5">
        <v>0.0016089179</v>
      </c>
      <c r="F5">
        <v>2.8462998102</v>
      </c>
      <c r="G5">
        <v>0.424301324</v>
      </c>
      <c r="H5">
        <v>-0.5497</v>
      </c>
      <c r="I5">
        <v>-0.8912</v>
      </c>
      <c r="J5">
        <v>-0.2081</v>
      </c>
      <c r="K5">
        <v>0.577145039</v>
      </c>
      <c r="L5">
        <v>0.4101622436</v>
      </c>
      <c r="M5">
        <v>0.8121088696</v>
      </c>
      <c r="N5" t="s">
        <v>117</v>
      </c>
      <c r="O5" t="s">
        <v>59</v>
      </c>
    </row>
    <row r="6" spans="1:15" ht="12.75">
      <c r="A6" t="s">
        <v>112</v>
      </c>
      <c r="B6">
        <v>6.2387373451</v>
      </c>
      <c r="C6">
        <v>4.5390097242</v>
      </c>
      <c r="D6">
        <v>8.5749637094</v>
      </c>
      <c r="E6">
        <v>0.0744566904</v>
      </c>
      <c r="F6">
        <v>6.5554231228</v>
      </c>
      <c r="G6">
        <v>0.8839330736</v>
      </c>
      <c r="H6">
        <v>0.2895</v>
      </c>
      <c r="I6">
        <v>-0.0286</v>
      </c>
      <c r="J6">
        <v>0.6075</v>
      </c>
      <c r="K6">
        <v>1.3357327232</v>
      </c>
      <c r="L6">
        <v>0.9718158474</v>
      </c>
      <c r="M6">
        <v>1.8359259243</v>
      </c>
      <c r="N6" t="s">
        <v>59</v>
      </c>
      <c r="O6" t="s">
        <v>59</v>
      </c>
    </row>
    <row r="7" spans="1:15" ht="12.75">
      <c r="A7" t="s">
        <v>113</v>
      </c>
      <c r="B7">
        <v>3.6721183973</v>
      </c>
      <c r="C7">
        <v>2.966716265</v>
      </c>
      <c r="D7">
        <v>4.5452454226</v>
      </c>
      <c r="E7">
        <v>0.0271030073</v>
      </c>
      <c r="F7">
        <v>3.8055274201</v>
      </c>
      <c r="G7">
        <v>0.2346588734</v>
      </c>
      <c r="H7">
        <v>-0.2405</v>
      </c>
      <c r="I7">
        <v>-0.4538</v>
      </c>
      <c r="J7">
        <v>-0.0272</v>
      </c>
      <c r="K7">
        <v>0.7862117662</v>
      </c>
      <c r="L7">
        <v>0.6351830148</v>
      </c>
      <c r="M7">
        <v>0.9731509294</v>
      </c>
      <c r="N7" t="s">
        <v>59</v>
      </c>
      <c r="O7" t="s">
        <v>59</v>
      </c>
    </row>
    <row r="8" spans="1:15" ht="12.75">
      <c r="A8" t="s">
        <v>114</v>
      </c>
      <c r="B8">
        <v>4.5838476004</v>
      </c>
      <c r="C8">
        <v>3.5276157219</v>
      </c>
      <c r="D8">
        <v>5.9563343858</v>
      </c>
      <c r="E8">
        <v>0.8883619149</v>
      </c>
      <c r="F8">
        <v>4.9024274155</v>
      </c>
      <c r="G8">
        <v>0.4830505267</v>
      </c>
      <c r="H8">
        <v>-0.0188</v>
      </c>
      <c r="I8">
        <v>-0.2807</v>
      </c>
      <c r="J8">
        <v>0.2432</v>
      </c>
      <c r="K8">
        <v>0.9814157736</v>
      </c>
      <c r="L8">
        <v>0.7552733019</v>
      </c>
      <c r="M8">
        <v>1.2752693869</v>
      </c>
      <c r="N8" t="s">
        <v>59</v>
      </c>
      <c r="O8" t="s">
        <v>59</v>
      </c>
    </row>
    <row r="9" spans="1:15" ht="12.75">
      <c r="A9" t="s">
        <v>115</v>
      </c>
      <c r="B9">
        <v>9.6230747168</v>
      </c>
      <c r="C9">
        <v>7.5884610448</v>
      </c>
      <c r="D9">
        <v>12.203207799</v>
      </c>
      <c r="E9" s="4">
        <v>2.4529747E-09</v>
      </c>
      <c r="F9">
        <v>10.258152174</v>
      </c>
      <c r="G9">
        <v>0.8347965847</v>
      </c>
      <c r="H9">
        <v>0.7229</v>
      </c>
      <c r="I9">
        <v>0.4853</v>
      </c>
      <c r="J9">
        <v>0.9604</v>
      </c>
      <c r="K9">
        <v>2.0603296927</v>
      </c>
      <c r="L9">
        <v>1.6247126903</v>
      </c>
      <c r="M9">
        <v>2.6127440672</v>
      </c>
      <c r="N9" t="s">
        <v>117</v>
      </c>
      <c r="O9" t="s">
        <v>59</v>
      </c>
    </row>
    <row r="10" spans="1:15" ht="12.75">
      <c r="A10" t="s">
        <v>116</v>
      </c>
      <c r="B10">
        <v>10.491041339</v>
      </c>
      <c r="C10">
        <v>8.1832079458</v>
      </c>
      <c r="D10">
        <v>13.44973134</v>
      </c>
      <c r="E10" s="4">
        <v>1.724077E-10</v>
      </c>
      <c r="F10">
        <v>11.160714286</v>
      </c>
      <c r="G10">
        <v>0.9982446328</v>
      </c>
      <c r="H10">
        <v>0.8092</v>
      </c>
      <c r="I10">
        <v>0.5608</v>
      </c>
      <c r="J10">
        <v>1.0577</v>
      </c>
      <c r="K10">
        <v>2.2461639978</v>
      </c>
      <c r="L10">
        <v>1.7520498186</v>
      </c>
      <c r="M10">
        <v>2.8796285651</v>
      </c>
      <c r="N10" t="s">
        <v>117</v>
      </c>
      <c r="O10" t="s">
        <v>59</v>
      </c>
    </row>
    <row r="11" spans="1:15" ht="12.75">
      <c r="A11" t="s">
        <v>15</v>
      </c>
      <c r="B11">
        <v>4.6706479798</v>
      </c>
      <c r="C11" t="s">
        <v>59</v>
      </c>
      <c r="D11" t="s">
        <v>59</v>
      </c>
      <c r="E11" t="s">
        <v>59</v>
      </c>
      <c r="F11">
        <v>4.9592476489</v>
      </c>
      <c r="G11">
        <v>0.1763305468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2008-11-30T20:17:51Z</cp:lastPrinted>
  <dcterms:created xsi:type="dcterms:W3CDTF">2006-01-23T20:42:54Z</dcterms:created>
  <dcterms:modified xsi:type="dcterms:W3CDTF">2010-05-10T20:42:33Z</dcterms:modified>
  <cp:category/>
  <cp:version/>
  <cp:contentType/>
  <cp:contentStatus/>
</cp:coreProperties>
</file>