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863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<sst xmlns="http://schemas.openxmlformats.org/spreadsheetml/2006/main" count="394" uniqueCount="162">
  <si>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</si>
  <si>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</si>
  <si>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</si>
  <si>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</si>
  <si>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</si>
  <si>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</si>
  <si>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</si>
  <si>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</si>
  <si>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</si>
  <si>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</si>
  <si>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</si>
  <si>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</si>
  <si>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</si>
  <si>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</si>
  <si>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</si>
  <si>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</si>
  <si>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</si>
  <si>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</si>
  <si>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</si>
  <si>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</si>
  <si>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</si>
  <si>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</si>
  <si>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</si>
  <si>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</si>
  <si>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</si>
  <si>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</si>
  <si>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</si>
  <si>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</si>
  <si>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</si>
  <si>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</si>
  <si>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</si>
  <si>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</si>
  <si>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</si>
  <si>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</si>
  <si>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</si>
  <si>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</si>
  <si>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</si>
  <si>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</si>
  <si>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</si>
  <si>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</si>
  <si>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</si>
  <si>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</si>
  <si>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</si>
  <si>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</si>
  <si>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</si>
  <si>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</si>
  <si>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</si>
  <si>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</si>
  <si>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</si>
  <si>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</si>
  <si>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</si>
  <si>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</si>
  <si>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</si>
  <si>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</si>
  <si>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</si>
  <si>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</si>
  <si>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</si>
  <si>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</si>
  <si>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</si>
  <si>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</si>
  <si>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</si>
  <si>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</si>
  <si>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</si>
  <si>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</si>
  <si>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</si>
  <si>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</si>
  <si>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</si>
  <si>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</si>
  <si>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</si>
  <si>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</si>
  <si>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</si>
  <si>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</si>
  <si>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</si>
  <si>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</si>
  <si>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</si>
  <si>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</si>
  <si>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</si>
  <si>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</si>
  <si>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</si>
  <si>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</si>
  <si>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</si>
  <si>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</si>
  <si>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</si>
  <si>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</si>
  <si>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</si>
  <si>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</si>
  <si>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</si>
  <si>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</si>
  <si>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</si>
  <si>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</si>
  <si>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</si>
  <si>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</si>
  <si>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</si>
  <si>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</si>
  <si>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</si>
  <si>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</si>
  <si>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</si>
  <si>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</si>
  <si>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</si>
  <si>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</si>
  <si>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</si>
  <si>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</si>
  <si>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</si>
  <si>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</si>
  <si>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</si>
  <si>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</si>
  <si>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</si>
  <si>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</si>
  <si>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</si>
  <si>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</si>
  <si>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</si>
  <si>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</si>
  <si>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</si>
  <si>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</si>
  <si>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</si>
  <si>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</si>
  <si>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</si>
  <si>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</si>
  <si>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</si>
  <si>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</si>
  <si>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</si>
  <si>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</si>
  <si>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</si>
  <si>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</si>
  <si>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</si>
  <si>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</si>
  <si>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</si>
  <si>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</si>
  <si>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</si>
  <si>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</si>
  <si>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</si>
  <si>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</si>
  <si>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</si>
  <si>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</si>
  <si>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</si>
  <si>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</si>
  <si>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</si>
  <si>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</si>
  <si>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</si>
  <si>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</si>
  <si>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</si>
  <si>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</si>
  <si>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</si>
  <si>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</si>
  <si>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</si>
  <si>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</si>
  <si>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</si>
  <si>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*differences tested  @ .05</t>
  </si>
  <si>
    <t>*comparisons to MB avg tested @ .01</t>
  </si>
  <si>
    <t>Metis_rate_ratio</t>
  </si>
  <si>
    <t>Other_rate_ratio</t>
  </si>
  <si>
    <t>Others</t>
  </si>
  <si>
    <t>Percent (%)</t>
  </si>
  <si>
    <t>Crude and Adjusted Income Assistance Rates by RHA, 2004/05-2006/07, proportion of children age 0-17</t>
  </si>
  <si>
    <t>Crude and Adjusted Income Assistance Rates by Metis Region, 2004/05-2006/07, proportion of Metis children age 0-17</t>
  </si>
  <si>
    <t>Income Assist. Children</t>
  </si>
  <si>
    <t>Inc. Assist. Children</t>
  </si>
  <si>
    <t>Children in Families Receiving Provincial Income Assistance</t>
  </si>
  <si>
    <t>N=6,427</t>
  </si>
  <si>
    <t>N=34,282</t>
  </si>
  <si>
    <t>Source: MCHP/MMF, 2010</t>
  </si>
  <si>
    <t>Appendix Table 2.83: Children in Families Receiving Provincial Income Assistance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</si>
</sst>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0" fontId="10" fillId="0" borderId="0" xfId="0" applyFont="1" applyAlignment="1">
      <alignment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9" fillId="0" borderId="14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5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0" fillId="33" borderId="17" xfId="0" applyNumberFormat="1" applyFont="1" applyFill="1" applyBorder="1" applyAlignment="1" quotePrefix="1">
      <alignment horizontal="center"/>
    </xf>
    <xf numFmtId="2" fontId="10" fillId="0" borderId="15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10" fillId="0" borderId="15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 quotePrefix="1">
      <alignment horizontal="center"/>
    </xf>
    <xf numFmtId="2" fontId="10" fillId="33" borderId="15" xfId="0" applyNumberFormat="1" applyFont="1" applyFill="1" applyBorder="1" applyAlignment="1" quotePrefix="1">
      <alignment horizontal="center"/>
    </xf>
    <xf numFmtId="2" fontId="10" fillId="0" borderId="17" xfId="0" applyNumberFormat="1" applyFont="1" applyFill="1" applyBorder="1" applyAlignment="1" quotePrefix="1">
      <alignment horizontal="center"/>
    </xf>
    <xf numFmtId="2" fontId="10" fillId="33" borderId="15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3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115"/>
          <c:w val="0.98"/>
          <c:h val="0.77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C0C0C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 (m,o,d)</c:v>
                </c:pt>
                <c:pt idx="2">
                  <c:v>Assiniboine (m,o,d)</c:v>
                </c:pt>
                <c:pt idx="3">
                  <c:v>Brandon (o,d)</c:v>
                </c:pt>
                <c:pt idx="4">
                  <c:v>Winnipeg (m,o,d)</c:v>
                </c:pt>
                <c:pt idx="5">
                  <c:v>Interlake (m,o,d)</c:v>
                </c:pt>
                <c:pt idx="6">
                  <c:v>North Eastman (m,o,d)</c:v>
                </c:pt>
                <c:pt idx="7">
                  <c:v>Parkland (m,o,d)</c:v>
                </c:pt>
                <c:pt idx="8">
                  <c:v>Churchill (o)</c:v>
                </c:pt>
                <c:pt idx="9">
                  <c:v>Nor-Man (m,o,d)</c:v>
                </c:pt>
                <c:pt idx="10">
                  <c:v>Burntwood (m,o,d)</c:v>
                </c:pt>
                <c:pt idx="12">
                  <c:v>Rural South (m,o,d)</c:v>
                </c:pt>
                <c:pt idx="13">
                  <c:v>Mid (o,d)</c:v>
                </c:pt>
                <c:pt idx="14">
                  <c:v>North (m,d)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0.2847727481</c:v>
                </c:pt>
                <c:pt idx="1">
                  <c:v>0.2847727481</c:v>
                </c:pt>
                <c:pt idx="2">
                  <c:v>0.2847727481</c:v>
                </c:pt>
                <c:pt idx="3">
                  <c:v>0.2847727481</c:v>
                </c:pt>
                <c:pt idx="4">
                  <c:v>0.2847727481</c:v>
                </c:pt>
                <c:pt idx="5">
                  <c:v>0.2847727481</c:v>
                </c:pt>
                <c:pt idx="6">
                  <c:v>0.2847727481</c:v>
                </c:pt>
                <c:pt idx="7">
                  <c:v>0.2847727481</c:v>
                </c:pt>
                <c:pt idx="8">
                  <c:v>0.2847727481</c:v>
                </c:pt>
                <c:pt idx="9">
                  <c:v>0.2847727481</c:v>
                </c:pt>
                <c:pt idx="10">
                  <c:v>0.2847727481</c:v>
                </c:pt>
                <c:pt idx="12">
                  <c:v>0.2847727481</c:v>
                </c:pt>
                <c:pt idx="13">
                  <c:v>0.2847727481</c:v>
                </c:pt>
                <c:pt idx="14">
                  <c:v>0.2847727481</c:v>
                </c:pt>
                <c:pt idx="15">
                  <c:v>0.2847727481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 (m,o,d)</c:v>
                </c:pt>
                <c:pt idx="2">
                  <c:v>Assiniboine (m,o,d)</c:v>
                </c:pt>
                <c:pt idx="3">
                  <c:v>Brandon (o,d)</c:v>
                </c:pt>
                <c:pt idx="4">
                  <c:v>Winnipeg (m,o,d)</c:v>
                </c:pt>
                <c:pt idx="5">
                  <c:v>Interlake (m,o,d)</c:v>
                </c:pt>
                <c:pt idx="6">
                  <c:v>North Eastman (m,o,d)</c:v>
                </c:pt>
                <c:pt idx="7">
                  <c:v>Parkland (m,o,d)</c:v>
                </c:pt>
                <c:pt idx="8">
                  <c:v>Churchill (o)</c:v>
                </c:pt>
                <c:pt idx="9">
                  <c:v>Nor-Man (m,o,d)</c:v>
                </c:pt>
                <c:pt idx="10">
                  <c:v>Burntwood (m,o,d)</c:v>
                </c:pt>
                <c:pt idx="12">
                  <c:v>Rural South (m,o,d)</c:v>
                </c:pt>
                <c:pt idx="13">
                  <c:v>Mid (o,d)</c:v>
                </c:pt>
                <c:pt idx="14">
                  <c:v>North (m,d)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0.057257591</c:v>
                </c:pt>
                <c:pt idx="1">
                  <c:v>0.1956411153</c:v>
                </c:pt>
                <c:pt idx="2">
                  <c:v>0.1393277467</c:v>
                </c:pt>
                <c:pt idx="3">
                  <c:v>0.3075245027</c:v>
                </c:pt>
                <c:pt idx="4">
                  <c:v>0.3201192572</c:v>
                </c:pt>
                <c:pt idx="5">
                  <c:v>0.1575895453</c:v>
                </c:pt>
                <c:pt idx="6">
                  <c:v>0.1782726736</c:v>
                </c:pt>
                <c:pt idx="7">
                  <c:v>0.5100287051</c:v>
                </c:pt>
                <c:pt idx="8">
                  <c:v>0.1682513455</c:v>
                </c:pt>
                <c:pt idx="9">
                  <c:v>0.3578541762</c:v>
                </c:pt>
                <c:pt idx="10">
                  <c:v>0.3606657988</c:v>
                </c:pt>
                <c:pt idx="12">
                  <c:v>0.1254912375</c:v>
                </c:pt>
                <c:pt idx="13">
                  <c:v>0.2914225897</c:v>
                </c:pt>
                <c:pt idx="14">
                  <c:v>0.3547413703</c:v>
                </c:pt>
                <c:pt idx="15">
                  <c:v>0.2847727481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 (m,o,d)</c:v>
                </c:pt>
                <c:pt idx="2">
                  <c:v>Assiniboine (m,o,d)</c:v>
                </c:pt>
                <c:pt idx="3">
                  <c:v>Brandon (o,d)</c:v>
                </c:pt>
                <c:pt idx="4">
                  <c:v>Winnipeg (m,o,d)</c:v>
                </c:pt>
                <c:pt idx="5">
                  <c:v>Interlake (m,o,d)</c:v>
                </c:pt>
                <c:pt idx="6">
                  <c:v>North Eastman (m,o,d)</c:v>
                </c:pt>
                <c:pt idx="7">
                  <c:v>Parkland (m,o,d)</c:v>
                </c:pt>
                <c:pt idx="8">
                  <c:v>Churchill (o)</c:v>
                </c:pt>
                <c:pt idx="9">
                  <c:v>Nor-Man (m,o,d)</c:v>
                </c:pt>
                <c:pt idx="10">
                  <c:v>Burntwood (m,o,d)</c:v>
                </c:pt>
                <c:pt idx="12">
                  <c:v>Rural South (m,o,d)</c:v>
                </c:pt>
                <c:pt idx="13">
                  <c:v>Mid (o,d)</c:v>
                </c:pt>
                <c:pt idx="14">
                  <c:v>North (m,d)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0.0430444955</c:v>
                </c:pt>
                <c:pt idx="1">
                  <c:v>0.0819115742</c:v>
                </c:pt>
                <c:pt idx="2">
                  <c:v>0.0607574477</c:v>
                </c:pt>
                <c:pt idx="3">
                  <c:v>0.1558056442</c:v>
                </c:pt>
                <c:pt idx="4">
                  <c:v>0.167922811</c:v>
                </c:pt>
                <c:pt idx="5">
                  <c:v>0.074763325</c:v>
                </c:pt>
                <c:pt idx="6">
                  <c:v>0.0470029747</c:v>
                </c:pt>
                <c:pt idx="7">
                  <c:v>0.1757816863</c:v>
                </c:pt>
                <c:pt idx="8">
                  <c:v>0.2575042135</c:v>
                </c:pt>
                <c:pt idx="9">
                  <c:v>0.1681457446</c:v>
                </c:pt>
                <c:pt idx="10">
                  <c:v>0.1176004481</c:v>
                </c:pt>
                <c:pt idx="12">
                  <c:v>0.0657364569</c:v>
                </c:pt>
                <c:pt idx="13">
                  <c:v>0.0919838138</c:v>
                </c:pt>
                <c:pt idx="14">
                  <c:v>0.131785621</c:v>
                </c:pt>
                <c:pt idx="15">
                  <c:v>0.1313516786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 (m,o,d)</c:v>
                </c:pt>
                <c:pt idx="2">
                  <c:v>Assiniboine (m,o,d)</c:v>
                </c:pt>
                <c:pt idx="3">
                  <c:v>Brandon (o,d)</c:v>
                </c:pt>
                <c:pt idx="4">
                  <c:v>Winnipeg (m,o,d)</c:v>
                </c:pt>
                <c:pt idx="5">
                  <c:v>Interlake (m,o,d)</c:v>
                </c:pt>
                <c:pt idx="6">
                  <c:v>North Eastman (m,o,d)</c:v>
                </c:pt>
                <c:pt idx="7">
                  <c:v>Parkland (m,o,d)</c:v>
                </c:pt>
                <c:pt idx="8">
                  <c:v>Churchill (o)</c:v>
                </c:pt>
                <c:pt idx="9">
                  <c:v>Nor-Man (m,o,d)</c:v>
                </c:pt>
                <c:pt idx="10">
                  <c:v>Burntwood (m,o,d)</c:v>
                </c:pt>
                <c:pt idx="12">
                  <c:v>Rural South (m,o,d)</c:v>
                </c:pt>
                <c:pt idx="13">
                  <c:v>Mid (o,d)</c:v>
                </c:pt>
                <c:pt idx="14">
                  <c:v>North (m,d)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0.1313516786</c:v>
                </c:pt>
                <c:pt idx="1">
                  <c:v>0.1313516786</c:v>
                </c:pt>
                <c:pt idx="2">
                  <c:v>0.1313516786</c:v>
                </c:pt>
                <c:pt idx="3">
                  <c:v>0.1313516786</c:v>
                </c:pt>
                <c:pt idx="4">
                  <c:v>0.1313516786</c:v>
                </c:pt>
                <c:pt idx="5">
                  <c:v>0.1313516786</c:v>
                </c:pt>
                <c:pt idx="6">
                  <c:v>0.1313516786</c:v>
                </c:pt>
                <c:pt idx="7">
                  <c:v>0.1313516786</c:v>
                </c:pt>
                <c:pt idx="8">
                  <c:v>0.1313516786</c:v>
                </c:pt>
                <c:pt idx="9">
                  <c:v>0.1313516786</c:v>
                </c:pt>
                <c:pt idx="10">
                  <c:v>0.1313516786</c:v>
                </c:pt>
                <c:pt idx="12">
                  <c:v>0.1313516786</c:v>
                </c:pt>
                <c:pt idx="13">
                  <c:v>0.1313516786</c:v>
                </c:pt>
                <c:pt idx="14">
                  <c:v>0.1313516786</c:v>
                </c:pt>
                <c:pt idx="15">
                  <c:v>0.1313516786</c:v>
                </c:pt>
              </c:numCache>
            </c:numRef>
          </c:val>
        </c:ser>
        <c:gapWidth val="0"/>
        <c:axId val="50822642"/>
        <c:axId val="54750595"/>
      </c:barChart>
      <c:catAx>
        <c:axId val="5082264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750595"/>
        <c:crosses val="autoZero"/>
        <c:auto val="1"/>
        <c:lblOffset val="100"/>
        <c:tickLblSkip val="1"/>
        <c:noMultiLvlLbl val="0"/>
      </c:catAx>
      <c:valAx>
        <c:axId val="54750595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822642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2025"/>
          <c:y val="0.152"/>
          <c:w val="0.327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95"/>
          <c:w val="0.9815"/>
          <c:h val="0.79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(m,o,d)</c:v>
                </c:pt>
                <c:pt idx="1">
                  <c:v>Assiniboine South (m,o,d)</c:v>
                </c:pt>
                <c:pt idx="2">
                  <c:v>St. Boniface (m,o,d)</c:v>
                </c:pt>
                <c:pt idx="3">
                  <c:v>St. Vital (m,o,d)</c:v>
                </c:pt>
                <c:pt idx="4">
                  <c:v>Transcona (m,o,d)</c:v>
                </c:pt>
                <c:pt idx="5">
                  <c:v>River Heights (o,d)</c:v>
                </c:pt>
                <c:pt idx="6">
                  <c:v>River East (o,d)</c:v>
                </c:pt>
                <c:pt idx="7">
                  <c:v>Seven Oaks (o,d)</c:v>
                </c:pt>
                <c:pt idx="8">
                  <c:v>St. James - Assiniboia (m,o,d)</c:v>
                </c:pt>
                <c:pt idx="9">
                  <c:v>Inkster (m,o,d)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0.2847727481</c:v>
                </c:pt>
                <c:pt idx="1">
                  <c:v>0.2847727481</c:v>
                </c:pt>
                <c:pt idx="2">
                  <c:v>0.2847727481</c:v>
                </c:pt>
                <c:pt idx="3">
                  <c:v>0.2847727481</c:v>
                </c:pt>
                <c:pt idx="4">
                  <c:v>0.2847727481</c:v>
                </c:pt>
                <c:pt idx="5">
                  <c:v>0.2847727481</c:v>
                </c:pt>
                <c:pt idx="6">
                  <c:v>0.2847727481</c:v>
                </c:pt>
                <c:pt idx="7">
                  <c:v>0.2847727481</c:v>
                </c:pt>
                <c:pt idx="8">
                  <c:v>0.2847727481</c:v>
                </c:pt>
                <c:pt idx="9">
                  <c:v>0.2847727481</c:v>
                </c:pt>
                <c:pt idx="10">
                  <c:v>0.2847727481</c:v>
                </c:pt>
                <c:pt idx="11">
                  <c:v>0.2847727481</c:v>
                </c:pt>
                <c:pt idx="13">
                  <c:v>0.2847727481</c:v>
                </c:pt>
                <c:pt idx="14">
                  <c:v>0.2847727481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(m,o,d)</c:v>
                </c:pt>
                <c:pt idx="1">
                  <c:v>Assiniboine South (m,o,d)</c:v>
                </c:pt>
                <c:pt idx="2">
                  <c:v>St. Boniface (m,o,d)</c:v>
                </c:pt>
                <c:pt idx="3">
                  <c:v>St. Vital (m,o,d)</c:v>
                </c:pt>
                <c:pt idx="4">
                  <c:v>Transcona (m,o,d)</c:v>
                </c:pt>
                <c:pt idx="5">
                  <c:v>River Heights (o,d)</c:v>
                </c:pt>
                <c:pt idx="6">
                  <c:v>River East (o,d)</c:v>
                </c:pt>
                <c:pt idx="7">
                  <c:v>Seven Oaks (o,d)</c:v>
                </c:pt>
                <c:pt idx="8">
                  <c:v>St. James - Assiniboia (m,o,d)</c:v>
                </c:pt>
                <c:pt idx="9">
                  <c:v>Inkster (m,o,d)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0.0895897057</c:v>
                </c:pt>
                <c:pt idx="1">
                  <c:v>0.1661797529</c:v>
                </c:pt>
                <c:pt idx="2">
                  <c:v>0.0975174068</c:v>
                </c:pt>
                <c:pt idx="3">
                  <c:v>0.1854588136</c:v>
                </c:pt>
                <c:pt idx="4">
                  <c:v>0.1335915587</c:v>
                </c:pt>
                <c:pt idx="5">
                  <c:v>0.2702189013</c:v>
                </c:pt>
                <c:pt idx="6">
                  <c:v>0.2764385507</c:v>
                </c:pt>
                <c:pt idx="7">
                  <c:v>0.3020591025</c:v>
                </c:pt>
                <c:pt idx="8">
                  <c:v>0.1878804019</c:v>
                </c:pt>
                <c:pt idx="9">
                  <c:v>0.4900903135</c:v>
                </c:pt>
                <c:pt idx="10">
                  <c:v>0.6081623395</c:v>
                </c:pt>
                <c:pt idx="11">
                  <c:v>0.5870656216</c:v>
                </c:pt>
                <c:pt idx="13">
                  <c:v>0.3201192572</c:v>
                </c:pt>
                <c:pt idx="14">
                  <c:v>0.2847727481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(m,o,d)</c:v>
                </c:pt>
                <c:pt idx="1">
                  <c:v>Assiniboine South (m,o,d)</c:v>
                </c:pt>
                <c:pt idx="2">
                  <c:v>St. Boniface (m,o,d)</c:v>
                </c:pt>
                <c:pt idx="3">
                  <c:v>St. Vital (m,o,d)</c:v>
                </c:pt>
                <c:pt idx="4">
                  <c:v>Transcona (m,o,d)</c:v>
                </c:pt>
                <c:pt idx="5">
                  <c:v>River Heights (o,d)</c:v>
                </c:pt>
                <c:pt idx="6">
                  <c:v>River East (o,d)</c:v>
                </c:pt>
                <c:pt idx="7">
                  <c:v>Seven Oaks (o,d)</c:v>
                </c:pt>
                <c:pt idx="8">
                  <c:v>St. James - Assiniboia (m,o,d)</c:v>
                </c:pt>
                <c:pt idx="9">
                  <c:v>Inkster (m,o,d)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0.0627932304</c:v>
                </c:pt>
                <c:pt idx="1">
                  <c:v>0.0731197264</c:v>
                </c:pt>
                <c:pt idx="2">
                  <c:v>0.0689952918</c:v>
                </c:pt>
                <c:pt idx="3">
                  <c:v>0.110351251</c:v>
                </c:pt>
                <c:pt idx="4">
                  <c:v>0.0754707104</c:v>
                </c:pt>
                <c:pt idx="5">
                  <c:v>0.1025155747</c:v>
                </c:pt>
                <c:pt idx="6">
                  <c:v>0.1527475098</c:v>
                </c:pt>
                <c:pt idx="7">
                  <c:v>0.09442984</c:v>
                </c:pt>
                <c:pt idx="8">
                  <c:v>0.1122491761</c:v>
                </c:pt>
                <c:pt idx="9">
                  <c:v>0.2552346061</c:v>
                </c:pt>
                <c:pt idx="10">
                  <c:v>0.3711544171</c:v>
                </c:pt>
                <c:pt idx="11">
                  <c:v>0.4884510413</c:v>
                </c:pt>
                <c:pt idx="13">
                  <c:v>0.167922811</c:v>
                </c:pt>
                <c:pt idx="14">
                  <c:v>0.1313516786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(m,o,d)</c:v>
                </c:pt>
                <c:pt idx="1">
                  <c:v>Assiniboine South (m,o,d)</c:v>
                </c:pt>
                <c:pt idx="2">
                  <c:v>St. Boniface (m,o,d)</c:v>
                </c:pt>
                <c:pt idx="3">
                  <c:v>St. Vital (m,o,d)</c:v>
                </c:pt>
                <c:pt idx="4">
                  <c:v>Transcona (m,o,d)</c:v>
                </c:pt>
                <c:pt idx="5">
                  <c:v>River Heights (o,d)</c:v>
                </c:pt>
                <c:pt idx="6">
                  <c:v>River East (o,d)</c:v>
                </c:pt>
                <c:pt idx="7">
                  <c:v>Seven Oaks (o,d)</c:v>
                </c:pt>
                <c:pt idx="8">
                  <c:v>St. James - Assiniboia (m,o,d)</c:v>
                </c:pt>
                <c:pt idx="9">
                  <c:v>Inkster (m,o,d)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0.1313516786</c:v>
                </c:pt>
                <c:pt idx="1">
                  <c:v>0.1313516786</c:v>
                </c:pt>
                <c:pt idx="2">
                  <c:v>0.1313516786</c:v>
                </c:pt>
                <c:pt idx="3">
                  <c:v>0.1313516786</c:v>
                </c:pt>
                <c:pt idx="4">
                  <c:v>0.1313516786</c:v>
                </c:pt>
                <c:pt idx="5">
                  <c:v>0.1313516786</c:v>
                </c:pt>
                <c:pt idx="6">
                  <c:v>0.1313516786</c:v>
                </c:pt>
                <c:pt idx="7">
                  <c:v>0.1313516786</c:v>
                </c:pt>
                <c:pt idx="8">
                  <c:v>0.1313516786</c:v>
                </c:pt>
                <c:pt idx="9">
                  <c:v>0.1313516786</c:v>
                </c:pt>
                <c:pt idx="10">
                  <c:v>0.1313516786</c:v>
                </c:pt>
                <c:pt idx="11">
                  <c:v>0.1313516786</c:v>
                </c:pt>
                <c:pt idx="13">
                  <c:v>0.1313516786</c:v>
                </c:pt>
                <c:pt idx="14">
                  <c:v>0.1313516786</c:v>
                </c:pt>
              </c:numCache>
            </c:numRef>
          </c:val>
        </c:ser>
        <c:gapWidth val="0"/>
        <c:axId val="22993308"/>
        <c:axId val="5613181"/>
      </c:barChart>
      <c:catAx>
        <c:axId val="2299330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13181"/>
        <c:crosses val="autoZero"/>
        <c:auto val="1"/>
        <c:lblOffset val="100"/>
        <c:tickLblSkip val="1"/>
        <c:noMultiLvlLbl val="0"/>
      </c:catAx>
      <c:valAx>
        <c:axId val="5613181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993308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9"/>
          <c:y val="0.1155"/>
          <c:w val="0.325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75"/>
          <c:w val="0.97825"/>
          <c:h val="0.75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 (m)</c:v>
                </c:pt>
                <c:pt idx="2">
                  <c:v>Northwest Region (m)</c:v>
                </c:pt>
                <c:pt idx="3">
                  <c:v>Winnipeg Region (m)</c:v>
                </c:pt>
                <c:pt idx="4">
                  <c:v>Southwest Region (m)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0.2847981429</c:v>
                </c:pt>
                <c:pt idx="1">
                  <c:v>0.2847981429</c:v>
                </c:pt>
                <c:pt idx="2">
                  <c:v>0.2847981429</c:v>
                </c:pt>
                <c:pt idx="3">
                  <c:v>0.2847981429</c:v>
                </c:pt>
                <c:pt idx="4">
                  <c:v>0.2847981429</c:v>
                </c:pt>
                <c:pt idx="5">
                  <c:v>0.2847981429</c:v>
                </c:pt>
                <c:pt idx="6">
                  <c:v>0.2847981429</c:v>
                </c:pt>
                <c:pt idx="8">
                  <c:v>0.2847981429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 (m)</c:v>
                </c:pt>
                <c:pt idx="2">
                  <c:v>Northwest Region (m)</c:v>
                </c:pt>
                <c:pt idx="3">
                  <c:v>Winnipeg Region (m)</c:v>
                </c:pt>
                <c:pt idx="4">
                  <c:v>Southwest Region (m)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0.1031960792</c:v>
                </c:pt>
                <c:pt idx="1">
                  <c:v>0.1616533885</c:v>
                </c:pt>
                <c:pt idx="2">
                  <c:v>0.361649338</c:v>
                </c:pt>
                <c:pt idx="3">
                  <c:v>0.3200205962</c:v>
                </c:pt>
                <c:pt idx="4">
                  <c:v>0.2139218402</c:v>
                </c:pt>
                <c:pt idx="5">
                  <c:v>0.4934968808</c:v>
                </c:pt>
                <c:pt idx="6">
                  <c:v>0.3506813209</c:v>
                </c:pt>
                <c:pt idx="8">
                  <c:v>0.2847981429</c:v>
                </c:pt>
              </c:numCache>
            </c:numRef>
          </c:val>
        </c:ser>
        <c:axId val="50518630"/>
        <c:axId val="52014487"/>
      </c:barChart>
      <c:catAx>
        <c:axId val="50518630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014487"/>
        <c:crosses val="autoZero"/>
        <c:auto val="1"/>
        <c:lblOffset val="100"/>
        <c:tickLblSkip val="1"/>
        <c:noMultiLvlLbl val="0"/>
      </c:catAx>
      <c:valAx>
        <c:axId val="52014487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518630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7"/>
          <c:y val="0.15625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75"/>
          <c:w val="0.97825"/>
          <c:h val="0.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(o,d)</c:v>
                </c:pt>
                <c:pt idx="2">
                  <c:v>North (m,d)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0.2847727481</c:v>
                </c:pt>
                <c:pt idx="1">
                  <c:v>0.2847727481</c:v>
                </c:pt>
                <c:pt idx="2">
                  <c:v>0.2847727481</c:v>
                </c:pt>
                <c:pt idx="3">
                  <c:v>0.2847727481</c:v>
                </c:pt>
                <c:pt idx="4">
                  <c:v>0.2847727481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(o,d)</c:v>
                </c:pt>
                <c:pt idx="2">
                  <c:v>North (m,d)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0.1254912375</c:v>
                </c:pt>
                <c:pt idx="1">
                  <c:v>0.2914225897</c:v>
                </c:pt>
                <c:pt idx="2">
                  <c:v>0.3547413703</c:v>
                </c:pt>
                <c:pt idx="3">
                  <c:v>0.3201192572</c:v>
                </c:pt>
                <c:pt idx="4">
                  <c:v>0.2847727481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(o,d)</c:v>
                </c:pt>
                <c:pt idx="2">
                  <c:v>North (m,d)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0.0657364569</c:v>
                </c:pt>
                <c:pt idx="1">
                  <c:v>0.0919838138</c:v>
                </c:pt>
                <c:pt idx="2">
                  <c:v>0.131785621</c:v>
                </c:pt>
                <c:pt idx="3">
                  <c:v>0.167922811</c:v>
                </c:pt>
                <c:pt idx="4">
                  <c:v>0.1313516786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(o,d)</c:v>
                </c:pt>
                <c:pt idx="2">
                  <c:v>North (m,d)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0.1313516786</c:v>
                </c:pt>
                <c:pt idx="1">
                  <c:v>0.1313516786</c:v>
                </c:pt>
                <c:pt idx="2">
                  <c:v>0.1313516786</c:v>
                </c:pt>
                <c:pt idx="3">
                  <c:v>0.1313516786</c:v>
                </c:pt>
                <c:pt idx="4">
                  <c:v>0.1313516786</c:v>
                </c:pt>
              </c:numCache>
            </c:numRef>
          </c:val>
        </c:ser>
        <c:axId val="65477200"/>
        <c:axId val="52423889"/>
      </c:barChart>
      <c:catAx>
        <c:axId val="654772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423889"/>
        <c:crosses val="autoZero"/>
        <c:auto val="1"/>
        <c:lblOffset val="100"/>
        <c:tickLblSkip val="1"/>
        <c:noMultiLvlLbl val="0"/>
      </c:catAx>
      <c:valAx>
        <c:axId val="52423889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65477200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725"/>
          <c:y val="0.15"/>
          <c:w val="0.32375"/>
          <c:h val="0.1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  <oddFooter>&amp;Cconfidential draft - not for distribution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0.88875</cdr:y>
    </cdr:from>
    <cdr:to>
      <cdr:x>0.995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600075" y="4029075"/>
          <a:ext cx="508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0.77625</cdr:x>
      <cdr:y>0.968</cdr:y>
    </cdr:from>
    <cdr:to>
      <cdr:x>0.99525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429125" y="4391025"/>
          <a:ext cx="12477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0.99525</cdr:x>
      <cdr:y>0.1265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769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16.6.1: Children in Families Receiving Provincial Income Assistance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RHA,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children aged 0 to 17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0.99825</cdr:x>
      <cdr:y>0.10325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16.6.3: Children in Families Receiving Provincial Income Assistance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children aged 0 to 17 </a:t>
          </a:r>
        </a:p>
      </cdr:txBody>
    </cdr:sp>
  </cdr:relSizeAnchor>
  <cdr:relSizeAnchor xmlns:cdr="http://schemas.openxmlformats.org/drawingml/2006/chartDrawing">
    <cdr:from>
      <cdr:x>0.09525</cdr:x>
      <cdr:y>0.897</cdr:y>
    </cdr:from>
    <cdr:to>
      <cdr:x>0.99825</cdr:x>
      <cdr:y>1</cdr:y>
    </cdr:to>
    <cdr:sp>
      <cdr:nvSpPr>
        <cdr:cNvPr id="2" name="Text Box 9"/>
        <cdr:cNvSpPr txBox="1">
          <a:spLocks noChangeArrowheads="1"/>
        </cdr:cNvSpPr>
      </cdr:nvSpPr>
      <cdr:spPr>
        <a:xfrm>
          <a:off x="542925" y="4886325"/>
          <a:ext cx="51625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0.94</cdr:x>
      <cdr:y>0.65925</cdr:y>
    </cdr:from>
    <cdr:to>
      <cdr:x>0.99775</cdr:x>
      <cdr:y>0.6945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372100" y="3590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0.75925</cdr:x>
      <cdr:y>0.97325</cdr:y>
    </cdr:from>
    <cdr:to>
      <cdr:x>0.978</cdr:x>
      <cdr:y>1</cdr:y>
    </cdr:to>
    <cdr:sp>
      <cdr:nvSpPr>
        <cdr:cNvPr id="4" name="mchp"/>
        <cdr:cNvSpPr txBox="1">
          <a:spLocks noChangeArrowheads="1"/>
        </cdr:cNvSpPr>
      </cdr:nvSpPr>
      <cdr:spPr>
        <a:xfrm>
          <a:off x="4333875" y="5305425"/>
          <a:ext cx="12477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0.88325</cdr:y>
    </cdr:from>
    <cdr:to>
      <cdr:x>0.997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38175" y="4010025"/>
          <a:ext cx="50577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0.99525</cdr:x>
      <cdr:y>0.11775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769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16.6.2: Children in Families Receiving Provincial Income Assistance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Metis Region,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Metis children aged 0 to 17 </a:t>
          </a:r>
        </a:p>
      </cdr:txBody>
    </cdr:sp>
  </cdr:relSizeAnchor>
  <cdr:relSizeAnchor xmlns:cdr="http://schemas.openxmlformats.org/drawingml/2006/chartDrawing">
    <cdr:from>
      <cdr:x>0.77825</cdr:x>
      <cdr:y>0.968</cdr:y>
    </cdr:from>
    <cdr:to>
      <cdr:x>0.99675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438650" y="4391025"/>
          <a:ext cx="12477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0.132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57150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Children in Families Receiving Provincial Income Assistance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children aged 0 to 17 </a:t>
          </a:r>
        </a:p>
      </cdr:txBody>
    </cdr:sp>
  </cdr:relSizeAnchor>
  <cdr:relSizeAnchor xmlns:cdr="http://schemas.openxmlformats.org/drawingml/2006/chartDrawing">
    <cdr:from>
      <cdr:x>0.11025</cdr:x>
      <cdr:y>0.88425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628650" y="4010025"/>
          <a:ext cx="50863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0.78125</cdr:x>
      <cdr:y>0.968</cdr:y>
    </cdr:from>
    <cdr:to>
      <cdr:x>1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457700" y="4391025"/>
          <a:ext cx="12477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12.421875" style="19" customWidth="1"/>
    <col min="2" max="3" width="8.421875" style="19" customWidth="1"/>
    <col min="4" max="4" width="0.9921875" style="19" customWidth="1"/>
    <col min="5" max="5" width="18.140625" style="19" customWidth="1"/>
    <col min="6" max="7" width="8.421875" style="19" customWidth="1"/>
    <col min="8" max="8" width="0.9921875" style="19" customWidth="1"/>
    <col min="9" max="9" width="14.57421875" style="19" customWidth="1"/>
    <col min="10" max="10" width="11.8515625" style="19" customWidth="1"/>
    <col min="11" max="16384" width="9.140625" style="19" customWidth="1"/>
  </cols>
  <sheetData>
    <row r="1" spans="1:3" ht="15.75" thickBot="1">
      <c r="A1" s="14" t="s">
        <v>161</v>
      </c>
      <c r="B1" s="14"/>
      <c r="C1" s="14"/>
    </row>
    <row r="2" spans="1:10" ht="13.5" customHeight="1">
      <c r="A2" s="71" t="s">
        <v>145</v>
      </c>
      <c r="B2" s="61" t="s">
        <v>155</v>
      </c>
      <c r="C2" s="62"/>
      <c r="E2" s="74" t="s">
        <v>146</v>
      </c>
      <c r="F2" s="61" t="s">
        <v>155</v>
      </c>
      <c r="G2" s="62"/>
      <c r="I2" s="71" t="s">
        <v>144</v>
      </c>
      <c r="J2" s="69" t="s">
        <v>156</v>
      </c>
    </row>
    <row r="3" spans="1:10" ht="13.5" thickBot="1">
      <c r="A3" s="72"/>
      <c r="B3" s="63"/>
      <c r="C3" s="64"/>
      <c r="E3" s="75"/>
      <c r="F3" s="63"/>
      <c r="G3" s="64"/>
      <c r="I3" s="72"/>
      <c r="J3" s="70"/>
    </row>
    <row r="4" spans="1:10" ht="12.75">
      <c r="A4" s="72"/>
      <c r="B4" s="65" t="s">
        <v>61</v>
      </c>
      <c r="C4" s="66"/>
      <c r="E4" s="75"/>
      <c r="F4" s="65" t="s">
        <v>61</v>
      </c>
      <c r="G4" s="66"/>
      <c r="I4" s="72"/>
      <c r="J4" s="28" t="s">
        <v>61</v>
      </c>
    </row>
    <row r="5" spans="1:10" ht="12.75">
      <c r="A5" s="72"/>
      <c r="B5" s="67" t="s">
        <v>152</v>
      </c>
      <c r="C5" s="68"/>
      <c r="E5" s="75"/>
      <c r="F5" s="67" t="s">
        <v>152</v>
      </c>
      <c r="G5" s="68"/>
      <c r="I5" s="72"/>
      <c r="J5" s="29" t="s">
        <v>152</v>
      </c>
    </row>
    <row r="6" spans="1:10" ht="13.5" thickBot="1">
      <c r="A6" s="73"/>
      <c r="B6" s="55" t="s">
        <v>137</v>
      </c>
      <c r="C6" s="54" t="s">
        <v>151</v>
      </c>
      <c r="E6" s="76"/>
      <c r="F6" s="55" t="s">
        <v>137</v>
      </c>
      <c r="G6" s="54" t="s">
        <v>151</v>
      </c>
      <c r="I6" s="73"/>
      <c r="J6" s="56" t="s">
        <v>137</v>
      </c>
    </row>
    <row r="7" spans="1:10" ht="12.75">
      <c r="A7" s="20" t="s">
        <v>31</v>
      </c>
      <c r="B7" s="42">
        <f>'m vs o orig data'!F4*100</f>
        <v>5.72660099</v>
      </c>
      <c r="C7" s="37">
        <f>'m vs o orig data'!R4*100</f>
        <v>4.266683420000001</v>
      </c>
      <c r="E7" s="21" t="s">
        <v>45</v>
      </c>
      <c r="F7" s="42">
        <f>'m vs o orig data'!F19*100</f>
        <v>8.97959184</v>
      </c>
      <c r="G7" s="37">
        <f>'m vs o orig data'!R19*100</f>
        <v>6.20057387</v>
      </c>
      <c r="I7" s="22" t="s">
        <v>139</v>
      </c>
      <c r="J7" s="39">
        <f>'m region orig data'!F4*100</f>
        <v>10.3021478</v>
      </c>
    </row>
    <row r="8" spans="1:10" ht="12.75">
      <c r="A8" s="22" t="s">
        <v>32</v>
      </c>
      <c r="B8" s="42">
        <f>'m vs o orig data'!F5*100</f>
        <v>19.34156379</v>
      </c>
      <c r="C8" s="37">
        <f>'m vs o orig data'!R5*100</f>
        <v>8.20558068</v>
      </c>
      <c r="E8" s="23" t="s">
        <v>46</v>
      </c>
      <c r="F8" s="42">
        <f>'m vs o orig data'!F20*100</f>
        <v>16.37168142</v>
      </c>
      <c r="G8" s="37">
        <f>'m vs o orig data'!R20*100</f>
        <v>7.04892162</v>
      </c>
      <c r="I8" s="22" t="s">
        <v>35</v>
      </c>
      <c r="J8" s="39">
        <f>'m region orig data'!F5*100</f>
        <v>15.96119929</v>
      </c>
    </row>
    <row r="9" spans="1:10" ht="12.75">
      <c r="A9" s="22" t="s">
        <v>33</v>
      </c>
      <c r="B9" s="42">
        <f>'m vs o orig data'!F6*100</f>
        <v>13.869625520000001</v>
      </c>
      <c r="C9" s="37">
        <f>'m vs o orig data'!R6*100</f>
        <v>5.93413978</v>
      </c>
      <c r="E9" s="23" t="s">
        <v>50</v>
      </c>
      <c r="F9" s="42">
        <f>'m vs o orig data'!F21*100</f>
        <v>9.697601670000001</v>
      </c>
      <c r="G9" s="37">
        <f>'m vs o orig data'!R21*100</f>
        <v>6.83442671</v>
      </c>
      <c r="I9" s="22" t="s">
        <v>140</v>
      </c>
      <c r="J9" s="39">
        <f>'m region orig data'!F6*100</f>
        <v>36.44189383</v>
      </c>
    </row>
    <row r="10" spans="1:10" ht="12.75">
      <c r="A10" s="22" t="s">
        <v>28</v>
      </c>
      <c r="B10" s="42">
        <f>'m vs o orig data'!F7*100</f>
        <v>31.02595797</v>
      </c>
      <c r="C10" s="37">
        <f>'m vs o orig data'!R7*100</f>
        <v>15.57676116</v>
      </c>
      <c r="E10" s="23" t="s">
        <v>48</v>
      </c>
      <c r="F10" s="42">
        <f>'m vs o orig data'!F22*100</f>
        <v>18.427230050000002</v>
      </c>
      <c r="G10" s="37">
        <f>'m vs o orig data'!R22*100</f>
        <v>10.86602637</v>
      </c>
      <c r="I10" s="22" t="s">
        <v>41</v>
      </c>
      <c r="J10" s="39">
        <f>'m region orig data'!F7*100</f>
        <v>32.12140373</v>
      </c>
    </row>
    <row r="11" spans="1:10" ht="12.75">
      <c r="A11" s="22" t="s">
        <v>41</v>
      </c>
      <c r="B11" s="42">
        <f>'m vs o orig data'!F8*100</f>
        <v>32.12140373</v>
      </c>
      <c r="C11" s="37">
        <f>'m vs o orig data'!R8*100</f>
        <v>16.72911258</v>
      </c>
      <c r="E11" s="23" t="s">
        <v>51</v>
      </c>
      <c r="F11" s="42">
        <f>'m vs o orig data'!F23*100</f>
        <v>13.430656930000001</v>
      </c>
      <c r="G11" s="37">
        <f>'m vs o orig data'!R23*100</f>
        <v>7.4496177900000005</v>
      </c>
      <c r="I11" s="22" t="s">
        <v>141</v>
      </c>
      <c r="J11" s="39">
        <f>'m region orig data'!F8*100</f>
        <v>21.29342965</v>
      </c>
    </row>
    <row r="12" spans="1:10" ht="12.75">
      <c r="A12" s="22" t="s">
        <v>35</v>
      </c>
      <c r="B12" s="42">
        <f>'m vs o orig data'!F9*100</f>
        <v>15.57684298</v>
      </c>
      <c r="C12" s="37">
        <f>'m vs o orig data'!R9*100</f>
        <v>7.306563419999999</v>
      </c>
      <c r="E12" s="23" t="s">
        <v>47</v>
      </c>
      <c r="F12" s="42">
        <f>'m vs o orig data'!F24*100</f>
        <v>27.568922309999998</v>
      </c>
      <c r="G12" s="37">
        <f>'m vs o orig data'!R24*100</f>
        <v>10.311327</v>
      </c>
      <c r="I12" s="22" t="s">
        <v>142</v>
      </c>
      <c r="J12" s="39">
        <f>'m region orig data'!F9*100</f>
        <v>49.10584824</v>
      </c>
    </row>
    <row r="13" spans="1:10" ht="12.75">
      <c r="A13" s="22" t="s">
        <v>36</v>
      </c>
      <c r="B13" s="42">
        <f>'m vs o orig data'!F10*100</f>
        <v>17.73049645</v>
      </c>
      <c r="C13" s="37">
        <f>'m vs o orig data'!R10*100</f>
        <v>4.61705595</v>
      </c>
      <c r="E13" s="23" t="s">
        <v>49</v>
      </c>
      <c r="F13" s="42">
        <f>'m vs o orig data'!F25*100</f>
        <v>27.78614458</v>
      </c>
      <c r="G13" s="37">
        <f>'m vs o orig data'!R25*100</f>
        <v>15.18611198</v>
      </c>
      <c r="I13" s="22" t="s">
        <v>143</v>
      </c>
      <c r="J13" s="39">
        <f>'m region orig data'!F10*100</f>
        <v>34.949733890000005</v>
      </c>
    </row>
    <row r="14" spans="1:10" ht="12.75">
      <c r="A14" s="22" t="s">
        <v>34</v>
      </c>
      <c r="B14" s="42">
        <f>'m vs o orig data'!F11*100</f>
        <v>51.04113763</v>
      </c>
      <c r="C14" s="37">
        <f>'m vs o orig data'!R11*100</f>
        <v>17.35678515</v>
      </c>
      <c r="E14" s="23" t="s">
        <v>52</v>
      </c>
      <c r="F14" s="42">
        <f>'m vs o orig data'!F26*100</f>
        <v>30.39348711</v>
      </c>
      <c r="G14" s="37">
        <f>'m vs o orig data'!R26*100</f>
        <v>9.24609981</v>
      </c>
      <c r="I14" s="24"/>
      <c r="J14" s="41"/>
    </row>
    <row r="15" spans="1:10" ht="13.5" thickBot="1">
      <c r="A15" s="22" t="s">
        <v>37</v>
      </c>
      <c r="B15" s="42">
        <f>'m vs o orig data'!F12*100</f>
        <v>17.10526316</v>
      </c>
      <c r="C15" s="37">
        <f>'m vs o orig data'!R12*100</f>
        <v>26.53061224</v>
      </c>
      <c r="E15" s="23" t="s">
        <v>53</v>
      </c>
      <c r="F15" s="42">
        <f>'m vs o orig data'!F27*100</f>
        <v>18.93830703</v>
      </c>
      <c r="G15" s="37">
        <f>'m vs o orig data'!R27*100</f>
        <v>11.09109868</v>
      </c>
      <c r="I15" s="26" t="s">
        <v>42</v>
      </c>
      <c r="J15" s="40">
        <f>'m region orig data'!F11*100</f>
        <v>28.482162640000002</v>
      </c>
    </row>
    <row r="16" spans="1:10" ht="12.75">
      <c r="A16" s="22" t="s">
        <v>38</v>
      </c>
      <c r="B16" s="42">
        <f>'m vs o orig data'!F13*100</f>
        <v>35.7494722</v>
      </c>
      <c r="C16" s="37">
        <f>'m vs o orig data'!R13*100</f>
        <v>16.893203879999998</v>
      </c>
      <c r="E16" s="23" t="s">
        <v>54</v>
      </c>
      <c r="F16" s="42">
        <f>'m vs o orig data'!F28*100</f>
        <v>49.33333333</v>
      </c>
      <c r="G16" s="37">
        <f>'m vs o orig data'!R28*100</f>
        <v>25.17336125</v>
      </c>
      <c r="I16" s="15" t="s">
        <v>43</v>
      </c>
      <c r="J16" s="27"/>
    </row>
    <row r="17" spans="1:10" ht="12.75">
      <c r="A17" s="22" t="s">
        <v>39</v>
      </c>
      <c r="B17" s="42">
        <f>'m vs o orig data'!F14*100</f>
        <v>35.90062112</v>
      </c>
      <c r="C17" s="37">
        <f>'m vs o orig data'!R14*100</f>
        <v>11.97403364</v>
      </c>
      <c r="E17" s="23" t="s">
        <v>55</v>
      </c>
      <c r="F17" s="42">
        <f>'m vs o orig data'!F29*100</f>
        <v>61.811505509999996</v>
      </c>
      <c r="G17" s="37">
        <f>'m vs o orig data'!R29*100</f>
        <v>37.43986478</v>
      </c>
      <c r="I17" s="59" t="s">
        <v>160</v>
      </c>
      <c r="J17" s="18"/>
    </row>
    <row r="18" spans="1:7" ht="12.75">
      <c r="A18" s="24"/>
      <c r="B18" s="36"/>
      <c r="C18" s="43"/>
      <c r="E18" s="23" t="s">
        <v>56</v>
      </c>
      <c r="F18" s="42">
        <f>'m vs o orig data'!F30*100</f>
        <v>59.07036798000001</v>
      </c>
      <c r="G18" s="37">
        <f>'m vs o orig data'!R30*100</f>
        <v>48.8832998</v>
      </c>
    </row>
    <row r="19" spans="1:7" ht="12.75">
      <c r="A19" s="22" t="s">
        <v>135</v>
      </c>
      <c r="B19" s="42">
        <f>'m vs o orig data'!F15*100</f>
        <v>12.490139359999999</v>
      </c>
      <c r="C19" s="37">
        <f>'m vs o orig data'!R15*100</f>
        <v>6.54194327</v>
      </c>
      <c r="E19" s="25"/>
      <c r="F19" s="36"/>
      <c r="G19" s="43"/>
    </row>
    <row r="20" spans="1:7" ht="13.5" thickBot="1">
      <c r="A20" s="22" t="s">
        <v>44</v>
      </c>
      <c r="B20" s="42">
        <f>'m vs o orig data'!F16*100</f>
        <v>29.008773570000002</v>
      </c>
      <c r="C20" s="37">
        <f>'m vs o orig data'!R16*100</f>
        <v>9.028588529999999</v>
      </c>
      <c r="E20" s="26" t="s">
        <v>41</v>
      </c>
      <c r="F20" s="45">
        <f>'m vs o orig data'!F8*100</f>
        <v>32.12140373</v>
      </c>
      <c r="G20" s="44">
        <f>'m vs o orig data'!R8*100</f>
        <v>16.72911258</v>
      </c>
    </row>
    <row r="21" spans="1:6" ht="12.75">
      <c r="A21" s="22" t="s">
        <v>40</v>
      </c>
      <c r="B21" s="42">
        <f>'m vs o orig data'!F17*100</f>
        <v>35.37174123</v>
      </c>
      <c r="C21" s="37">
        <f>'m vs o orig data'!R17*100</f>
        <v>13.39993997</v>
      </c>
      <c r="E21" s="15" t="s">
        <v>43</v>
      </c>
      <c r="F21" s="27"/>
    </row>
    <row r="22" spans="1:7" ht="12.75">
      <c r="A22" s="24"/>
      <c r="B22" s="36"/>
      <c r="C22" s="43"/>
      <c r="E22" s="60" t="s">
        <v>160</v>
      </c>
      <c r="F22" s="60"/>
      <c r="G22" s="60"/>
    </row>
    <row r="23" spans="1:3" ht="13.5" thickBot="1">
      <c r="A23" s="26" t="s">
        <v>42</v>
      </c>
      <c r="B23" s="42">
        <f>'m vs o orig data'!F18*100</f>
        <v>28.482162640000002</v>
      </c>
      <c r="C23" s="37">
        <f>'m vs o orig data'!R18*100</f>
        <v>13.13516786</v>
      </c>
    </row>
    <row r="24" spans="1:3" ht="13.5" thickBot="1">
      <c r="A24" s="50"/>
      <c r="B24" s="58" t="s">
        <v>158</v>
      </c>
      <c r="C24" s="57" t="s">
        <v>159</v>
      </c>
    </row>
    <row r="25" spans="1:6" ht="12.75">
      <c r="A25" s="15" t="s">
        <v>43</v>
      </c>
      <c r="B25" s="27"/>
      <c r="E25" s="47"/>
      <c r="F25" s="46"/>
    </row>
    <row r="26" spans="1:6" ht="12.75">
      <c r="A26" s="59" t="s">
        <v>160</v>
      </c>
      <c r="B26" s="18"/>
      <c r="C26" s="18"/>
      <c r="E26" s="47"/>
      <c r="F26" s="48"/>
    </row>
    <row r="27" spans="5:6" ht="12.75">
      <c r="E27" s="47"/>
      <c r="F27" s="48"/>
    </row>
    <row r="28" spans="5:6" ht="12.75">
      <c r="E28" s="47"/>
      <c r="F28" s="49"/>
    </row>
    <row r="29" spans="5:6" ht="12.75">
      <c r="E29" s="47"/>
      <c r="F29" s="46"/>
    </row>
    <row r="30" spans="5:6" ht="12.75">
      <c r="E30" s="50"/>
      <c r="F30" s="51"/>
    </row>
    <row r="31" spans="5:6" ht="12.75">
      <c r="E31" s="50"/>
      <c r="F31" s="51"/>
    </row>
    <row r="32" spans="5:6" ht="12.75">
      <c r="E32" s="50"/>
      <c r="F32" s="51"/>
    </row>
    <row r="34" spans="5:6" ht="12.75">
      <c r="E34" s="50"/>
      <c r="F34" s="51"/>
    </row>
    <row r="35" spans="5:6" ht="12.75">
      <c r="E35" s="50"/>
      <c r="F35" s="51"/>
    </row>
    <row r="36" spans="5:6" ht="12.75">
      <c r="E36" s="50"/>
      <c r="F36" s="51"/>
    </row>
    <row r="37" spans="5:6" ht="12.75">
      <c r="E37" s="52"/>
      <c r="F37" s="51"/>
    </row>
    <row r="38" spans="5:6" ht="12.75">
      <c r="E38" s="50"/>
      <c r="F38" s="51"/>
    </row>
  </sheetData>
  <sheetProtection/>
  <mergeCells count="11">
    <mergeCell ref="B2:C3"/>
    <mergeCell ref="B4:C4"/>
    <mergeCell ref="B5:C5"/>
    <mergeCell ref="I2:I6"/>
    <mergeCell ref="A2:A6"/>
    <mergeCell ref="E2:E6"/>
    <mergeCell ref="E22:G22"/>
    <mergeCell ref="F2:G3"/>
    <mergeCell ref="F4:G4"/>
    <mergeCell ref="F5:G5"/>
    <mergeCell ref="J2:J3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1" sqref="H1:L1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2" width="9.140625" style="2" customWidth="1"/>
    <col min="13" max="13" width="2.8515625" style="10" customWidth="1"/>
    <col min="14" max="14" width="9.140625" style="2" customWidth="1"/>
    <col min="15" max="15" width="2.8515625" style="10" customWidth="1"/>
    <col min="16" max="16" width="9.28125" style="2" bestFit="1" customWidth="1"/>
    <col min="17" max="16384" width="9.140625" style="2" customWidth="1"/>
  </cols>
  <sheetData>
    <row r="1" spans="1:15" ht="12.75">
      <c r="A1" s="32" t="s">
        <v>147</v>
      </c>
      <c r="B1" s="5" t="s">
        <v>57</v>
      </c>
      <c r="C1" s="77" t="s">
        <v>29</v>
      </c>
      <c r="D1" s="77"/>
      <c r="E1" s="77"/>
      <c r="F1" s="78" t="s">
        <v>128</v>
      </c>
      <c r="G1" s="78"/>
      <c r="H1" s="79" t="s">
        <v>157</v>
      </c>
      <c r="I1" s="79"/>
      <c r="J1" s="79"/>
      <c r="K1" s="79"/>
      <c r="L1" s="79"/>
      <c r="M1" s="7"/>
      <c r="O1" s="7"/>
    </row>
    <row r="2" spans="1:15" ht="12.75">
      <c r="A2" s="32" t="s">
        <v>148</v>
      </c>
      <c r="B2" s="53"/>
      <c r="C2" s="13"/>
      <c r="D2" s="13"/>
      <c r="E2" s="13"/>
      <c r="F2" s="34"/>
      <c r="G2" s="34"/>
      <c r="H2" s="5"/>
      <c r="I2" s="5" t="s">
        <v>136</v>
      </c>
      <c r="J2" s="5" t="s">
        <v>136</v>
      </c>
      <c r="K2" s="5"/>
      <c r="L2" s="5"/>
      <c r="M2" s="7"/>
      <c r="O2" s="7"/>
    </row>
    <row r="3" spans="1:23" ht="12.75">
      <c r="A3" s="5" t="s">
        <v>0</v>
      </c>
      <c r="B3" s="5"/>
      <c r="C3" s="13" t="s">
        <v>117</v>
      </c>
      <c r="D3" s="13" t="s">
        <v>94</v>
      </c>
      <c r="E3" s="13" t="s">
        <v>93</v>
      </c>
      <c r="F3" s="34" t="s">
        <v>126</v>
      </c>
      <c r="G3" s="34" t="s">
        <v>127</v>
      </c>
      <c r="H3" s="6" t="s">
        <v>129</v>
      </c>
      <c r="I3" s="3" t="s">
        <v>137</v>
      </c>
      <c r="J3" s="38" t="s">
        <v>138</v>
      </c>
      <c r="K3" s="6" t="s">
        <v>130</v>
      </c>
      <c r="L3" s="6" t="s">
        <v>131</v>
      </c>
      <c r="N3" s="6" t="s">
        <v>132</v>
      </c>
      <c r="P3" s="6" t="s">
        <v>133</v>
      </c>
      <c r="Q3" s="6"/>
      <c r="R3" s="6"/>
      <c r="S3" s="6"/>
      <c r="T3" s="6"/>
      <c r="U3" s="6"/>
      <c r="V3" s="6"/>
      <c r="W3" s="6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(m,o,d)</v>
      </c>
      <c r="B4" t="s">
        <v>31</v>
      </c>
      <c r="C4" t="str">
        <f>'m vs o orig data'!AD4</f>
        <v>m</v>
      </c>
      <c r="D4" t="str">
        <f>'m vs o orig data'!AE4</f>
        <v>o</v>
      </c>
      <c r="E4" t="str">
        <f ca="1">IF(CELL("contents",F4)="s","s",IF(CELL("contents",G4)="s","s",IF(CELL("contents",'m vs o orig data'!AF4)="d","d","")))</f>
        <v>d</v>
      </c>
      <c r="F4" t="str">
        <f>'m vs o orig data'!AG4</f>
        <v> </v>
      </c>
      <c r="G4" t="str">
        <f>'m vs o orig data'!AH4</f>
        <v> </v>
      </c>
      <c r="H4" s="16">
        <f aca="true" t="shared" si="0" ref="H4:H14">I$19</f>
        <v>0.2847727481</v>
      </c>
      <c r="I4" s="3">
        <f>'m vs o orig data'!B4</f>
        <v>0.057257591</v>
      </c>
      <c r="J4" s="3">
        <f>'m vs o orig data'!N4</f>
        <v>0.0430444955</v>
      </c>
      <c r="K4" s="16">
        <f aca="true" t="shared" si="1" ref="K4:K14">J$19</f>
        <v>0.1313516786</v>
      </c>
      <c r="L4" s="12">
        <f>'m vs o orig data'!E4</f>
        <v>8.672802E-50</v>
      </c>
      <c r="M4" s="8"/>
      <c r="N4" s="12">
        <f>'m vs o orig data'!Q4</f>
        <v>1.72323E-121</v>
      </c>
      <c r="O4" s="8"/>
      <c r="P4" s="12">
        <f>'m vs o orig data'!Z4</f>
        <v>0.0124624081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(m,o,d)</v>
      </c>
      <c r="B5" t="s">
        <v>32</v>
      </c>
      <c r="C5" t="str">
        <f>'m vs o orig data'!AD5</f>
        <v>m</v>
      </c>
      <c r="D5" t="str">
        <f>'m vs o orig data'!AE5</f>
        <v>o</v>
      </c>
      <c r="E5" t="str">
        <f ca="1">IF(CELL("contents",F5)="s","s",IF(CELL("contents",G5)="s","s",IF(CELL("contents",'m vs o orig data'!AF5)="d","d","")))</f>
        <v>d</v>
      </c>
      <c r="F5" t="str">
        <f>'m vs o orig data'!AG5</f>
        <v> </v>
      </c>
      <c r="G5" t="str">
        <f>'m vs o orig data'!AH5</f>
        <v> </v>
      </c>
      <c r="H5" s="16">
        <f t="shared" si="0"/>
        <v>0.2847727481</v>
      </c>
      <c r="I5" s="3">
        <f>'m vs o orig data'!B5</f>
        <v>0.1956411153</v>
      </c>
      <c r="J5" s="3">
        <f>'m vs o orig data'!N5</f>
        <v>0.0819115742</v>
      </c>
      <c r="K5" s="16">
        <f t="shared" si="1"/>
        <v>0.1313516786</v>
      </c>
      <c r="L5" s="12">
        <f>'m vs o orig data'!E5</f>
        <v>2.3424883E-08</v>
      </c>
      <c r="M5" s="9"/>
      <c r="N5" s="12">
        <f>'m vs o orig data'!Q5</f>
        <v>1.594747E-41</v>
      </c>
      <c r="O5" s="9"/>
      <c r="P5" s="12">
        <f>'m vs o orig data'!Z5</f>
        <v>4.978952E-36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 (m,o,d)</v>
      </c>
      <c r="B6" t="s">
        <v>33</v>
      </c>
      <c r="C6" t="str">
        <f>'m vs o orig data'!AD6</f>
        <v>m</v>
      </c>
      <c r="D6" t="str">
        <f>'m vs o orig data'!AE6</f>
        <v>o</v>
      </c>
      <c r="E6" t="str">
        <f ca="1">IF(CELL("contents",F6)="s","s",IF(CELL("contents",G6)="s","s",IF(CELL("contents",'m vs o orig data'!AF6)="d","d","")))</f>
        <v>d</v>
      </c>
      <c r="F6" t="str">
        <f>'m vs o orig data'!AG6</f>
        <v> </v>
      </c>
      <c r="G6" t="str">
        <f>'m vs o orig data'!AH6</f>
        <v> </v>
      </c>
      <c r="H6" s="16">
        <f t="shared" si="0"/>
        <v>0.2847727481</v>
      </c>
      <c r="I6" s="3">
        <f>'m vs o orig data'!B6</f>
        <v>0.1393277467</v>
      </c>
      <c r="J6" s="3">
        <f>'m vs o orig data'!N6</f>
        <v>0.0607574477</v>
      </c>
      <c r="K6" s="16">
        <f t="shared" si="1"/>
        <v>0.1313516786</v>
      </c>
      <c r="L6" s="12">
        <f>'m vs o orig data'!E6</f>
        <v>8.342626E-12</v>
      </c>
      <c r="M6" s="9"/>
      <c r="N6" s="12">
        <f>'m vs o orig data'!Q6</f>
        <v>2.455264E-69</v>
      </c>
      <c r="O6" s="9"/>
      <c r="P6" s="12">
        <f>'m vs o orig data'!Z6</f>
        <v>3.122251E-14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 (o,d)</v>
      </c>
      <c r="B7" t="s">
        <v>28</v>
      </c>
      <c r="C7" t="str">
        <f>'m vs o orig data'!AD7</f>
        <v> </v>
      </c>
      <c r="D7" t="str">
        <f>'m vs o orig data'!AE7</f>
        <v>o</v>
      </c>
      <c r="E7" t="str">
        <f ca="1">IF(CELL("contents",F7)="s","s",IF(CELL("contents",G7)="s","s",IF(CELL("contents",'m vs o orig data'!AF7)="d","d","")))</f>
        <v>d</v>
      </c>
      <c r="F7" t="str">
        <f>'m vs o orig data'!AG7</f>
        <v> </v>
      </c>
      <c r="G7" t="str">
        <f>'m vs o orig data'!AH7</f>
        <v> </v>
      </c>
      <c r="H7" s="16">
        <f t="shared" si="0"/>
        <v>0.2847727481</v>
      </c>
      <c r="I7" s="3">
        <f>'m vs o orig data'!B7</f>
        <v>0.3075245027</v>
      </c>
      <c r="J7" s="3">
        <f>'m vs o orig data'!N7</f>
        <v>0.1558056442</v>
      </c>
      <c r="K7" s="16">
        <f t="shared" si="1"/>
        <v>0.1313516786</v>
      </c>
      <c r="L7" s="12">
        <f>'m vs o orig data'!E7</f>
        <v>0.273949918</v>
      </c>
      <c r="M7" s="9"/>
      <c r="N7" s="12">
        <f>'m vs o orig data'!Q7</f>
        <v>4.2200477E-06</v>
      </c>
      <c r="O7" s="9"/>
      <c r="P7" s="12">
        <f>'m vs o orig data'!Z7</f>
        <v>2.124148E-20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 (m,o,d)</v>
      </c>
      <c r="B8" t="s">
        <v>41</v>
      </c>
      <c r="C8" t="str">
        <f>'m vs o orig data'!AD8</f>
        <v>m</v>
      </c>
      <c r="D8" t="str">
        <f>'m vs o orig data'!AE8</f>
        <v>o</v>
      </c>
      <c r="E8" t="str">
        <f ca="1">IF(CELL("contents",F8)="s","s",IF(CELL("contents",G8)="s","s",IF(CELL("contents",'m vs o orig data'!AF8)="d","d","")))</f>
        <v>d</v>
      </c>
      <c r="F8" t="str">
        <f>'m vs o orig data'!AG8</f>
        <v> </v>
      </c>
      <c r="G8" t="str">
        <f>'m vs o orig data'!AH8</f>
        <v> </v>
      </c>
      <c r="H8" s="16">
        <f t="shared" si="0"/>
        <v>0.2847727481</v>
      </c>
      <c r="I8" s="3">
        <f>'m vs o orig data'!B8</f>
        <v>0.3201192572</v>
      </c>
      <c r="J8" s="3">
        <f>'m vs o orig data'!N8</f>
        <v>0.167922811</v>
      </c>
      <c r="K8" s="16">
        <f t="shared" si="1"/>
        <v>0.1313516786</v>
      </c>
      <c r="L8" s="12">
        <f>'m vs o orig data'!E8</f>
        <v>0.0006285704</v>
      </c>
      <c r="M8" s="9"/>
      <c r="N8" s="12">
        <f>'m vs o orig data'!Q8</f>
        <v>2.248071E-20</v>
      </c>
      <c r="O8" s="9"/>
      <c r="P8" s="12">
        <f>'m vs o orig data'!Z8</f>
        <v>4.309027E-89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 (m,o,d)</v>
      </c>
      <c r="B9" t="s">
        <v>35</v>
      </c>
      <c r="C9" t="str">
        <f>'m vs o orig data'!AD9</f>
        <v>m</v>
      </c>
      <c r="D9" t="str">
        <f>'m vs o orig data'!AE9</f>
        <v>o</v>
      </c>
      <c r="E9" t="str">
        <f ca="1">IF(CELL("contents",F9)="s","s",IF(CELL("contents",G9)="s","s",IF(CELL("contents",'m vs o orig data'!AF9)="d","d","")))</f>
        <v>d</v>
      </c>
      <c r="F9" t="str">
        <f>'m vs o orig data'!AG9</f>
        <v> </v>
      </c>
      <c r="G9" t="str">
        <f>'m vs o orig data'!AH9</f>
        <v> </v>
      </c>
      <c r="H9" s="16">
        <f t="shared" si="0"/>
        <v>0.2847727481</v>
      </c>
      <c r="I9" s="3">
        <f>'m vs o orig data'!B9</f>
        <v>0.1575895453</v>
      </c>
      <c r="J9" s="3">
        <f>'m vs o orig data'!N9</f>
        <v>0.074763325</v>
      </c>
      <c r="K9" s="16">
        <f t="shared" si="1"/>
        <v>0.1313516786</v>
      </c>
      <c r="L9" s="12">
        <f>'m vs o orig data'!E9</f>
        <v>7.626165E-23</v>
      </c>
      <c r="M9" s="9"/>
      <c r="N9" s="12">
        <f>'m vs o orig data'!Q9</f>
        <v>5.964461E-44</v>
      </c>
      <c r="O9" s="9"/>
      <c r="P9" s="12">
        <f>'m vs o orig data'!Z9</f>
        <v>1.057109E-29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 (m,o,d)</v>
      </c>
      <c r="B10" t="s">
        <v>36</v>
      </c>
      <c r="C10" t="str">
        <f>'m vs o orig data'!AD10</f>
        <v>m</v>
      </c>
      <c r="D10" t="str">
        <f>'m vs o orig data'!AE10</f>
        <v>o</v>
      </c>
      <c r="E10" t="str">
        <f ca="1">IF(CELL("contents",F10)="s","s",IF(CELL("contents",G10)="s","s",IF(CELL("contents",'m vs o orig data'!AF10)="d","d","")))</f>
        <v>d</v>
      </c>
      <c r="F10" t="str">
        <f>'m vs o orig data'!AG10</f>
        <v> </v>
      </c>
      <c r="G10" t="str">
        <f>'m vs o orig data'!AH10</f>
        <v> </v>
      </c>
      <c r="H10" s="16">
        <f t="shared" si="0"/>
        <v>0.2847727481</v>
      </c>
      <c r="I10" s="3">
        <f>'m vs o orig data'!B10</f>
        <v>0.1782726736</v>
      </c>
      <c r="J10" s="3">
        <f>'m vs o orig data'!N10</f>
        <v>0.0470029747</v>
      </c>
      <c r="K10" s="16">
        <f t="shared" si="1"/>
        <v>0.1313516786</v>
      </c>
      <c r="L10" s="12">
        <f>'m vs o orig data'!E10</f>
        <v>9.7118932E-09</v>
      </c>
      <c r="N10" s="12">
        <f>'m vs o orig data'!Q10</f>
        <v>7.91953E-75</v>
      </c>
      <c r="P10" s="12">
        <f>'m vs o orig data'!Z10</f>
        <v>2.468107E-45</v>
      </c>
    </row>
    <row r="11" spans="1:23" ht="12.75">
      <c r="A11" s="2" t="str">
        <f ca="1" t="shared" si="2"/>
        <v>Parkland (m,o,d)</v>
      </c>
      <c r="B11" t="s">
        <v>34</v>
      </c>
      <c r="C11" t="str">
        <f>'m vs o orig data'!AD11</f>
        <v>m</v>
      </c>
      <c r="D11" t="str">
        <f>'m vs o orig data'!AE11</f>
        <v>o</v>
      </c>
      <c r="E11" t="str">
        <f ca="1">IF(CELL("contents",F11)="s","s",IF(CELL("contents",G11)="s","s",IF(CELL("contents",'m vs o orig data'!AF11)="d","d","")))</f>
        <v>d</v>
      </c>
      <c r="F11" t="str">
        <f>'m vs o orig data'!AG11</f>
        <v> </v>
      </c>
      <c r="G11" t="str">
        <f>'m vs o orig data'!AH11</f>
        <v> </v>
      </c>
      <c r="H11" s="16">
        <f t="shared" si="0"/>
        <v>0.2847727481</v>
      </c>
      <c r="I11" s="3">
        <f>'m vs o orig data'!B11</f>
        <v>0.5100287051</v>
      </c>
      <c r="J11" s="3">
        <f>'m vs o orig data'!N11</f>
        <v>0.1757816863</v>
      </c>
      <c r="K11" s="16">
        <f t="shared" si="1"/>
        <v>0.1313516786</v>
      </c>
      <c r="L11" s="12">
        <f>'m vs o orig data'!E11</f>
        <v>4.001396E-40</v>
      </c>
      <c r="M11" s="9"/>
      <c r="N11" s="12">
        <f>'m vs o orig data'!Q11</f>
        <v>3.819943E-14</v>
      </c>
      <c r="O11" s="9"/>
      <c r="P11" s="12">
        <f>'m vs o orig data'!Z11</f>
        <v>7.87919E-101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(o)</v>
      </c>
      <c r="B12" t="s">
        <v>37</v>
      </c>
      <c r="C12" t="str">
        <f>'m vs o orig data'!AD12</f>
        <v> </v>
      </c>
      <c r="D12" t="str">
        <f>'m vs o orig data'!AE12</f>
        <v>o</v>
      </c>
      <c r="E12">
        <f ca="1">IF(CELL("contents",F12)="s","s",IF(CELL("contents",G12)="s","s",IF(CELL("contents",'m vs o orig data'!AF12)="d","d","")))</f>
      </c>
      <c r="F12" t="str">
        <f>'m vs o orig data'!AG12</f>
        <v> </v>
      </c>
      <c r="G12" t="str">
        <f>'m vs o orig data'!AH12</f>
        <v> </v>
      </c>
      <c r="H12" s="16">
        <f t="shared" si="0"/>
        <v>0.2847727481</v>
      </c>
      <c r="I12" s="3">
        <f>'m vs o orig data'!B12</f>
        <v>0.1682513455</v>
      </c>
      <c r="J12" s="3">
        <f>'m vs o orig data'!N12</f>
        <v>0.2575042135</v>
      </c>
      <c r="K12" s="16">
        <f t="shared" si="1"/>
        <v>0.1313516786</v>
      </c>
      <c r="L12" s="12">
        <f>'m vs o orig data'!E12</f>
        <v>0.0593545412</v>
      </c>
      <c r="M12" s="9"/>
      <c r="N12" s="12">
        <f>'m vs o orig data'!Q12</f>
        <v>1.9749548E-06</v>
      </c>
      <c r="O12" s="9"/>
      <c r="P12" s="12">
        <f>'m vs o orig data'!Z12</f>
        <v>0.1718033023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 (m,o,d)</v>
      </c>
      <c r="B13" t="s">
        <v>38</v>
      </c>
      <c r="C13" t="str">
        <f>'m vs o orig data'!AD13</f>
        <v>m</v>
      </c>
      <c r="D13" t="str">
        <f>'m vs o orig data'!AE13</f>
        <v>o</v>
      </c>
      <c r="E13" t="str">
        <f ca="1">IF(CELL("contents",F13)="s","s",IF(CELL("contents",G13)="s","s",IF(CELL("contents",'m vs o orig data'!AF13)="d","d","")))</f>
        <v>d</v>
      </c>
      <c r="F13" t="str">
        <f>'m vs o orig data'!AG13</f>
        <v> </v>
      </c>
      <c r="G13" t="str">
        <f>'m vs o orig data'!AH13</f>
        <v> </v>
      </c>
      <c r="H13" s="16">
        <f t="shared" si="0"/>
        <v>0.2847727481</v>
      </c>
      <c r="I13" s="3">
        <f>'m vs o orig data'!B13</f>
        <v>0.3578541762</v>
      </c>
      <c r="J13" s="3">
        <f>'m vs o orig data'!N13</f>
        <v>0.1681457446</v>
      </c>
      <c r="K13" s="16">
        <f t="shared" si="1"/>
        <v>0.1313516786</v>
      </c>
      <c r="L13" s="12">
        <f>'m vs o orig data'!E13</f>
        <v>2.32914E-05</v>
      </c>
      <c r="M13" s="9"/>
      <c r="N13" s="12">
        <f>'m vs o orig data'!Q13</f>
        <v>3.4155977E-09</v>
      </c>
      <c r="O13" s="9"/>
      <c r="P13" s="12">
        <f>'m vs o orig data'!Z13</f>
        <v>5.148155E-35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 (m,o,d)</v>
      </c>
      <c r="B14" t="s">
        <v>39</v>
      </c>
      <c r="C14" t="str">
        <f>'m vs o orig data'!AD14</f>
        <v>m</v>
      </c>
      <c r="D14" t="str">
        <f>'m vs o orig data'!AE14</f>
        <v>o</v>
      </c>
      <c r="E14" t="str">
        <f ca="1">IF(CELL("contents",F14)="s","s",IF(CELL("contents",G14)="s","s",IF(CELL("contents",'m vs o orig data'!AF14)="d","d","")))</f>
        <v>d</v>
      </c>
      <c r="F14" t="str">
        <f>'m vs o orig data'!AG14</f>
        <v> </v>
      </c>
      <c r="G14" t="str">
        <f>'m vs o orig data'!AH14</f>
        <v> </v>
      </c>
      <c r="H14" s="16">
        <f t="shared" si="0"/>
        <v>0.2847727481</v>
      </c>
      <c r="I14" s="3">
        <f>'m vs o orig data'!B14</f>
        <v>0.3606657988</v>
      </c>
      <c r="J14" s="3">
        <f>'m vs o orig data'!N14</f>
        <v>0.1176004481</v>
      </c>
      <c r="K14" s="16">
        <f t="shared" si="1"/>
        <v>0.1313516786</v>
      </c>
      <c r="L14" s="12">
        <f>'m vs o orig data'!E14</f>
        <v>4.6857059E-06</v>
      </c>
      <c r="M14" s="9"/>
      <c r="N14" s="12">
        <f>'m vs o orig data'!Q14</f>
        <v>0.0019080886</v>
      </c>
      <c r="O14" s="9"/>
      <c r="P14" s="12">
        <f>'m vs o orig data'!Z14</f>
        <v>1.57943E-92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6"/>
      <c r="I15" s="3"/>
      <c r="J15" s="3"/>
      <c r="K15" s="16"/>
      <c r="L15" s="12"/>
      <c r="M15" s="9"/>
      <c r="N15" s="12"/>
      <c r="O15" s="9"/>
      <c r="P15" s="12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 (m,o,d)</v>
      </c>
      <c r="B16" t="s">
        <v>135</v>
      </c>
      <c r="C16" t="str">
        <f>'m vs o orig data'!AD15</f>
        <v>m</v>
      </c>
      <c r="D16" t="str">
        <f>'m vs o orig data'!AE15</f>
        <v>o</v>
      </c>
      <c r="E16" t="str">
        <f ca="1">IF(CELL("contents",F16)="s","s",IF(CELL("contents",G16)="s","s",IF(CELL("contents",'m vs o orig data'!AF15)="d","d","")))</f>
        <v>d</v>
      </c>
      <c r="F16" t="str">
        <f>'m vs o orig data'!AG15</f>
        <v> </v>
      </c>
      <c r="G16" t="str">
        <f>'m vs o orig data'!AH15</f>
        <v> </v>
      </c>
      <c r="H16" s="16">
        <f>I$19</f>
        <v>0.2847727481</v>
      </c>
      <c r="I16" s="3">
        <f>'m vs o orig data'!B15</f>
        <v>0.1254912375</v>
      </c>
      <c r="J16" s="3">
        <f>'m vs o orig data'!N15</f>
        <v>0.0657364569</v>
      </c>
      <c r="K16" s="16">
        <f>J$19</f>
        <v>0.1313516786</v>
      </c>
      <c r="L16" s="12">
        <f>'m vs o orig data'!E15</f>
        <v>3.053711E-51</v>
      </c>
      <c r="M16" s="9"/>
      <c r="N16" s="12">
        <f>'m vs o orig data'!Q15</f>
        <v>1.04302E-111</v>
      </c>
      <c r="O16" s="9"/>
      <c r="P16" s="12">
        <f>'m vs o orig data'!Z15</f>
        <v>2.190621E-31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 (o,d)</v>
      </c>
      <c r="B17" t="s">
        <v>44</v>
      </c>
      <c r="C17" t="str">
        <f>'m vs o orig data'!AD16</f>
        <v> </v>
      </c>
      <c r="D17" t="str">
        <f>'m vs o orig data'!AE16</f>
        <v>o</v>
      </c>
      <c r="E17" t="str">
        <f ca="1">IF(CELL("contents",F17)="s","s",IF(CELL("contents",G17)="s","s",IF(CELL("contents",'m vs o orig data'!AF16)="d","d","")))</f>
        <v>d</v>
      </c>
      <c r="F17" t="str">
        <f>'m vs o orig data'!AG16</f>
        <v> </v>
      </c>
      <c r="G17" t="str">
        <f>'m vs o orig data'!AH16</f>
        <v> </v>
      </c>
      <c r="H17" s="16">
        <f>I$19</f>
        <v>0.2847727481</v>
      </c>
      <c r="I17" s="3">
        <f>'m vs o orig data'!B16</f>
        <v>0.2914225897</v>
      </c>
      <c r="J17" s="3">
        <f>'m vs o orig data'!N16</f>
        <v>0.0919838138</v>
      </c>
      <c r="K17" s="16">
        <f>J$19</f>
        <v>0.1313516786</v>
      </c>
      <c r="L17" s="12">
        <f>'m vs o orig data'!E16</f>
        <v>0.5542089851</v>
      </c>
      <c r="N17" s="12">
        <f>'m vs o orig data'!Q16</f>
        <v>8.273339E-29</v>
      </c>
      <c r="P17" s="12">
        <f>'m vs o orig data'!Z16</f>
        <v>1.12214E-174</v>
      </c>
    </row>
    <row r="18" spans="1:16" ht="12.75">
      <c r="A18" s="2" t="str">
        <f ca="1" t="shared" si="2"/>
        <v>North (m,d)</v>
      </c>
      <c r="B18" t="s">
        <v>40</v>
      </c>
      <c r="C18" t="str">
        <f>'m vs o orig data'!AD17</f>
        <v>m</v>
      </c>
      <c r="D18" t="str">
        <f>'m vs o orig data'!AE17</f>
        <v> </v>
      </c>
      <c r="E18" t="str">
        <f ca="1">IF(CELL("contents",F18)="s","s",IF(CELL("contents",G18)="s","s",IF(CELL("contents",'m vs o orig data'!AF17)="d","d","")))</f>
        <v>d</v>
      </c>
      <c r="F18" t="str">
        <f>'m vs o orig data'!AG17</f>
        <v> </v>
      </c>
      <c r="G18" t="str">
        <f>'m vs o orig data'!AH17</f>
        <v> </v>
      </c>
      <c r="H18" s="16">
        <f>I$19</f>
        <v>0.2847727481</v>
      </c>
      <c r="I18" s="3">
        <f>'m vs o orig data'!B17</f>
        <v>0.3547413703</v>
      </c>
      <c r="J18" s="3">
        <f>'m vs o orig data'!N17</f>
        <v>0.131785621</v>
      </c>
      <c r="K18" s="16">
        <f>J$19</f>
        <v>0.1313516786</v>
      </c>
      <c r="L18" s="12">
        <f>'m vs o orig data'!E17</f>
        <v>1.648325E-07</v>
      </c>
      <c r="N18" s="12">
        <f>'m vs o orig data'!Q17</f>
        <v>0.9172988542</v>
      </c>
      <c r="P18" s="12">
        <f>'m vs o orig data'!Z17</f>
        <v>1.94047E-112</v>
      </c>
    </row>
    <row r="19" spans="1:16" ht="12.75">
      <c r="A19" s="2" t="str">
        <f ca="1" t="shared" si="2"/>
        <v>Manitoba (d)</v>
      </c>
      <c r="B19" t="s">
        <v>42</v>
      </c>
      <c r="C19" t="str">
        <f>'m vs o orig data'!AD18</f>
        <v> </v>
      </c>
      <c r="D19" t="str">
        <f>'m vs o orig data'!AE18</f>
        <v> </v>
      </c>
      <c r="E19" t="str">
        <f ca="1">IF(CELL("contents",F19)="s","s",IF(CELL("contents",G19)="s","s",IF(CELL("contents",'m vs o orig data'!AF18)="d","d","")))</f>
        <v>d</v>
      </c>
      <c r="F19" t="str">
        <f>'m vs o orig data'!AG18</f>
        <v> </v>
      </c>
      <c r="G19" t="str">
        <f>'m vs o orig data'!AH18</f>
        <v> </v>
      </c>
      <c r="H19" s="16">
        <f>I$19</f>
        <v>0.2847727481</v>
      </c>
      <c r="I19" s="3">
        <f>'m vs o orig data'!B18</f>
        <v>0.2847727481</v>
      </c>
      <c r="J19" s="3">
        <f>'m vs o orig data'!N18</f>
        <v>0.1313516786</v>
      </c>
      <c r="K19" s="16">
        <f>J$19</f>
        <v>0.1313516786</v>
      </c>
      <c r="L19" s="12" t="str">
        <f>'m vs o orig data'!E18</f>
        <v> </v>
      </c>
      <c r="N19" s="12" t="str">
        <f>'m vs o orig data'!Q18</f>
        <v> </v>
      </c>
      <c r="P19" s="12">
        <f>'m vs o orig data'!Z18</f>
        <v>2.27772E-144</v>
      </c>
    </row>
    <row r="20" spans="1:16" ht="12.75">
      <c r="A20" s="2" t="str">
        <f ca="1" t="shared" si="2"/>
        <v>Fort Garry (m,o,d)</v>
      </c>
      <c r="B20" t="s">
        <v>45</v>
      </c>
      <c r="C20" t="str">
        <f>'m vs o orig data'!AD19</f>
        <v>m</v>
      </c>
      <c r="D20" t="str">
        <f>'m vs o orig data'!AE19</f>
        <v>o</v>
      </c>
      <c r="E20" t="str">
        <f ca="1">IF(CELL("contents",F20)="s","s",IF(CELL("contents",G20)="s","s",IF(CELL("contents",'m vs o orig data'!AF19)="d","d","")))</f>
        <v>d</v>
      </c>
      <c r="F20" t="str">
        <f>'m vs o orig data'!AG19</f>
        <v> </v>
      </c>
      <c r="G20" t="str">
        <f>'m vs o orig data'!AH19</f>
        <v> </v>
      </c>
      <c r="H20" s="16">
        <f aca="true" t="shared" si="3" ref="H20:H31">I$19</f>
        <v>0.2847727481</v>
      </c>
      <c r="I20" s="3">
        <f>'m vs o orig data'!B19</f>
        <v>0.0895897057</v>
      </c>
      <c r="J20" s="3">
        <f>'m vs o orig data'!N19</f>
        <v>0.0627932304</v>
      </c>
      <c r="K20" s="16">
        <f aca="true" t="shared" si="4" ref="K20:K31">J$19</f>
        <v>0.1313516786</v>
      </c>
      <c r="L20" s="12">
        <f>'m vs o orig data'!E19</f>
        <v>5.808384E-14</v>
      </c>
      <c r="N20" s="12">
        <f>'m vs o orig data'!Q19</f>
        <v>1.259579E-63</v>
      </c>
      <c r="P20" s="12">
        <f>'m vs o orig data'!Z19</f>
        <v>0.0237372638</v>
      </c>
    </row>
    <row r="21" spans="1:16" ht="12.75">
      <c r="A21" s="2" t="str">
        <f ca="1" t="shared" si="2"/>
        <v>Assiniboine South (m,o,d)</v>
      </c>
      <c r="B21" t="s">
        <v>46</v>
      </c>
      <c r="C21" t="str">
        <f>'m vs o orig data'!AD20</f>
        <v>m</v>
      </c>
      <c r="D21" t="str">
        <f>'m vs o orig data'!AE20</f>
        <v>o</v>
      </c>
      <c r="E21" t="str">
        <f ca="1">IF(CELL("contents",F21)="s","s",IF(CELL("contents",G21)="s","s",IF(CELL("contents",'m vs o orig data'!AF20)="d","d","")))</f>
        <v>d</v>
      </c>
      <c r="F21" t="str">
        <f>'m vs o orig data'!AG20</f>
        <v> </v>
      </c>
      <c r="G21" t="str">
        <f>'m vs o orig data'!AH20</f>
        <v> </v>
      </c>
      <c r="H21" s="16">
        <f t="shared" si="3"/>
        <v>0.2847727481</v>
      </c>
      <c r="I21" s="3">
        <f>'m vs o orig data'!B20</f>
        <v>0.1661797529</v>
      </c>
      <c r="J21" s="3">
        <f>'m vs o orig data'!N20</f>
        <v>0.0731197264</v>
      </c>
      <c r="K21" s="16">
        <f t="shared" si="4"/>
        <v>0.1313516786</v>
      </c>
      <c r="L21" s="12">
        <f>'m vs o orig data'!E20</f>
        <v>0.0012838499</v>
      </c>
      <c r="N21" s="12">
        <f>'m vs o orig data'!Q20</f>
        <v>6.59533E-30</v>
      </c>
      <c r="P21" s="12">
        <f>'m vs o orig data'!Z20</f>
        <v>1.9194878E-06</v>
      </c>
    </row>
    <row r="22" spans="1:16" ht="12.75">
      <c r="A22" s="2" t="str">
        <f ca="1" t="shared" si="2"/>
        <v>St. Boniface (m,o,d)</v>
      </c>
      <c r="B22" t="s">
        <v>50</v>
      </c>
      <c r="C22" t="str">
        <f>'m vs o orig data'!AD21</f>
        <v>m</v>
      </c>
      <c r="D22" t="str">
        <f>'m vs o orig data'!AE21</f>
        <v>o</v>
      </c>
      <c r="E22" t="str">
        <f ca="1">IF(CELL("contents",F22)="s","s",IF(CELL("contents",G22)="s","s",IF(CELL("contents",'m vs o orig data'!AF21)="d","d","")))</f>
        <v>d</v>
      </c>
      <c r="F22" t="str">
        <f>'m vs o orig data'!AG21</f>
        <v> </v>
      </c>
      <c r="G22" t="str">
        <f>'m vs o orig data'!AH21</f>
        <v> </v>
      </c>
      <c r="H22" s="16">
        <f t="shared" si="3"/>
        <v>0.2847727481</v>
      </c>
      <c r="I22" s="3">
        <f>'m vs o orig data'!B21</f>
        <v>0.0975174068</v>
      </c>
      <c r="J22" s="3">
        <f>'m vs o orig data'!N21</f>
        <v>0.0689952918</v>
      </c>
      <c r="K22" s="16">
        <f t="shared" si="4"/>
        <v>0.1313516786</v>
      </c>
      <c r="L22" s="12">
        <f>'m vs o orig data'!E21</f>
        <v>3.947417E-23</v>
      </c>
      <c r="N22" s="12">
        <f>'m vs o orig data'!Q21</f>
        <v>2.000706E-42</v>
      </c>
      <c r="P22" s="12">
        <f>'m vs o orig data'!Z21</f>
        <v>0.0024184564</v>
      </c>
    </row>
    <row r="23" spans="1:16" ht="12.75">
      <c r="A23" s="2" t="str">
        <f ca="1" t="shared" si="2"/>
        <v>St. Vital (m,o,d)</v>
      </c>
      <c r="B23" t="s">
        <v>48</v>
      </c>
      <c r="C23" t="str">
        <f>'m vs o orig data'!AD22</f>
        <v>m</v>
      </c>
      <c r="D23" t="str">
        <f>'m vs o orig data'!AE22</f>
        <v>o</v>
      </c>
      <c r="E23" t="str">
        <f ca="1">IF(CELL("contents",F23)="s","s",IF(CELL("contents",G23)="s","s",IF(CELL("contents",'m vs o orig data'!AF22)="d","d","")))</f>
        <v>d</v>
      </c>
      <c r="F23" t="str">
        <f>'m vs o orig data'!AG22</f>
        <v> </v>
      </c>
      <c r="G23" t="str">
        <f>'m vs o orig data'!AH22</f>
        <v> </v>
      </c>
      <c r="H23" s="16">
        <f t="shared" si="3"/>
        <v>0.2847727481</v>
      </c>
      <c r="I23" s="3">
        <f>'m vs o orig data'!B22</f>
        <v>0.1854588136</v>
      </c>
      <c r="J23" s="3">
        <f>'m vs o orig data'!N22</f>
        <v>0.110351251</v>
      </c>
      <c r="K23" s="16">
        <f t="shared" si="4"/>
        <v>0.1313516786</v>
      </c>
      <c r="L23" s="12">
        <f>'m vs o orig data'!E22</f>
        <v>5.2671009E-07</v>
      </c>
      <c r="N23" s="12">
        <f>'m vs o orig data'!Q22</f>
        <v>8.3854218E-06</v>
      </c>
      <c r="P23" s="12">
        <f>'m vs o orig data'!Z22</f>
        <v>5.4407029E-09</v>
      </c>
    </row>
    <row r="24" spans="1:16" ht="12.75">
      <c r="A24" s="2" t="str">
        <f ca="1" t="shared" si="2"/>
        <v>Transcona (m,o,d)</v>
      </c>
      <c r="B24" t="s">
        <v>51</v>
      </c>
      <c r="C24" t="str">
        <f>'m vs o orig data'!AD23</f>
        <v>m</v>
      </c>
      <c r="D24" t="str">
        <f>'m vs o orig data'!AE23</f>
        <v>o</v>
      </c>
      <c r="E24" t="str">
        <f ca="1">IF(CELL("contents",F24)="s","s",IF(CELL("contents",G24)="s","s",IF(CELL("contents",'m vs o orig data'!AF23)="d","d","")))</f>
        <v>d</v>
      </c>
      <c r="F24" t="str">
        <f>'m vs o orig data'!AG23</f>
        <v> </v>
      </c>
      <c r="G24" t="str">
        <f>'m vs o orig data'!AH23</f>
        <v> </v>
      </c>
      <c r="H24" s="16">
        <f t="shared" si="3"/>
        <v>0.2847727481</v>
      </c>
      <c r="I24" s="3">
        <f>'m vs o orig data'!B23</f>
        <v>0.1335915587</v>
      </c>
      <c r="J24" s="3">
        <f>'m vs o orig data'!N23</f>
        <v>0.0754707104</v>
      </c>
      <c r="K24" s="16">
        <f t="shared" si="4"/>
        <v>0.1313516786</v>
      </c>
      <c r="L24" s="12">
        <f>'m vs o orig data'!E23</f>
        <v>3.52235E-12</v>
      </c>
      <c r="N24" s="12">
        <f>'m vs o orig data'!Q23</f>
        <v>6.475505E-27</v>
      </c>
      <c r="P24" s="12">
        <f>'m vs o orig data'!Z23</f>
        <v>9.5992293E-07</v>
      </c>
    </row>
    <row r="25" spans="1:19" ht="12.75">
      <c r="A25" s="2" t="str">
        <f ca="1" t="shared" si="2"/>
        <v>River Heights (o,d)</v>
      </c>
      <c r="B25" t="s">
        <v>47</v>
      </c>
      <c r="C25" t="str">
        <f>'m vs o orig data'!AD24</f>
        <v> </v>
      </c>
      <c r="D25" t="str">
        <f>'m vs o orig data'!AE24</f>
        <v>o</v>
      </c>
      <c r="E25" t="str">
        <f ca="1">IF(CELL("contents",F25)="s","s",IF(CELL("contents",G25)="s","s",IF(CELL("contents",'m vs o orig data'!AF24)="d","d","")))</f>
        <v>d</v>
      </c>
      <c r="F25" t="str">
        <f>'m vs o orig data'!AG24</f>
        <v> </v>
      </c>
      <c r="G25" t="str">
        <f>'m vs o orig data'!AH24</f>
        <v> </v>
      </c>
      <c r="H25" s="16">
        <f t="shared" si="3"/>
        <v>0.2847727481</v>
      </c>
      <c r="I25" s="3">
        <f>'m vs o orig data'!B24</f>
        <v>0.2702189013</v>
      </c>
      <c r="J25" s="3">
        <f>'m vs o orig data'!N24</f>
        <v>0.1025155747</v>
      </c>
      <c r="K25" s="16">
        <f t="shared" si="4"/>
        <v>0.1313516786</v>
      </c>
      <c r="L25" s="12">
        <f>'m vs o orig data'!E24</f>
        <v>0.6004949215</v>
      </c>
      <c r="N25" s="12">
        <f>'m vs o orig data'!Q24</f>
        <v>8.7135309E-09</v>
      </c>
      <c r="P25" s="12">
        <f>'m vs o orig data'!Z24</f>
        <v>2.17927E-20</v>
      </c>
      <c r="Q25" s="1"/>
      <c r="R25" s="1"/>
      <c r="S25" s="1"/>
    </row>
    <row r="26" spans="1:19" ht="12.75">
      <c r="A26" s="2" t="str">
        <f ca="1" t="shared" si="2"/>
        <v>River East (o,d)</v>
      </c>
      <c r="B26" t="s">
        <v>49</v>
      </c>
      <c r="C26" t="str">
        <f>'m vs o orig data'!AD25</f>
        <v> </v>
      </c>
      <c r="D26" t="str">
        <f>'m vs o orig data'!AE25</f>
        <v>o</v>
      </c>
      <c r="E26" t="str">
        <f ca="1">IF(CELL("contents",F26)="s","s",IF(CELL("contents",G26)="s","s",IF(CELL("contents",'m vs o orig data'!AF25)="d","d","")))</f>
        <v>d</v>
      </c>
      <c r="F26" t="str">
        <f>'m vs o orig data'!AG25</f>
        <v> </v>
      </c>
      <c r="G26" t="str">
        <f>'m vs o orig data'!AH25</f>
        <v> </v>
      </c>
      <c r="H26" s="16">
        <f t="shared" si="3"/>
        <v>0.2847727481</v>
      </c>
      <c r="I26" s="3">
        <f>'m vs o orig data'!B25</f>
        <v>0.2764385507</v>
      </c>
      <c r="J26" s="3">
        <f>'m vs o orig data'!N25</f>
        <v>0.1527475098</v>
      </c>
      <c r="K26" s="16">
        <f t="shared" si="4"/>
        <v>0.1313516786</v>
      </c>
      <c r="L26" s="12">
        <f>'m vs o orig data'!E25</f>
        <v>0.6228003921</v>
      </c>
      <c r="N26" s="12">
        <f>'m vs o orig data'!Q25</f>
        <v>6.4685621E-06</v>
      </c>
      <c r="P26" s="12">
        <f>'m vs o orig data'!Z25</f>
        <v>1.139194E-21</v>
      </c>
      <c r="Q26" s="1"/>
      <c r="R26" s="1"/>
      <c r="S26" s="1"/>
    </row>
    <row r="27" spans="1:19" ht="12.75">
      <c r="A27" s="2" t="str">
        <f ca="1" t="shared" si="2"/>
        <v>Seven Oaks (o,d)</v>
      </c>
      <c r="B27" t="s">
        <v>52</v>
      </c>
      <c r="C27" t="str">
        <f>'m vs o orig data'!AD26</f>
        <v> </v>
      </c>
      <c r="D27" t="str">
        <f>'m vs o orig data'!AE26</f>
        <v>o</v>
      </c>
      <c r="E27" t="str">
        <f ca="1">IF(CELL("contents",F27)="s","s",IF(CELL("contents",G27)="s","s",IF(CELL("contents",'m vs o orig data'!AF26)="d","d","")))</f>
        <v>d</v>
      </c>
      <c r="F27" t="str">
        <f>'m vs o orig data'!AG26</f>
        <v> </v>
      </c>
      <c r="G27" t="str">
        <f>'m vs o orig data'!AH26</f>
        <v> </v>
      </c>
      <c r="H27" s="16">
        <f t="shared" si="3"/>
        <v>0.2847727481</v>
      </c>
      <c r="I27" s="3">
        <f>'m vs o orig data'!B26</f>
        <v>0.3020591025</v>
      </c>
      <c r="J27" s="3">
        <f>'m vs o orig data'!N26</f>
        <v>0.09442984</v>
      </c>
      <c r="K27" s="16">
        <f t="shared" si="4"/>
        <v>0.1313516786</v>
      </c>
      <c r="L27" s="12">
        <f>'m vs o orig data'!E26</f>
        <v>0.4237592504</v>
      </c>
      <c r="N27" s="12">
        <f>'m vs o orig data'!Q26</f>
        <v>6.827321E-16</v>
      </c>
      <c r="P27" s="12">
        <f>'m vs o orig data'!Z26</f>
        <v>1.652482E-49</v>
      </c>
      <c r="Q27" s="1"/>
      <c r="R27" s="1"/>
      <c r="S27" s="1"/>
    </row>
    <row r="28" spans="1:19" ht="12.75">
      <c r="A28" s="2" t="str">
        <f ca="1" t="shared" si="2"/>
        <v>St. James - Assiniboia (m,o,d)</v>
      </c>
      <c r="B28" t="s">
        <v>53</v>
      </c>
      <c r="C28" t="str">
        <f>'m vs o orig data'!AD27</f>
        <v>m</v>
      </c>
      <c r="D28" t="str">
        <f>'m vs o orig data'!AE27</f>
        <v>o</v>
      </c>
      <c r="E28" t="str">
        <f ca="1">IF(CELL("contents",F28)="s","s",IF(CELL("contents",G28)="s","s",IF(CELL("contents",'m vs o orig data'!AF27)="d","d","")))</f>
        <v>d</v>
      </c>
      <c r="F28" t="str">
        <f>'m vs o orig data'!AG27</f>
        <v> </v>
      </c>
      <c r="G28" t="str">
        <f>'m vs o orig data'!AH27</f>
        <v> </v>
      </c>
      <c r="H28" s="16">
        <f t="shared" si="3"/>
        <v>0.2847727481</v>
      </c>
      <c r="I28" s="3">
        <f>'m vs o orig data'!B27</f>
        <v>0.1878804019</v>
      </c>
      <c r="J28" s="3">
        <f>'m vs o orig data'!N27</f>
        <v>0.1122491761</v>
      </c>
      <c r="K28" s="16">
        <f t="shared" si="4"/>
        <v>0.1313516786</v>
      </c>
      <c r="L28" s="12">
        <f>'m vs o orig data'!E27</f>
        <v>6.7668533E-06</v>
      </c>
      <c r="M28" s="9"/>
      <c r="N28" s="12">
        <f>'m vs o orig data'!Q27</f>
        <v>0.0001027156</v>
      </c>
      <c r="P28" s="12">
        <f>'m vs o orig data'!Z27</f>
        <v>8.605129E-08</v>
      </c>
      <c r="Q28" s="1"/>
      <c r="R28" s="1"/>
      <c r="S28" s="1"/>
    </row>
    <row r="29" spans="1:19" ht="12.75">
      <c r="A29" s="2" t="str">
        <f ca="1" t="shared" si="2"/>
        <v>Inkster (m,o,d)</v>
      </c>
      <c r="B29" t="s">
        <v>54</v>
      </c>
      <c r="C29" t="str">
        <f>'m vs o orig data'!AD28</f>
        <v>m</v>
      </c>
      <c r="D29" t="str">
        <f>'m vs o orig data'!AE28</f>
        <v>o</v>
      </c>
      <c r="E29" t="str">
        <f ca="1">IF(CELL("contents",F29)="s","s",IF(CELL("contents",G29)="s","s",IF(CELL("contents",'m vs o orig data'!AF28)="d","d","")))</f>
        <v>d</v>
      </c>
      <c r="F29" t="str">
        <f>'m vs o orig data'!AG28</f>
        <v> </v>
      </c>
      <c r="G29" t="str">
        <f>'m vs o orig data'!AH28</f>
        <v> </v>
      </c>
      <c r="H29" s="16">
        <f t="shared" si="3"/>
        <v>0.2847727481</v>
      </c>
      <c r="I29" s="3">
        <f>'m vs o orig data'!B28</f>
        <v>0.4900903135</v>
      </c>
      <c r="J29" s="3">
        <f>'m vs o orig data'!N28</f>
        <v>0.2552346061</v>
      </c>
      <c r="K29" s="16">
        <f t="shared" si="4"/>
        <v>0.1313516786</v>
      </c>
      <c r="L29" s="12">
        <f>'m vs o orig data'!E28</f>
        <v>2.867753E-19</v>
      </c>
      <c r="M29" s="9"/>
      <c r="N29" s="12">
        <f>'m vs o orig data'!Q28</f>
        <v>8.107187E-76</v>
      </c>
      <c r="P29" s="12">
        <f>'m vs o orig data'!Z28</f>
        <v>1.03709E-24</v>
      </c>
      <c r="Q29" s="1"/>
      <c r="R29" s="1"/>
      <c r="S29" s="1"/>
    </row>
    <row r="30" spans="1:19" ht="12.75">
      <c r="A30" s="2" t="str">
        <f ca="1" t="shared" si="2"/>
        <v>Downtown (m,o,d)</v>
      </c>
      <c r="B30" t="s">
        <v>55</v>
      </c>
      <c r="C30" t="str">
        <f>'m vs o orig data'!AD29</f>
        <v>m</v>
      </c>
      <c r="D30" t="str">
        <f>'m vs o orig data'!AE29</f>
        <v>o</v>
      </c>
      <c r="E30" t="str">
        <f ca="1">IF(CELL("contents",F30)="s","s",IF(CELL("contents",G30)="s","s",IF(CELL("contents",'m vs o orig data'!AF29)="d","d","")))</f>
        <v>d</v>
      </c>
      <c r="F30" t="str">
        <f>'m vs o orig data'!AG29</f>
        <v> </v>
      </c>
      <c r="G30" t="str">
        <f>'m vs o orig data'!AH29</f>
        <v> </v>
      </c>
      <c r="H30" s="16">
        <f t="shared" si="3"/>
        <v>0.2847727481</v>
      </c>
      <c r="I30" s="3">
        <f>'m vs o orig data'!B29</f>
        <v>0.6081623395</v>
      </c>
      <c r="J30" s="3">
        <f>'m vs o orig data'!N29</f>
        <v>0.3711544171</v>
      </c>
      <c r="K30" s="16">
        <f t="shared" si="4"/>
        <v>0.1313516786</v>
      </c>
      <c r="L30" s="12">
        <f>'m vs o orig data'!E29</f>
        <v>1.025716E-44</v>
      </c>
      <c r="M30" s="9"/>
      <c r="N30" s="12">
        <f>'m vs o orig data'!Q29</f>
        <v>1.6196E-254</v>
      </c>
      <c r="P30" s="12">
        <f>'m vs o orig data'!Z29</f>
        <v>8.351319E-20</v>
      </c>
      <c r="Q30" s="1"/>
      <c r="R30" s="1"/>
      <c r="S30" s="1"/>
    </row>
    <row r="31" spans="1:19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(m,o,d)</v>
      </c>
      <c r="B31" t="s">
        <v>56</v>
      </c>
      <c r="C31" t="str">
        <f>'m vs o orig data'!AD30</f>
        <v>m</v>
      </c>
      <c r="D31" t="str">
        <f>'m vs o orig data'!AE30</f>
        <v>o</v>
      </c>
      <c r="E31" t="str">
        <f ca="1">IF(CELL("contents",F31)="s","s",IF(CELL("contents",G31)="s","s",IF(CELL("contents",'m vs o orig data'!AF30)="d","d","")))</f>
        <v>d</v>
      </c>
      <c r="F31" t="str">
        <f>'m vs o orig data'!AG30</f>
        <v> </v>
      </c>
      <c r="G31" t="str">
        <f>'m vs o orig data'!AH30</f>
        <v> </v>
      </c>
      <c r="H31" s="16">
        <f t="shared" si="3"/>
        <v>0.2847727481</v>
      </c>
      <c r="I31" s="3">
        <f>'m vs o orig data'!B30</f>
        <v>0.5870656216</v>
      </c>
      <c r="J31" s="3">
        <f>'m vs o orig data'!N30</f>
        <v>0.4884510413</v>
      </c>
      <c r="K31" s="16">
        <f t="shared" si="4"/>
        <v>0.1313516786</v>
      </c>
      <c r="L31" s="12">
        <f>'m vs o orig data'!E30</f>
        <v>6.987505E-58</v>
      </c>
      <c r="M31" s="9"/>
      <c r="N31" s="12">
        <f>'m vs o orig data'!Q30</f>
        <v>1E-100</v>
      </c>
      <c r="P31" s="12">
        <f>'m vs o orig data'!Z30</f>
        <v>5.71028E-05</v>
      </c>
      <c r="Q31" s="1"/>
      <c r="R31" s="1"/>
      <c r="S31" s="1"/>
    </row>
    <row r="32" spans="1:19" ht="12.75">
      <c r="B32"/>
      <c r="C32"/>
      <c r="D32"/>
      <c r="E32"/>
      <c r="F32"/>
      <c r="G32"/>
      <c r="H32" s="16"/>
      <c r="I32" s="3"/>
      <c r="J32" s="3"/>
      <c r="K32" s="16"/>
      <c r="L32" s="12"/>
      <c r="M32" s="9"/>
      <c r="N32" s="12"/>
      <c r="P32" s="12"/>
      <c r="Q32" s="1"/>
      <c r="R32" s="1"/>
      <c r="S32" s="1"/>
    </row>
    <row r="33" spans="2:8" ht="12.75">
      <c r="B33"/>
      <c r="C33"/>
      <c r="D33"/>
      <c r="E33"/>
      <c r="F33"/>
      <c r="G33"/>
      <c r="H33" s="17"/>
    </row>
    <row r="34" spans="2:8" ht="12.75">
      <c r="B34"/>
      <c r="C34"/>
      <c r="D34"/>
      <c r="E34"/>
      <c r="F34"/>
      <c r="G34"/>
      <c r="H34" s="17"/>
    </row>
    <row r="35" spans="2:8" ht="12.75">
      <c r="B35"/>
      <c r="C35"/>
      <c r="D35"/>
      <c r="E35"/>
      <c r="F35"/>
      <c r="G35"/>
      <c r="H35" s="17"/>
    </row>
    <row r="36" spans="2:8" ht="12.75">
      <c r="B36"/>
      <c r="C36"/>
      <c r="D36"/>
      <c r="E36"/>
      <c r="F36"/>
      <c r="G36"/>
      <c r="H36" s="17"/>
    </row>
    <row r="37" spans="2:8" ht="12.75">
      <c r="B37"/>
      <c r="C37"/>
      <c r="D37"/>
      <c r="E37"/>
      <c r="F37"/>
      <c r="G37"/>
      <c r="H37" s="17"/>
    </row>
    <row r="38" spans="2:8" ht="12.75">
      <c r="B38"/>
      <c r="C38"/>
      <c r="D38"/>
      <c r="E38"/>
      <c r="F38"/>
      <c r="G38"/>
      <c r="H38" s="17"/>
    </row>
    <row r="39" spans="2:8" ht="12.75">
      <c r="B39"/>
      <c r="C39"/>
      <c r="D39"/>
      <c r="E39"/>
      <c r="F39"/>
      <c r="G39"/>
      <c r="H39" s="17"/>
    </row>
    <row r="40" ht="12.75">
      <c r="H40" s="17"/>
    </row>
    <row r="41" ht="12.75">
      <c r="H41" s="17"/>
    </row>
    <row r="42" ht="12.75">
      <c r="H42" s="17"/>
    </row>
    <row r="43" ht="12.75">
      <c r="H43" s="17"/>
    </row>
    <row r="44" ht="12.75">
      <c r="H44" s="17"/>
    </row>
    <row r="45" ht="12.75">
      <c r="H45" s="17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28" sqref="E28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7" ht="12.75">
      <c r="A1" s="32" t="s">
        <v>134</v>
      </c>
      <c r="B1" s="5" t="s">
        <v>58</v>
      </c>
      <c r="C1" s="13" t="s">
        <v>29</v>
      </c>
      <c r="D1" s="13" t="s">
        <v>30</v>
      </c>
      <c r="E1" s="80" t="s">
        <v>157</v>
      </c>
      <c r="F1" s="80"/>
      <c r="G1" s="80"/>
    </row>
    <row r="2" spans="1:7" ht="12.75">
      <c r="A2" s="32"/>
      <c r="B2" s="5"/>
      <c r="C2" s="13"/>
      <c r="D2" s="13"/>
      <c r="E2" s="3"/>
      <c r="F2" s="3" t="s">
        <v>136</v>
      </c>
      <c r="G2" s="3"/>
    </row>
    <row r="3" spans="1:7" ht="12.75">
      <c r="A3" s="31" t="s">
        <v>0</v>
      </c>
      <c r="B3" s="5"/>
      <c r="C3" s="13" t="s">
        <v>117</v>
      </c>
      <c r="D3" s="13" t="s">
        <v>60</v>
      </c>
      <c r="E3" s="6" t="s">
        <v>125</v>
      </c>
      <c r="F3" s="3" t="s">
        <v>137</v>
      </c>
      <c r="G3" s="6" t="s">
        <v>99</v>
      </c>
    </row>
    <row r="4" spans="1:7" ht="12.75">
      <c r="A4" s="30" t="str">
        <f ca="1">CONCATENATE(B4)&amp;(IF((CELL("contents",D4)="s")," (s)",(IF((CELL("contents",C4)="m")," (m)",""))))</f>
        <v>Southeast Region (m)</v>
      </c>
      <c r="B4" t="s">
        <v>118</v>
      </c>
      <c r="C4" t="str">
        <f>'m region orig data'!N4</f>
        <v>m</v>
      </c>
      <c r="D4" t="str">
        <f>'m region orig data'!O4</f>
        <v> </v>
      </c>
      <c r="E4" s="16">
        <f>F$12</f>
        <v>0.2847981429</v>
      </c>
      <c r="F4" s="33">
        <f>'m region orig data'!B4</f>
        <v>0.1031960792</v>
      </c>
      <c r="G4" s="12">
        <f>'m region orig data'!E4</f>
        <v>2.606897E-54</v>
      </c>
    </row>
    <row r="5" spans="1:7" ht="12.75">
      <c r="A5" s="30" t="str">
        <f ca="1">CONCATENATE(B5)&amp;(IF((CELL("contents",D5)="s")," (s)",(IF((CELL("contents",C5)="m")," (m)",""))))</f>
        <v>Interlake Region (m)</v>
      </c>
      <c r="B5" t="s">
        <v>119</v>
      </c>
      <c r="C5" t="str">
        <f>'m region orig data'!N5</f>
        <v>m</v>
      </c>
      <c r="D5" t="str">
        <f>'m region orig data'!O5</f>
        <v> </v>
      </c>
      <c r="E5" s="16">
        <f aca="true" t="shared" si="0" ref="E5:E12">F$12</f>
        <v>0.2847981429</v>
      </c>
      <c r="F5" s="33">
        <f>'m region orig data'!B5</f>
        <v>0.1616533885</v>
      </c>
      <c r="G5" s="12">
        <f>'m region orig data'!E5</f>
        <v>1.1727E-21</v>
      </c>
    </row>
    <row r="6" spans="1:7" ht="12.75">
      <c r="A6" s="30" t="str">
        <f aca="true" ca="1" t="shared" si="1" ref="A6:A12">CONCATENATE(B6)&amp;(IF((CELL("contents",D6)="s")," (s)",(IF((CELL("contents",C6)="m")," (m)",""))))</f>
        <v>Northwest Region (m)</v>
      </c>
      <c r="B6" t="s">
        <v>120</v>
      </c>
      <c r="C6" t="str">
        <f>'m region orig data'!N6</f>
        <v>m</v>
      </c>
      <c r="D6" t="str">
        <f>'m region orig data'!O6</f>
        <v> </v>
      </c>
      <c r="E6" s="16">
        <f t="shared" si="0"/>
        <v>0.2847981429</v>
      </c>
      <c r="F6" s="33">
        <f>'m region orig data'!B6</f>
        <v>0.361649338</v>
      </c>
      <c r="G6" s="12">
        <f>'m region orig data'!E6</f>
        <v>4.6319419E-06</v>
      </c>
    </row>
    <row r="7" spans="1:7" ht="12.75">
      <c r="A7" s="30" t="str">
        <f ca="1" t="shared" si="1"/>
        <v>Winnipeg Region (m)</v>
      </c>
      <c r="B7" t="s">
        <v>121</v>
      </c>
      <c r="C7" t="str">
        <f>'m region orig data'!N7</f>
        <v>m</v>
      </c>
      <c r="D7" t="str">
        <f>'m region orig data'!O7</f>
        <v> </v>
      </c>
      <c r="E7" s="16">
        <f t="shared" si="0"/>
        <v>0.2847981429</v>
      </c>
      <c r="F7" s="33">
        <f>'m region orig data'!B7</f>
        <v>0.3200205962</v>
      </c>
      <c r="G7" s="12">
        <f>'m region orig data'!E7</f>
        <v>0.0003445237</v>
      </c>
    </row>
    <row r="8" spans="1:7" ht="12.75">
      <c r="A8" s="30" t="str">
        <f ca="1" t="shared" si="1"/>
        <v>Southwest Region (m)</v>
      </c>
      <c r="B8" t="s">
        <v>122</v>
      </c>
      <c r="C8" t="str">
        <f>'m region orig data'!N8</f>
        <v>m</v>
      </c>
      <c r="D8" t="str">
        <f>'m region orig data'!O8</f>
        <v> </v>
      </c>
      <c r="E8" s="16">
        <f t="shared" si="0"/>
        <v>0.2847981429</v>
      </c>
      <c r="F8" s="33">
        <f>'m region orig data'!B8</f>
        <v>0.2139218402</v>
      </c>
      <c r="G8" s="12">
        <f>'m region orig data'!E8</f>
        <v>4.1389821E-09</v>
      </c>
    </row>
    <row r="9" spans="1:7" ht="12.75">
      <c r="A9" s="30" t="str">
        <f ca="1" t="shared" si="1"/>
        <v>The Pas Region (m)</v>
      </c>
      <c r="B9" t="s">
        <v>123</v>
      </c>
      <c r="C9" t="str">
        <f>'m region orig data'!N9</f>
        <v>m</v>
      </c>
      <c r="D9" t="str">
        <f>'m region orig data'!O9</f>
        <v> </v>
      </c>
      <c r="E9" s="16">
        <f t="shared" si="0"/>
        <v>0.2847981429</v>
      </c>
      <c r="F9" s="33">
        <f>'m region orig data'!B9</f>
        <v>0.4934968808</v>
      </c>
      <c r="G9" s="12">
        <f>'m region orig data'!E9</f>
        <v>6.168762E-40</v>
      </c>
    </row>
    <row r="10" spans="1:7" ht="12.75">
      <c r="A10" s="30" t="str">
        <f ca="1" t="shared" si="1"/>
        <v>Thompson Region (m)</v>
      </c>
      <c r="B10" t="s">
        <v>124</v>
      </c>
      <c r="C10" t="str">
        <f>'m region orig data'!N10</f>
        <v>m</v>
      </c>
      <c r="D10" t="str">
        <f>'m region orig data'!O10</f>
        <v> </v>
      </c>
      <c r="E10" s="16">
        <f t="shared" si="0"/>
        <v>0.2847981429</v>
      </c>
      <c r="F10" s="33">
        <f>'m region orig data'!B10</f>
        <v>0.3506813209</v>
      </c>
      <c r="G10" s="12">
        <f>'m region orig data'!E10</f>
        <v>2.44189E-05</v>
      </c>
    </row>
    <row r="11" spans="1:7" ht="12.75">
      <c r="A11" s="30"/>
      <c r="E11" s="16"/>
      <c r="F11" s="33"/>
      <c r="G11" s="12"/>
    </row>
    <row r="12" spans="1:7" ht="12.75">
      <c r="A12" s="30" t="str">
        <f ca="1" t="shared" si="1"/>
        <v>Manitoba</v>
      </c>
      <c r="B12" t="s">
        <v>42</v>
      </c>
      <c r="C12" t="str">
        <f>'m region orig data'!N11</f>
        <v> </v>
      </c>
      <c r="D12" t="str">
        <f>'m region orig data'!O11</f>
        <v> </v>
      </c>
      <c r="E12" s="16">
        <f t="shared" si="0"/>
        <v>0.2847981429</v>
      </c>
      <c r="F12" s="33">
        <f>'m region orig data'!B11</f>
        <v>0.2847981429</v>
      </c>
      <c r="G12" s="12" t="str">
        <f>'m region orig data'!E11</f>
        <v> </v>
      </c>
    </row>
    <row r="13" spans="5:7" ht="12.75">
      <c r="E13" s="16"/>
      <c r="F13" s="11"/>
      <c r="G13" s="12"/>
    </row>
    <row r="16" ht="12.75">
      <c r="B16" s="35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153</v>
      </c>
    </row>
    <row r="3" spans="1:34" ht="12.75">
      <c r="A3" t="s">
        <v>0</v>
      </c>
      <c r="B3" t="s">
        <v>62</v>
      </c>
      <c r="C3" t="s">
        <v>63</v>
      </c>
      <c r="D3" t="s">
        <v>64</v>
      </c>
      <c r="E3" t="s">
        <v>65</v>
      </c>
      <c r="F3" t="s">
        <v>66</v>
      </c>
      <c r="G3" t="s">
        <v>67</v>
      </c>
      <c r="H3" t="s">
        <v>68</v>
      </c>
      <c r="I3" t="s">
        <v>69</v>
      </c>
      <c r="J3" t="s">
        <v>70</v>
      </c>
      <c r="K3" t="s">
        <v>149</v>
      </c>
      <c r="L3" t="s">
        <v>71</v>
      </c>
      <c r="M3" t="s">
        <v>72</v>
      </c>
      <c r="N3" t="s">
        <v>73</v>
      </c>
      <c r="O3" t="s">
        <v>74</v>
      </c>
      <c r="P3" t="s">
        <v>75</v>
      </c>
      <c r="Q3" t="s">
        <v>76</v>
      </c>
      <c r="R3" t="s">
        <v>77</v>
      </c>
      <c r="S3" t="s">
        <v>78</v>
      </c>
      <c r="T3" t="s">
        <v>79</v>
      </c>
      <c r="U3" t="s">
        <v>80</v>
      </c>
      <c r="V3" t="s">
        <v>81</v>
      </c>
      <c r="W3" t="s">
        <v>150</v>
      </c>
      <c r="X3" t="s">
        <v>82</v>
      </c>
      <c r="Y3" t="s">
        <v>83</v>
      </c>
      <c r="Z3" t="s">
        <v>84</v>
      </c>
      <c r="AA3" t="s">
        <v>85</v>
      </c>
      <c r="AB3" t="s">
        <v>86</v>
      </c>
      <c r="AC3" t="s">
        <v>87</v>
      </c>
      <c r="AD3" t="s">
        <v>88</v>
      </c>
      <c r="AE3" t="s">
        <v>89</v>
      </c>
      <c r="AF3" t="s">
        <v>90</v>
      </c>
      <c r="AG3" t="s">
        <v>91</v>
      </c>
      <c r="AH3" t="s">
        <v>92</v>
      </c>
    </row>
    <row r="4" spans="1:34" ht="12.75">
      <c r="A4" t="s">
        <v>3</v>
      </c>
      <c r="B4">
        <v>0.057257591</v>
      </c>
      <c r="C4">
        <v>0.0463225724</v>
      </c>
      <c r="D4">
        <v>0.0707739566</v>
      </c>
      <c r="E4" s="4">
        <v>8.672802E-50</v>
      </c>
      <c r="F4">
        <v>0.0572660099</v>
      </c>
      <c r="G4">
        <v>0.0057656733</v>
      </c>
      <c r="H4">
        <v>-1.6041</v>
      </c>
      <c r="I4">
        <v>-1.8161</v>
      </c>
      <c r="J4">
        <v>-1.3922</v>
      </c>
      <c r="K4">
        <v>0.2010641517</v>
      </c>
      <c r="L4">
        <v>0.1626650468</v>
      </c>
      <c r="M4">
        <v>0.2485278423</v>
      </c>
      <c r="N4">
        <v>0.0430444955</v>
      </c>
      <c r="O4">
        <v>0.0392104508</v>
      </c>
      <c r="P4">
        <v>0.0472534376</v>
      </c>
      <c r="Q4" s="4">
        <v>1.72323E-121</v>
      </c>
      <c r="R4">
        <v>0.0426668342</v>
      </c>
      <c r="S4">
        <v>0.0016020907</v>
      </c>
      <c r="T4">
        <v>-1.1156</v>
      </c>
      <c r="U4">
        <v>-1.2089</v>
      </c>
      <c r="V4">
        <v>-1.0224</v>
      </c>
      <c r="W4">
        <v>0.3277041904</v>
      </c>
      <c r="X4">
        <v>0.298515034</v>
      </c>
      <c r="Y4">
        <v>0.3597474974</v>
      </c>
      <c r="Z4">
        <v>0.0124624081</v>
      </c>
      <c r="AA4">
        <v>-0.2853</v>
      </c>
      <c r="AB4">
        <v>-0.5091</v>
      </c>
      <c r="AC4">
        <v>-0.0615</v>
      </c>
      <c r="AD4" t="s">
        <v>117</v>
      </c>
      <c r="AE4" t="s">
        <v>94</v>
      </c>
      <c r="AF4" t="s">
        <v>93</v>
      </c>
      <c r="AG4" t="s">
        <v>59</v>
      </c>
      <c r="AH4" t="s">
        <v>59</v>
      </c>
    </row>
    <row r="5" spans="1:34" ht="12.75">
      <c r="A5" t="s">
        <v>1</v>
      </c>
      <c r="B5">
        <v>0.1956411153</v>
      </c>
      <c r="C5">
        <v>0.1714906094</v>
      </c>
      <c r="D5">
        <v>0.2231926642</v>
      </c>
      <c r="E5" s="4">
        <v>2.3424883E-08</v>
      </c>
      <c r="F5">
        <v>0.1934156379</v>
      </c>
      <c r="G5">
        <v>0.0103440814</v>
      </c>
      <c r="H5">
        <v>-0.3754</v>
      </c>
      <c r="I5">
        <v>-0.5072</v>
      </c>
      <c r="J5">
        <v>-0.2437</v>
      </c>
      <c r="K5">
        <v>0.6870078568</v>
      </c>
      <c r="L5">
        <v>0.6022016173</v>
      </c>
      <c r="M5">
        <v>0.7837571036</v>
      </c>
      <c r="N5">
        <v>0.0819115742</v>
      </c>
      <c r="O5">
        <v>0.076483288</v>
      </c>
      <c r="P5">
        <v>0.0877251249</v>
      </c>
      <c r="Q5" s="4">
        <v>1.594747E-41</v>
      </c>
      <c r="R5">
        <v>0.0820558068</v>
      </c>
      <c r="S5">
        <v>0.0016640653</v>
      </c>
      <c r="T5">
        <v>-0.4722</v>
      </c>
      <c r="U5">
        <v>-0.5408</v>
      </c>
      <c r="V5">
        <v>-0.4037</v>
      </c>
      <c r="W5">
        <v>0.6236050814</v>
      </c>
      <c r="X5">
        <v>0.5822787252</v>
      </c>
      <c r="Y5">
        <v>0.6678645135</v>
      </c>
      <c r="Z5" s="4">
        <v>4.978952E-36</v>
      </c>
      <c r="AA5">
        <v>-0.8706</v>
      </c>
      <c r="AB5">
        <v>-1.0068</v>
      </c>
      <c r="AC5">
        <v>-0.7345</v>
      </c>
      <c r="AD5" t="s">
        <v>117</v>
      </c>
      <c r="AE5" t="s">
        <v>94</v>
      </c>
      <c r="AF5" t="s">
        <v>93</v>
      </c>
      <c r="AG5" t="s">
        <v>59</v>
      </c>
      <c r="AH5" t="s">
        <v>59</v>
      </c>
    </row>
    <row r="6" spans="1:34" ht="12.75">
      <c r="A6" t="s">
        <v>10</v>
      </c>
      <c r="B6">
        <v>0.1393277467</v>
      </c>
      <c r="C6">
        <v>0.1134957542</v>
      </c>
      <c r="D6">
        <v>0.1710391824</v>
      </c>
      <c r="E6" s="4">
        <v>8.342626E-12</v>
      </c>
      <c r="F6">
        <v>0.1386962552</v>
      </c>
      <c r="G6">
        <v>0.0128719073</v>
      </c>
      <c r="H6">
        <v>-0.7149</v>
      </c>
      <c r="I6">
        <v>-0.9199</v>
      </c>
      <c r="J6">
        <v>-0.5098</v>
      </c>
      <c r="K6">
        <v>0.4892594101</v>
      </c>
      <c r="L6">
        <v>0.3985485092</v>
      </c>
      <c r="M6">
        <v>0.6006163989</v>
      </c>
      <c r="N6">
        <v>0.0607574477</v>
      </c>
      <c r="O6">
        <v>0.0557586217</v>
      </c>
      <c r="P6">
        <v>0.0662044243</v>
      </c>
      <c r="Q6" s="4">
        <v>2.455264E-69</v>
      </c>
      <c r="R6">
        <v>0.0593413978</v>
      </c>
      <c r="S6">
        <v>0.0019368386</v>
      </c>
      <c r="T6">
        <v>-0.771</v>
      </c>
      <c r="U6">
        <v>-0.8568</v>
      </c>
      <c r="V6">
        <v>-0.6851</v>
      </c>
      <c r="W6">
        <v>0.4625555484</v>
      </c>
      <c r="X6">
        <v>0.4244987374</v>
      </c>
      <c r="Y6">
        <v>0.5040241972</v>
      </c>
      <c r="Z6" s="4">
        <v>3.122251E-14</v>
      </c>
      <c r="AA6">
        <v>-0.8299</v>
      </c>
      <c r="AB6">
        <v>-1.0442</v>
      </c>
      <c r="AC6">
        <v>-0.6157</v>
      </c>
      <c r="AD6" t="s">
        <v>117</v>
      </c>
      <c r="AE6" t="s">
        <v>94</v>
      </c>
      <c r="AF6" t="s">
        <v>93</v>
      </c>
      <c r="AG6" t="s">
        <v>59</v>
      </c>
      <c r="AH6" t="s">
        <v>59</v>
      </c>
    </row>
    <row r="7" spans="1:34" ht="12.75">
      <c r="A7" t="s">
        <v>9</v>
      </c>
      <c r="B7">
        <v>0.3075245027</v>
      </c>
      <c r="C7">
        <v>0.2679636206</v>
      </c>
      <c r="D7">
        <v>0.3529259664</v>
      </c>
      <c r="E7">
        <v>0.273949918</v>
      </c>
      <c r="F7">
        <v>0.3102595797</v>
      </c>
      <c r="G7">
        <v>0.0162641428</v>
      </c>
      <c r="H7">
        <v>0.0769</v>
      </c>
      <c r="I7">
        <v>-0.0608</v>
      </c>
      <c r="J7">
        <v>0.2146</v>
      </c>
      <c r="K7">
        <v>1.0798944239</v>
      </c>
      <c r="L7">
        <v>0.9409735392</v>
      </c>
      <c r="M7">
        <v>1.2393249311</v>
      </c>
      <c r="N7">
        <v>0.1558056442</v>
      </c>
      <c r="O7">
        <v>0.1448745521</v>
      </c>
      <c r="P7">
        <v>0.1675615104</v>
      </c>
      <c r="Q7" s="4">
        <v>4.2200477E-06</v>
      </c>
      <c r="R7">
        <v>0.1557676116</v>
      </c>
      <c r="S7">
        <v>0.0035075272</v>
      </c>
      <c r="T7">
        <v>0.1707</v>
      </c>
      <c r="U7">
        <v>0.098</v>
      </c>
      <c r="V7">
        <v>0.2435</v>
      </c>
      <c r="W7">
        <v>1.1861717026</v>
      </c>
      <c r="X7">
        <v>1.1029516611</v>
      </c>
      <c r="Y7">
        <v>1.2756708727</v>
      </c>
      <c r="Z7" s="4">
        <v>2.124148E-20</v>
      </c>
      <c r="AA7">
        <v>-0.6799</v>
      </c>
      <c r="AB7">
        <v>-0.8239</v>
      </c>
      <c r="AC7">
        <v>-0.536</v>
      </c>
      <c r="AD7" t="s">
        <v>59</v>
      </c>
      <c r="AE7" t="s">
        <v>94</v>
      </c>
      <c r="AF7" t="s">
        <v>93</v>
      </c>
      <c r="AG7" t="s">
        <v>59</v>
      </c>
      <c r="AH7" t="s">
        <v>59</v>
      </c>
    </row>
    <row r="8" spans="1:34" ht="12.75">
      <c r="A8" t="s">
        <v>11</v>
      </c>
      <c r="B8">
        <v>0.3201192572</v>
      </c>
      <c r="C8">
        <v>0.2993969507</v>
      </c>
      <c r="D8">
        <v>0.3422758267</v>
      </c>
      <c r="E8">
        <v>0.0006285704</v>
      </c>
      <c r="F8">
        <v>0.3212140373</v>
      </c>
      <c r="G8">
        <v>0.004793508</v>
      </c>
      <c r="H8">
        <v>0.1167</v>
      </c>
      <c r="I8">
        <v>0.0498</v>
      </c>
      <c r="J8">
        <v>0.1837</v>
      </c>
      <c r="K8">
        <v>1.123828968</v>
      </c>
      <c r="L8">
        <v>1.0510800541</v>
      </c>
      <c r="M8">
        <v>1.2016130877</v>
      </c>
      <c r="N8">
        <v>0.167922811</v>
      </c>
      <c r="O8">
        <v>0.1594066281</v>
      </c>
      <c r="P8">
        <v>0.1768939648</v>
      </c>
      <c r="Q8" s="4">
        <v>2.248071E-20</v>
      </c>
      <c r="R8">
        <v>0.1672911258</v>
      </c>
      <c r="S8">
        <v>0.0010136285</v>
      </c>
      <c r="T8">
        <v>0.2456</v>
      </c>
      <c r="U8">
        <v>0.1936</v>
      </c>
      <c r="V8">
        <v>0.2977</v>
      </c>
      <c r="W8">
        <v>1.2784215081</v>
      </c>
      <c r="X8">
        <v>1.2135865321</v>
      </c>
      <c r="Y8">
        <v>1.3467202454</v>
      </c>
      <c r="Z8" s="4">
        <v>4.309027E-89</v>
      </c>
      <c r="AA8">
        <v>-0.6452</v>
      </c>
      <c r="AB8">
        <v>-0.7084</v>
      </c>
      <c r="AC8">
        <v>-0.582</v>
      </c>
      <c r="AD8" t="s">
        <v>117</v>
      </c>
      <c r="AE8" t="s">
        <v>94</v>
      </c>
      <c r="AF8" t="s">
        <v>93</v>
      </c>
      <c r="AG8" t="s">
        <v>59</v>
      </c>
      <c r="AH8" t="s">
        <v>59</v>
      </c>
    </row>
    <row r="9" spans="1:34" ht="12.75">
      <c r="A9" t="s">
        <v>4</v>
      </c>
      <c r="B9">
        <v>0.1575895453</v>
      </c>
      <c r="C9">
        <v>0.1400681085</v>
      </c>
      <c r="D9">
        <v>0.1773027784</v>
      </c>
      <c r="E9" s="4">
        <v>7.626165E-23</v>
      </c>
      <c r="F9">
        <v>0.1557684298</v>
      </c>
      <c r="G9">
        <v>0.0074007279</v>
      </c>
      <c r="H9">
        <v>-0.5917</v>
      </c>
      <c r="I9">
        <v>-0.7096</v>
      </c>
      <c r="J9">
        <v>-0.4738</v>
      </c>
      <c r="K9">
        <v>0.5533870301</v>
      </c>
      <c r="L9">
        <v>0.4918592436</v>
      </c>
      <c r="M9">
        <v>0.6226114667</v>
      </c>
      <c r="N9">
        <v>0.074763325</v>
      </c>
      <c r="O9">
        <v>0.0690539987</v>
      </c>
      <c r="P9">
        <v>0.0809446934</v>
      </c>
      <c r="Q9" s="4">
        <v>5.964461E-44</v>
      </c>
      <c r="R9">
        <v>0.0730656342</v>
      </c>
      <c r="S9">
        <v>0.0020565758</v>
      </c>
      <c r="T9">
        <v>-0.5636</v>
      </c>
      <c r="U9">
        <v>-0.643</v>
      </c>
      <c r="V9">
        <v>-0.4841</v>
      </c>
      <c r="W9">
        <v>0.5691843893</v>
      </c>
      <c r="X9">
        <v>0.5257184338</v>
      </c>
      <c r="Y9">
        <v>0.6162440732</v>
      </c>
      <c r="Z9" s="4">
        <v>1.057109E-29</v>
      </c>
      <c r="AA9">
        <v>-0.7457</v>
      </c>
      <c r="AB9">
        <v>-0.8748</v>
      </c>
      <c r="AC9">
        <v>-0.6165</v>
      </c>
      <c r="AD9" t="s">
        <v>117</v>
      </c>
      <c r="AE9" t="s">
        <v>94</v>
      </c>
      <c r="AF9" t="s">
        <v>93</v>
      </c>
      <c r="AG9" t="s">
        <v>59</v>
      </c>
      <c r="AH9" t="s">
        <v>59</v>
      </c>
    </row>
    <row r="10" spans="1:34" ht="12.75">
      <c r="A10" t="s">
        <v>2</v>
      </c>
      <c r="B10">
        <v>0.1782726736</v>
      </c>
      <c r="C10">
        <v>0.1519061944</v>
      </c>
      <c r="D10">
        <v>0.2092156036</v>
      </c>
      <c r="E10" s="4">
        <v>9.7118932E-09</v>
      </c>
      <c r="F10">
        <v>0.1773049645</v>
      </c>
      <c r="G10">
        <v>0.0121568571</v>
      </c>
      <c r="H10">
        <v>-0.4684</v>
      </c>
      <c r="I10">
        <v>-0.6284</v>
      </c>
      <c r="J10">
        <v>-0.3083</v>
      </c>
      <c r="K10">
        <v>0.6260173236</v>
      </c>
      <c r="L10">
        <v>0.5334295342</v>
      </c>
      <c r="M10">
        <v>0.7346756492</v>
      </c>
      <c r="N10">
        <v>0.0470029747</v>
      </c>
      <c r="O10">
        <v>0.0421047341</v>
      </c>
      <c r="P10">
        <v>0.0524710505</v>
      </c>
      <c r="Q10" s="4">
        <v>7.91953E-75</v>
      </c>
      <c r="R10">
        <v>0.0461705595</v>
      </c>
      <c r="S10">
        <v>0.0021872883</v>
      </c>
      <c r="T10">
        <v>-1.0277</v>
      </c>
      <c r="U10">
        <v>-1.1377</v>
      </c>
      <c r="V10">
        <v>-0.9176</v>
      </c>
      <c r="W10">
        <v>0.3578406852</v>
      </c>
      <c r="X10">
        <v>0.3205496463</v>
      </c>
      <c r="Y10">
        <v>0.399469965</v>
      </c>
      <c r="Z10" s="4">
        <v>2.468107E-45</v>
      </c>
      <c r="AA10">
        <v>-1.3331</v>
      </c>
      <c r="AB10">
        <v>-1.518</v>
      </c>
      <c r="AC10">
        <v>-1.1482</v>
      </c>
      <c r="AD10" t="s">
        <v>117</v>
      </c>
      <c r="AE10" t="s">
        <v>94</v>
      </c>
      <c r="AF10" t="s">
        <v>93</v>
      </c>
      <c r="AG10" t="s">
        <v>59</v>
      </c>
      <c r="AH10" t="s">
        <v>59</v>
      </c>
    </row>
    <row r="11" spans="1:34" ht="12.75">
      <c r="A11" t="s">
        <v>6</v>
      </c>
      <c r="B11">
        <v>0.5100287051</v>
      </c>
      <c r="C11">
        <v>0.4679307818</v>
      </c>
      <c r="D11">
        <v>0.5559140159</v>
      </c>
      <c r="E11" s="4">
        <v>4.001396E-40</v>
      </c>
      <c r="F11">
        <v>0.5104113763</v>
      </c>
      <c r="G11">
        <v>0.0112655649</v>
      </c>
      <c r="H11">
        <v>0.5828</v>
      </c>
      <c r="I11">
        <v>0.4966</v>
      </c>
      <c r="J11">
        <v>0.6689</v>
      </c>
      <c r="K11">
        <v>1.791002505</v>
      </c>
      <c r="L11">
        <v>1.6431726173</v>
      </c>
      <c r="M11">
        <v>1.9521320761</v>
      </c>
      <c r="N11">
        <v>0.1757816863</v>
      </c>
      <c r="O11">
        <v>0.1630040336</v>
      </c>
      <c r="P11">
        <v>0.1895609608</v>
      </c>
      <c r="Q11" s="4">
        <v>3.819943E-14</v>
      </c>
      <c r="R11">
        <v>0.1735678515</v>
      </c>
      <c r="S11">
        <v>0.0041857747</v>
      </c>
      <c r="T11">
        <v>0.2914</v>
      </c>
      <c r="U11">
        <v>0.2159</v>
      </c>
      <c r="V11">
        <v>0.3668</v>
      </c>
      <c r="W11">
        <v>1.3382523023</v>
      </c>
      <c r="X11">
        <v>1.2409741191</v>
      </c>
      <c r="Y11">
        <v>1.4431559828</v>
      </c>
      <c r="Z11" s="4">
        <v>7.87919E-101</v>
      </c>
      <c r="AA11">
        <v>-1.0652</v>
      </c>
      <c r="AB11">
        <v>-1.1632</v>
      </c>
      <c r="AC11">
        <v>-0.9673</v>
      </c>
      <c r="AD11" t="s">
        <v>117</v>
      </c>
      <c r="AE11" t="s">
        <v>94</v>
      </c>
      <c r="AF11" t="s">
        <v>93</v>
      </c>
      <c r="AG11" t="s">
        <v>59</v>
      </c>
      <c r="AH11" t="s">
        <v>59</v>
      </c>
    </row>
    <row r="12" spans="1:34" ht="12.75">
      <c r="A12" t="s">
        <v>8</v>
      </c>
      <c r="B12">
        <v>0.1682513455</v>
      </c>
      <c r="C12">
        <v>0.0973644144</v>
      </c>
      <c r="D12">
        <v>0.2907480667</v>
      </c>
      <c r="E12">
        <v>0.0593545412</v>
      </c>
      <c r="F12">
        <v>0.1710526316</v>
      </c>
      <c r="G12">
        <v>0.0431938149</v>
      </c>
      <c r="H12">
        <v>-0.5262</v>
      </c>
      <c r="I12">
        <v>-1.0732</v>
      </c>
      <c r="J12">
        <v>0.0208</v>
      </c>
      <c r="K12">
        <v>0.5908267088</v>
      </c>
      <c r="L12">
        <v>0.3419021486</v>
      </c>
      <c r="M12">
        <v>1.0209827614</v>
      </c>
      <c r="N12">
        <v>0.2575042135</v>
      </c>
      <c r="O12">
        <v>0.1951217473</v>
      </c>
      <c r="P12">
        <v>0.3398310075</v>
      </c>
      <c r="Q12" s="4">
        <v>1.9749548E-06</v>
      </c>
      <c r="R12">
        <v>0.2653061224</v>
      </c>
      <c r="S12">
        <v>0.0315354339</v>
      </c>
      <c r="T12">
        <v>0.6732</v>
      </c>
      <c r="U12">
        <v>0.3957</v>
      </c>
      <c r="V12">
        <v>0.9506</v>
      </c>
      <c r="W12">
        <v>1.9604181408</v>
      </c>
      <c r="X12">
        <v>1.4854910836</v>
      </c>
      <c r="Y12">
        <v>2.5871843522</v>
      </c>
      <c r="Z12">
        <v>0.1718033023</v>
      </c>
      <c r="AA12">
        <v>0.4256</v>
      </c>
      <c r="AB12">
        <v>-0.1849</v>
      </c>
      <c r="AC12">
        <v>1.036</v>
      </c>
      <c r="AD12" t="s">
        <v>59</v>
      </c>
      <c r="AE12" t="s">
        <v>94</v>
      </c>
      <c r="AF12" t="s">
        <v>59</v>
      </c>
      <c r="AG12" t="s">
        <v>59</v>
      </c>
      <c r="AH12" t="s">
        <v>59</v>
      </c>
    </row>
    <row r="13" spans="1:34" ht="12.75">
      <c r="A13" t="s">
        <v>5</v>
      </c>
      <c r="B13">
        <v>0.3578541762</v>
      </c>
      <c r="C13">
        <v>0.3219189287</v>
      </c>
      <c r="D13">
        <v>0.3978008127</v>
      </c>
      <c r="E13">
        <v>2.32914E-05</v>
      </c>
      <c r="F13">
        <v>0.357494722</v>
      </c>
      <c r="G13">
        <v>0.012713822</v>
      </c>
      <c r="H13">
        <v>0.2284</v>
      </c>
      <c r="I13">
        <v>0.1226</v>
      </c>
      <c r="J13">
        <v>0.3343</v>
      </c>
      <c r="K13">
        <v>1.2566306947</v>
      </c>
      <c r="L13">
        <v>1.1304414866</v>
      </c>
      <c r="M13">
        <v>1.3969061838</v>
      </c>
      <c r="N13">
        <v>0.1681457446</v>
      </c>
      <c r="O13">
        <v>0.1549242889</v>
      </c>
      <c r="P13">
        <v>0.1824955379</v>
      </c>
      <c r="Q13" s="4">
        <v>3.4155977E-09</v>
      </c>
      <c r="R13">
        <v>0.1689320388</v>
      </c>
      <c r="S13">
        <v>0.0047662854</v>
      </c>
      <c r="T13">
        <v>0.247</v>
      </c>
      <c r="U13">
        <v>0.1651</v>
      </c>
      <c r="V13">
        <v>0.3288</v>
      </c>
      <c r="W13">
        <v>1.280118735</v>
      </c>
      <c r="X13">
        <v>1.1794618125</v>
      </c>
      <c r="Y13">
        <v>1.3893658602</v>
      </c>
      <c r="Z13" s="4">
        <v>5.148155E-35</v>
      </c>
      <c r="AA13">
        <v>-0.7553</v>
      </c>
      <c r="AB13">
        <v>-0.8752</v>
      </c>
      <c r="AC13">
        <v>-0.6354</v>
      </c>
      <c r="AD13" t="s">
        <v>117</v>
      </c>
      <c r="AE13" t="s">
        <v>94</v>
      </c>
      <c r="AF13" t="s">
        <v>93</v>
      </c>
      <c r="AG13" t="s">
        <v>59</v>
      </c>
      <c r="AH13" t="s">
        <v>59</v>
      </c>
    </row>
    <row r="14" spans="1:34" ht="12.75">
      <c r="A14" t="s">
        <v>7</v>
      </c>
      <c r="B14">
        <v>0.3606657988</v>
      </c>
      <c r="C14">
        <v>0.3259718504</v>
      </c>
      <c r="D14">
        <v>0.3990523055</v>
      </c>
      <c r="E14" s="4">
        <v>4.6857059E-06</v>
      </c>
      <c r="F14">
        <v>0.3590062112</v>
      </c>
      <c r="G14">
        <v>0.0119554232</v>
      </c>
      <c r="H14">
        <v>0.2363</v>
      </c>
      <c r="I14">
        <v>0.1351</v>
      </c>
      <c r="J14">
        <v>0.3374</v>
      </c>
      <c r="K14">
        <v>1.2665039097</v>
      </c>
      <c r="L14">
        <v>1.144673613</v>
      </c>
      <c r="M14">
        <v>1.4013008906</v>
      </c>
      <c r="N14">
        <v>0.1176004481</v>
      </c>
      <c r="O14">
        <v>0.1096693225</v>
      </c>
      <c r="P14">
        <v>0.1261051411</v>
      </c>
      <c r="Q14">
        <v>0.0019080886</v>
      </c>
      <c r="R14">
        <v>0.1197403364</v>
      </c>
      <c r="S14">
        <v>0.0024940482</v>
      </c>
      <c r="T14">
        <v>-0.1106</v>
      </c>
      <c r="U14">
        <v>-0.1804</v>
      </c>
      <c r="V14">
        <v>-0.0408</v>
      </c>
      <c r="W14">
        <v>0.8953098229</v>
      </c>
      <c r="X14">
        <v>0.8349289759</v>
      </c>
      <c r="Y14">
        <v>0.9600573248</v>
      </c>
      <c r="Z14" s="4">
        <v>1.57943E-92</v>
      </c>
      <c r="AA14">
        <v>-1.1207</v>
      </c>
      <c r="AB14">
        <v>-1.2283</v>
      </c>
      <c r="AC14">
        <v>-1.013</v>
      </c>
      <c r="AD14" t="s">
        <v>117</v>
      </c>
      <c r="AE14" t="s">
        <v>94</v>
      </c>
      <c r="AF14" t="s">
        <v>93</v>
      </c>
      <c r="AG14" t="s">
        <v>59</v>
      </c>
      <c r="AH14" t="s">
        <v>59</v>
      </c>
    </row>
    <row r="15" spans="1:34" ht="12.75">
      <c r="A15" t="s">
        <v>14</v>
      </c>
      <c r="B15">
        <v>0.1254912375</v>
      </c>
      <c r="C15">
        <v>0.1127915813</v>
      </c>
      <c r="D15">
        <v>0.139620799</v>
      </c>
      <c r="E15" s="4">
        <v>3.053711E-51</v>
      </c>
      <c r="F15">
        <v>0.1249013936</v>
      </c>
      <c r="G15">
        <v>0.0053610391</v>
      </c>
      <c r="H15">
        <v>-0.8197</v>
      </c>
      <c r="I15">
        <v>-0.9264</v>
      </c>
      <c r="J15">
        <v>-0.713</v>
      </c>
      <c r="K15">
        <v>0.4405567139</v>
      </c>
      <c r="L15">
        <v>0.3959725745</v>
      </c>
      <c r="M15">
        <v>0.4901607602</v>
      </c>
      <c r="N15">
        <v>0.0657364569</v>
      </c>
      <c r="O15">
        <v>0.0618829369</v>
      </c>
      <c r="P15">
        <v>0.0698299399</v>
      </c>
      <c r="Q15" s="4">
        <v>1.04302E-111</v>
      </c>
      <c r="R15">
        <v>0.0654194327</v>
      </c>
      <c r="S15">
        <v>0.0010267542</v>
      </c>
      <c r="T15">
        <v>-0.6922</v>
      </c>
      <c r="U15">
        <v>-0.7526</v>
      </c>
      <c r="V15">
        <v>-0.6318</v>
      </c>
      <c r="W15">
        <v>0.5004614909</v>
      </c>
      <c r="X15">
        <v>0.4711240663</v>
      </c>
      <c r="Y15">
        <v>0.5316257898</v>
      </c>
      <c r="Z15" s="4">
        <v>2.190621E-31</v>
      </c>
      <c r="AA15">
        <v>-0.6466</v>
      </c>
      <c r="AB15">
        <v>-0.7553</v>
      </c>
      <c r="AC15">
        <v>-0.5378</v>
      </c>
      <c r="AD15" t="s">
        <v>117</v>
      </c>
      <c r="AE15" t="s">
        <v>94</v>
      </c>
      <c r="AF15" t="s">
        <v>93</v>
      </c>
      <c r="AG15" t="s">
        <v>59</v>
      </c>
      <c r="AH15" t="s">
        <v>59</v>
      </c>
    </row>
    <row r="16" spans="1:34" ht="12.75">
      <c r="A16" t="s">
        <v>12</v>
      </c>
      <c r="B16">
        <v>0.2914225897</v>
      </c>
      <c r="C16">
        <v>0.2701957901</v>
      </c>
      <c r="D16">
        <v>0.3143169839</v>
      </c>
      <c r="E16">
        <v>0.5542089851</v>
      </c>
      <c r="F16">
        <v>0.2900877357</v>
      </c>
      <c r="G16">
        <v>0.0062002072</v>
      </c>
      <c r="H16">
        <v>0.0228</v>
      </c>
      <c r="I16">
        <v>-0.0528</v>
      </c>
      <c r="J16">
        <v>0.0984</v>
      </c>
      <c r="K16">
        <v>1.0230848065</v>
      </c>
      <c r="L16">
        <v>0.9485647902</v>
      </c>
      <c r="M16">
        <v>1.1034591756</v>
      </c>
      <c r="N16">
        <v>0.0919838138</v>
      </c>
      <c r="O16">
        <v>0.0863937548</v>
      </c>
      <c r="P16">
        <v>0.0979355744</v>
      </c>
      <c r="Q16" s="4">
        <v>8.273339E-29</v>
      </c>
      <c r="R16">
        <v>0.0902858853</v>
      </c>
      <c r="S16">
        <v>0.0015680383</v>
      </c>
      <c r="T16">
        <v>-0.3563</v>
      </c>
      <c r="U16">
        <v>-0.419</v>
      </c>
      <c r="V16">
        <v>-0.2936</v>
      </c>
      <c r="W16">
        <v>0.7002865498</v>
      </c>
      <c r="X16">
        <v>0.6577285937</v>
      </c>
      <c r="Y16">
        <v>0.7455981942</v>
      </c>
      <c r="Z16" s="4">
        <v>1.12214E-174</v>
      </c>
      <c r="AA16">
        <v>-1.1532</v>
      </c>
      <c r="AB16">
        <v>-1.2334</v>
      </c>
      <c r="AC16">
        <v>-1.0729</v>
      </c>
      <c r="AD16" t="s">
        <v>59</v>
      </c>
      <c r="AE16" t="s">
        <v>94</v>
      </c>
      <c r="AF16" t="s">
        <v>93</v>
      </c>
      <c r="AG16" t="s">
        <v>59</v>
      </c>
      <c r="AH16" t="s">
        <v>59</v>
      </c>
    </row>
    <row r="17" spans="1:34" ht="12.75">
      <c r="A17" t="s">
        <v>13</v>
      </c>
      <c r="B17">
        <v>0.3547413703</v>
      </c>
      <c r="C17">
        <v>0.3267630559</v>
      </c>
      <c r="D17">
        <v>0.3851152618</v>
      </c>
      <c r="E17" s="4">
        <v>1.648325E-07</v>
      </c>
      <c r="F17">
        <v>0.3537174123</v>
      </c>
      <c r="G17">
        <v>0.0085776599</v>
      </c>
      <c r="H17">
        <v>0.2194</v>
      </c>
      <c r="I17">
        <v>0.1373</v>
      </c>
      <c r="J17">
        <v>0.3016</v>
      </c>
      <c r="K17">
        <v>1.245375338</v>
      </c>
      <c r="L17">
        <v>1.1471530676</v>
      </c>
      <c r="M17">
        <v>1.3520076581</v>
      </c>
      <c r="N17">
        <v>0.131785621</v>
      </c>
      <c r="O17">
        <v>0.1238314228</v>
      </c>
      <c r="P17">
        <v>0.1402507498</v>
      </c>
      <c r="Q17">
        <v>0.9172988542</v>
      </c>
      <c r="R17">
        <v>0.1339993997</v>
      </c>
      <c r="S17">
        <v>0.0022306783</v>
      </c>
      <c r="T17">
        <v>0.0033</v>
      </c>
      <c r="U17">
        <v>-0.059</v>
      </c>
      <c r="V17">
        <v>0.0656</v>
      </c>
      <c r="W17">
        <v>1.0033036686</v>
      </c>
      <c r="X17">
        <v>0.9427471666</v>
      </c>
      <c r="Y17">
        <v>1.0677499621</v>
      </c>
      <c r="Z17" s="4">
        <v>1.94047E-112</v>
      </c>
      <c r="AA17">
        <v>-0.9902</v>
      </c>
      <c r="AB17">
        <v>-1.0763</v>
      </c>
      <c r="AC17">
        <v>-0.9041</v>
      </c>
      <c r="AD17" t="s">
        <v>117</v>
      </c>
      <c r="AE17" t="s">
        <v>59</v>
      </c>
      <c r="AF17" t="s">
        <v>93</v>
      </c>
      <c r="AG17" t="s">
        <v>59</v>
      </c>
      <c r="AH17" t="s">
        <v>59</v>
      </c>
    </row>
    <row r="18" spans="1:34" ht="12.75">
      <c r="A18" t="s">
        <v>15</v>
      </c>
      <c r="B18">
        <v>0.2847727481</v>
      </c>
      <c r="C18" t="s">
        <v>59</v>
      </c>
      <c r="D18" t="s">
        <v>59</v>
      </c>
      <c r="E18" t="s">
        <v>59</v>
      </c>
      <c r="F18">
        <v>0.2848216264</v>
      </c>
      <c r="G18">
        <v>0.0030045262</v>
      </c>
      <c r="H18" t="s">
        <v>59</v>
      </c>
      <c r="I18" t="s">
        <v>59</v>
      </c>
      <c r="J18" t="s">
        <v>59</v>
      </c>
      <c r="K18" t="s">
        <v>59</v>
      </c>
      <c r="L18" t="s">
        <v>59</v>
      </c>
      <c r="M18" t="s">
        <v>59</v>
      </c>
      <c r="N18">
        <v>0.1313516786</v>
      </c>
      <c r="O18" t="s">
        <v>59</v>
      </c>
      <c r="P18" t="s">
        <v>59</v>
      </c>
      <c r="Q18" t="s">
        <v>59</v>
      </c>
      <c r="R18">
        <v>0.1313516786</v>
      </c>
      <c r="S18">
        <v>0.0006611874</v>
      </c>
      <c r="T18" t="s">
        <v>59</v>
      </c>
      <c r="U18" t="s">
        <v>59</v>
      </c>
      <c r="V18" t="s">
        <v>59</v>
      </c>
      <c r="W18" t="s">
        <v>59</v>
      </c>
      <c r="X18" t="s">
        <v>59</v>
      </c>
      <c r="Y18" t="s">
        <v>59</v>
      </c>
      <c r="Z18" s="4">
        <v>2.27772E-144</v>
      </c>
      <c r="AA18">
        <v>-0.7738</v>
      </c>
      <c r="AB18">
        <v>-0.8331</v>
      </c>
      <c r="AC18">
        <v>-0.7145</v>
      </c>
      <c r="AD18" t="s">
        <v>59</v>
      </c>
      <c r="AE18" t="s">
        <v>59</v>
      </c>
      <c r="AF18" t="s">
        <v>93</v>
      </c>
      <c r="AG18" t="s">
        <v>59</v>
      </c>
      <c r="AH18" t="s">
        <v>59</v>
      </c>
    </row>
    <row r="19" spans="1:34" ht="12.75">
      <c r="A19" t="s">
        <v>18</v>
      </c>
      <c r="B19">
        <v>0.0895897057</v>
      </c>
      <c r="C19">
        <v>0.0662557872</v>
      </c>
      <c r="D19">
        <v>0.121141348</v>
      </c>
      <c r="E19" s="4">
        <v>5.808384E-14</v>
      </c>
      <c r="F19">
        <v>0.0897959184</v>
      </c>
      <c r="G19">
        <v>0.0129151557</v>
      </c>
      <c r="H19">
        <v>-1.1565</v>
      </c>
      <c r="I19">
        <v>-1.4582</v>
      </c>
      <c r="J19">
        <v>-0.8547</v>
      </c>
      <c r="K19">
        <v>0.3146006995</v>
      </c>
      <c r="L19">
        <v>0.2326619652</v>
      </c>
      <c r="M19">
        <v>0.425396562</v>
      </c>
      <c r="N19">
        <v>0.0627932304</v>
      </c>
      <c r="O19">
        <v>0.0576243717</v>
      </c>
      <c r="P19">
        <v>0.0684257314</v>
      </c>
      <c r="Q19" s="4">
        <v>1.259579E-63</v>
      </c>
      <c r="R19">
        <v>0.0620057387</v>
      </c>
      <c r="S19">
        <v>0.0020175073</v>
      </c>
      <c r="T19">
        <v>-0.738</v>
      </c>
      <c r="U19">
        <v>-0.8239</v>
      </c>
      <c r="V19">
        <v>-0.6521</v>
      </c>
      <c r="W19">
        <v>0.4780542666</v>
      </c>
      <c r="X19">
        <v>0.4387029714</v>
      </c>
      <c r="Y19">
        <v>0.5209353406</v>
      </c>
      <c r="Z19">
        <v>0.0237372638</v>
      </c>
      <c r="AA19">
        <v>-0.3554</v>
      </c>
      <c r="AB19">
        <v>-0.6634</v>
      </c>
      <c r="AC19">
        <v>-0.0474</v>
      </c>
      <c r="AD19" t="s">
        <v>117</v>
      </c>
      <c r="AE19" t="s">
        <v>94</v>
      </c>
      <c r="AF19" t="s">
        <v>93</v>
      </c>
      <c r="AG19" t="s">
        <v>59</v>
      </c>
      <c r="AH19" t="s">
        <v>59</v>
      </c>
    </row>
    <row r="20" spans="1:34" ht="12.75">
      <c r="A20" t="s">
        <v>17</v>
      </c>
      <c r="B20">
        <v>0.1661797529</v>
      </c>
      <c r="C20">
        <v>0.1197223501</v>
      </c>
      <c r="D20">
        <v>0.2306646189</v>
      </c>
      <c r="E20">
        <v>0.0012838499</v>
      </c>
      <c r="F20">
        <v>0.1637168142</v>
      </c>
      <c r="G20">
        <v>0.0246132581</v>
      </c>
      <c r="H20">
        <v>-0.5386</v>
      </c>
      <c r="I20">
        <v>-0.8665</v>
      </c>
      <c r="J20">
        <v>-0.2107</v>
      </c>
      <c r="K20">
        <v>0.5835521621</v>
      </c>
      <c r="L20">
        <v>0.4204136487</v>
      </c>
      <c r="M20">
        <v>0.8099954104</v>
      </c>
      <c r="N20">
        <v>0.0731197264</v>
      </c>
      <c r="O20">
        <v>0.0660911334</v>
      </c>
      <c r="P20">
        <v>0.080895789</v>
      </c>
      <c r="Q20" s="4">
        <v>6.59533E-30</v>
      </c>
      <c r="R20">
        <v>0.0704892162</v>
      </c>
      <c r="S20">
        <v>0.0029354014</v>
      </c>
      <c r="T20">
        <v>-0.5858</v>
      </c>
      <c r="U20">
        <v>-0.6868</v>
      </c>
      <c r="V20">
        <v>-0.4847</v>
      </c>
      <c r="W20">
        <v>0.556671427</v>
      </c>
      <c r="X20">
        <v>0.503161696</v>
      </c>
      <c r="Y20">
        <v>0.6158717567</v>
      </c>
      <c r="Z20" s="4">
        <v>1.9194878E-06</v>
      </c>
      <c r="AA20">
        <v>-0.821</v>
      </c>
      <c r="AB20">
        <v>-1.1589</v>
      </c>
      <c r="AC20">
        <v>-0.4831</v>
      </c>
      <c r="AD20" t="s">
        <v>117</v>
      </c>
      <c r="AE20" t="s">
        <v>94</v>
      </c>
      <c r="AF20" t="s">
        <v>93</v>
      </c>
      <c r="AG20" t="s">
        <v>59</v>
      </c>
      <c r="AH20" t="s">
        <v>59</v>
      </c>
    </row>
    <row r="21" spans="1:34" ht="12.75">
      <c r="A21" t="s">
        <v>20</v>
      </c>
      <c r="B21">
        <v>0.0975174068</v>
      </c>
      <c r="C21">
        <v>0.0788842346</v>
      </c>
      <c r="D21">
        <v>0.1205519035</v>
      </c>
      <c r="E21" s="4">
        <v>3.947417E-23</v>
      </c>
      <c r="F21">
        <v>0.0969760167</v>
      </c>
      <c r="G21">
        <v>0.0095559201</v>
      </c>
      <c r="H21">
        <v>-1.0717</v>
      </c>
      <c r="I21">
        <v>-1.2837</v>
      </c>
      <c r="J21">
        <v>-0.8596</v>
      </c>
      <c r="K21">
        <v>0.3424393925</v>
      </c>
      <c r="L21">
        <v>0.2770076671</v>
      </c>
      <c r="M21">
        <v>0.4233266854</v>
      </c>
      <c r="N21">
        <v>0.0689952918</v>
      </c>
      <c r="O21">
        <v>0.0629031084</v>
      </c>
      <c r="P21">
        <v>0.0756775047</v>
      </c>
      <c r="Q21" s="4">
        <v>2.000706E-42</v>
      </c>
      <c r="R21">
        <v>0.0683442671</v>
      </c>
      <c r="S21">
        <v>0.0024969055</v>
      </c>
      <c r="T21">
        <v>-0.6438</v>
      </c>
      <c r="U21">
        <v>-0.7363</v>
      </c>
      <c r="V21">
        <v>-0.5514</v>
      </c>
      <c r="W21">
        <v>0.5252714887</v>
      </c>
      <c r="X21">
        <v>0.4788907845</v>
      </c>
      <c r="Y21">
        <v>0.5761441769</v>
      </c>
      <c r="Z21">
        <v>0.0024184564</v>
      </c>
      <c r="AA21">
        <v>-0.346</v>
      </c>
      <c r="AB21">
        <v>-0.5696</v>
      </c>
      <c r="AC21">
        <v>-0.1224</v>
      </c>
      <c r="AD21" t="s">
        <v>117</v>
      </c>
      <c r="AE21" t="s">
        <v>94</v>
      </c>
      <c r="AF21" t="s">
        <v>93</v>
      </c>
      <c r="AG21" t="s">
        <v>59</v>
      </c>
      <c r="AH21" t="s">
        <v>59</v>
      </c>
    </row>
    <row r="22" spans="1:34" ht="12.75">
      <c r="A22" t="s">
        <v>19</v>
      </c>
      <c r="B22">
        <v>0.1854588136</v>
      </c>
      <c r="C22">
        <v>0.1568469038</v>
      </c>
      <c r="D22">
        <v>0.2192900893</v>
      </c>
      <c r="E22" s="4">
        <v>5.2671009E-07</v>
      </c>
      <c r="F22">
        <v>0.1842723005</v>
      </c>
      <c r="G22">
        <v>0.0132825921</v>
      </c>
      <c r="H22">
        <v>-0.4289</v>
      </c>
      <c r="I22">
        <v>-0.5964</v>
      </c>
      <c r="J22">
        <v>-0.2613</v>
      </c>
      <c r="K22">
        <v>0.6512519714</v>
      </c>
      <c r="L22">
        <v>0.5507791909</v>
      </c>
      <c r="M22">
        <v>0.7700529309</v>
      </c>
      <c r="N22">
        <v>0.110351251</v>
      </c>
      <c r="O22">
        <v>0.1022097517</v>
      </c>
      <c r="P22">
        <v>0.1191412601</v>
      </c>
      <c r="Q22" s="4">
        <v>8.3854218E-06</v>
      </c>
      <c r="R22">
        <v>0.1086602637</v>
      </c>
      <c r="S22">
        <v>0.0028077068</v>
      </c>
      <c r="T22">
        <v>-0.1742</v>
      </c>
      <c r="U22">
        <v>-0.2509</v>
      </c>
      <c r="V22">
        <v>-0.0976</v>
      </c>
      <c r="W22">
        <v>0.8401206001</v>
      </c>
      <c r="X22">
        <v>0.7781381461</v>
      </c>
      <c r="Y22">
        <v>0.9070402554</v>
      </c>
      <c r="Z22" s="4">
        <v>5.4407029E-09</v>
      </c>
      <c r="AA22">
        <v>-0.5192</v>
      </c>
      <c r="AB22">
        <v>-0.6936</v>
      </c>
      <c r="AC22">
        <v>-0.3447</v>
      </c>
      <c r="AD22" t="s">
        <v>117</v>
      </c>
      <c r="AE22" t="s">
        <v>94</v>
      </c>
      <c r="AF22" t="s">
        <v>93</v>
      </c>
      <c r="AG22" t="s">
        <v>59</v>
      </c>
      <c r="AH22" t="s">
        <v>59</v>
      </c>
    </row>
    <row r="23" spans="1:34" ht="12.75">
      <c r="A23" t="s">
        <v>21</v>
      </c>
      <c r="B23">
        <v>0.1335915587</v>
      </c>
      <c r="C23">
        <v>0.1079308268</v>
      </c>
      <c r="D23">
        <v>0.1653531719</v>
      </c>
      <c r="E23" s="4">
        <v>3.52235E-12</v>
      </c>
      <c r="F23">
        <v>0.1343065693</v>
      </c>
      <c r="G23">
        <v>0.0130282296</v>
      </c>
      <c r="H23">
        <v>-0.7569</v>
      </c>
      <c r="I23">
        <v>-0.9702</v>
      </c>
      <c r="J23">
        <v>-0.5436</v>
      </c>
      <c r="K23">
        <v>0.4691163731</v>
      </c>
      <c r="L23">
        <v>0.3790068663</v>
      </c>
      <c r="M23">
        <v>0.5806495637</v>
      </c>
      <c r="N23">
        <v>0.0754707104</v>
      </c>
      <c r="O23">
        <v>0.068213113</v>
      </c>
      <c r="P23">
        <v>0.0835004866</v>
      </c>
      <c r="Q23" s="4">
        <v>6.475505E-27</v>
      </c>
      <c r="R23">
        <v>0.0744961779</v>
      </c>
      <c r="S23">
        <v>0.0030955705</v>
      </c>
      <c r="T23">
        <v>-0.5541</v>
      </c>
      <c r="U23">
        <v>-0.6552</v>
      </c>
      <c r="V23">
        <v>-0.453</v>
      </c>
      <c r="W23">
        <v>0.5745698205</v>
      </c>
      <c r="X23">
        <v>0.5193166445</v>
      </c>
      <c r="Y23">
        <v>0.6357017094</v>
      </c>
      <c r="Z23" s="4">
        <v>9.5992293E-07</v>
      </c>
      <c r="AA23">
        <v>-0.571</v>
      </c>
      <c r="AB23">
        <v>-0.7995</v>
      </c>
      <c r="AC23">
        <v>-0.3426</v>
      </c>
      <c r="AD23" t="s">
        <v>117</v>
      </c>
      <c r="AE23" t="s">
        <v>94</v>
      </c>
      <c r="AF23" t="s">
        <v>93</v>
      </c>
      <c r="AG23" t="s">
        <v>59</v>
      </c>
      <c r="AH23" t="s">
        <v>59</v>
      </c>
    </row>
    <row r="24" spans="1:34" ht="12.75">
      <c r="A24" t="s">
        <v>27</v>
      </c>
      <c r="B24">
        <v>0.2702189013</v>
      </c>
      <c r="C24">
        <v>0.2220490547</v>
      </c>
      <c r="D24">
        <v>0.3288383944</v>
      </c>
      <c r="E24">
        <v>0.6004949215</v>
      </c>
      <c r="F24">
        <v>0.2756892231</v>
      </c>
      <c r="G24">
        <v>0.0223710269</v>
      </c>
      <c r="H24">
        <v>-0.0525</v>
      </c>
      <c r="I24">
        <v>-0.2488</v>
      </c>
      <c r="J24">
        <v>0.1439</v>
      </c>
      <c r="K24">
        <v>0.9488931197</v>
      </c>
      <c r="L24">
        <v>0.7797412365</v>
      </c>
      <c r="M24">
        <v>1.1547396886</v>
      </c>
      <c r="N24">
        <v>0.1025155747</v>
      </c>
      <c r="O24">
        <v>0.0942156656</v>
      </c>
      <c r="P24">
        <v>0.1115466624</v>
      </c>
      <c r="Q24" s="4">
        <v>8.7135309E-09</v>
      </c>
      <c r="R24">
        <v>0.10311327</v>
      </c>
      <c r="S24">
        <v>0.0031952874</v>
      </c>
      <c r="T24">
        <v>-0.2479</v>
      </c>
      <c r="U24">
        <v>-0.3323</v>
      </c>
      <c r="V24">
        <v>-0.1634</v>
      </c>
      <c r="W24">
        <v>0.7804664225</v>
      </c>
      <c r="X24">
        <v>0.717277972</v>
      </c>
      <c r="Y24">
        <v>0.849221446</v>
      </c>
      <c r="Z24" s="4">
        <v>2.17927E-20</v>
      </c>
      <c r="AA24">
        <v>-0.9692</v>
      </c>
      <c r="AB24">
        <v>-1.1745</v>
      </c>
      <c r="AC24">
        <v>-0.7639</v>
      </c>
      <c r="AD24" t="s">
        <v>59</v>
      </c>
      <c r="AE24" t="s">
        <v>94</v>
      </c>
      <c r="AF24" t="s">
        <v>93</v>
      </c>
      <c r="AG24" t="s">
        <v>59</v>
      </c>
      <c r="AH24" t="s">
        <v>59</v>
      </c>
    </row>
    <row r="25" spans="1:34" ht="12.75">
      <c r="A25" t="s">
        <v>22</v>
      </c>
      <c r="B25">
        <v>0.2764385507</v>
      </c>
      <c r="C25">
        <v>0.2455828599</v>
      </c>
      <c r="D25">
        <v>0.3111710335</v>
      </c>
      <c r="E25">
        <v>0.6228003921</v>
      </c>
      <c r="F25">
        <v>0.2778614458</v>
      </c>
      <c r="G25">
        <v>0.0122920799</v>
      </c>
      <c r="H25">
        <v>-0.0297</v>
      </c>
      <c r="I25">
        <v>-0.1481</v>
      </c>
      <c r="J25">
        <v>0.0887</v>
      </c>
      <c r="K25">
        <v>0.9707338663</v>
      </c>
      <c r="L25">
        <v>0.8623818874</v>
      </c>
      <c r="M25">
        <v>1.0926994792</v>
      </c>
      <c r="N25">
        <v>0.1527475098</v>
      </c>
      <c r="O25">
        <v>0.1430524272</v>
      </c>
      <c r="P25">
        <v>0.1630996567</v>
      </c>
      <c r="Q25" s="4">
        <v>6.4685621E-06</v>
      </c>
      <c r="R25">
        <v>0.1518611198</v>
      </c>
      <c r="S25">
        <v>0.0025912531</v>
      </c>
      <c r="T25">
        <v>0.1509</v>
      </c>
      <c r="U25">
        <v>0.0853</v>
      </c>
      <c r="V25">
        <v>0.2165</v>
      </c>
      <c r="W25">
        <v>1.1628896674</v>
      </c>
      <c r="X25">
        <v>1.0890795512</v>
      </c>
      <c r="Y25">
        <v>1.2417021116</v>
      </c>
      <c r="Z25" s="4">
        <v>1.139194E-21</v>
      </c>
      <c r="AA25">
        <v>-0.5932</v>
      </c>
      <c r="AB25">
        <v>-0.7148</v>
      </c>
      <c r="AC25">
        <v>-0.4716</v>
      </c>
      <c r="AD25" t="s">
        <v>59</v>
      </c>
      <c r="AE25" t="s">
        <v>94</v>
      </c>
      <c r="AF25" t="s">
        <v>93</v>
      </c>
      <c r="AG25" t="s">
        <v>59</v>
      </c>
      <c r="AH25" t="s">
        <v>59</v>
      </c>
    </row>
    <row r="26" spans="1:34" ht="12.75">
      <c r="A26" t="s">
        <v>23</v>
      </c>
      <c r="B26">
        <v>0.3020591025</v>
      </c>
      <c r="C26">
        <v>0.2614462675</v>
      </c>
      <c r="D26">
        <v>0.3489806998</v>
      </c>
      <c r="E26">
        <v>0.4237592504</v>
      </c>
      <c r="F26">
        <v>0.3039348711</v>
      </c>
      <c r="G26">
        <v>0.0169426547</v>
      </c>
      <c r="H26">
        <v>0.0589</v>
      </c>
      <c r="I26">
        <v>-0.0855</v>
      </c>
      <c r="J26">
        <v>0.2033</v>
      </c>
      <c r="K26">
        <v>1.0607022777</v>
      </c>
      <c r="L26">
        <v>0.9180873848</v>
      </c>
      <c r="M26">
        <v>1.2254708436</v>
      </c>
      <c r="N26">
        <v>0.09442984</v>
      </c>
      <c r="O26">
        <v>0.0871595352</v>
      </c>
      <c r="P26">
        <v>0.1023065882</v>
      </c>
      <c r="Q26" s="4">
        <v>6.827321E-16</v>
      </c>
      <c r="R26">
        <v>0.0924609981</v>
      </c>
      <c r="S26">
        <v>0.0026179902</v>
      </c>
      <c r="T26">
        <v>-0.33</v>
      </c>
      <c r="U26">
        <v>-0.4101</v>
      </c>
      <c r="V26">
        <v>-0.2499</v>
      </c>
      <c r="W26">
        <v>0.7189085132</v>
      </c>
      <c r="X26">
        <v>0.6635585942</v>
      </c>
      <c r="Y26">
        <v>0.7788753772</v>
      </c>
      <c r="Z26" s="4">
        <v>1.652482E-49</v>
      </c>
      <c r="AA26">
        <v>-1.1628</v>
      </c>
      <c r="AB26">
        <v>-1.3168</v>
      </c>
      <c r="AC26">
        <v>-1.0087</v>
      </c>
      <c r="AD26" t="s">
        <v>59</v>
      </c>
      <c r="AE26" t="s">
        <v>94</v>
      </c>
      <c r="AF26" t="s">
        <v>93</v>
      </c>
      <c r="AG26" t="s">
        <v>59</v>
      </c>
      <c r="AH26" t="s">
        <v>59</v>
      </c>
    </row>
    <row r="27" spans="1:34" ht="12.75">
      <c r="A27" t="s">
        <v>16</v>
      </c>
      <c r="B27">
        <v>0.1878804019</v>
      </c>
      <c r="C27">
        <v>0.1567580389</v>
      </c>
      <c r="D27">
        <v>0.2251817238</v>
      </c>
      <c r="E27" s="4">
        <v>6.7668533E-06</v>
      </c>
      <c r="F27">
        <v>0.1893830703</v>
      </c>
      <c r="G27">
        <v>0.014840961</v>
      </c>
      <c r="H27">
        <v>-0.4159</v>
      </c>
      <c r="I27">
        <v>-0.597</v>
      </c>
      <c r="J27">
        <v>-0.2348</v>
      </c>
      <c r="K27">
        <v>0.6597555531</v>
      </c>
      <c r="L27">
        <v>0.5504671356</v>
      </c>
      <c r="M27">
        <v>0.7907418294</v>
      </c>
      <c r="N27">
        <v>0.1122491761</v>
      </c>
      <c r="O27">
        <v>0.1036912271</v>
      </c>
      <c r="P27">
        <v>0.1215134384</v>
      </c>
      <c r="Q27">
        <v>0.0001027156</v>
      </c>
      <c r="R27">
        <v>0.1109109868</v>
      </c>
      <c r="S27">
        <v>0.0030574141</v>
      </c>
      <c r="T27">
        <v>-0.1572</v>
      </c>
      <c r="U27">
        <v>-0.2365</v>
      </c>
      <c r="V27">
        <v>-0.0779</v>
      </c>
      <c r="W27">
        <v>0.8545697881</v>
      </c>
      <c r="X27">
        <v>0.7894168408</v>
      </c>
      <c r="Y27">
        <v>0.9251000041</v>
      </c>
      <c r="Z27" s="4">
        <v>8.605129E-08</v>
      </c>
      <c r="AA27">
        <v>-0.5151</v>
      </c>
      <c r="AB27">
        <v>-0.7036</v>
      </c>
      <c r="AC27">
        <v>-0.3265</v>
      </c>
      <c r="AD27" t="s">
        <v>117</v>
      </c>
      <c r="AE27" t="s">
        <v>94</v>
      </c>
      <c r="AF27" t="s">
        <v>93</v>
      </c>
      <c r="AG27" t="s">
        <v>59</v>
      </c>
      <c r="AH27" t="s">
        <v>59</v>
      </c>
    </row>
    <row r="28" spans="1:34" ht="12.75">
      <c r="A28" t="s">
        <v>24</v>
      </c>
      <c r="B28">
        <v>0.4900903135</v>
      </c>
      <c r="C28">
        <v>0.4352906195</v>
      </c>
      <c r="D28">
        <v>0.5517888616</v>
      </c>
      <c r="E28" s="4">
        <v>2.867753E-19</v>
      </c>
      <c r="F28">
        <v>0.4933333333</v>
      </c>
      <c r="G28">
        <v>0.0182557956</v>
      </c>
      <c r="H28">
        <v>0.5429</v>
      </c>
      <c r="I28">
        <v>0.4243</v>
      </c>
      <c r="J28">
        <v>0.6615</v>
      </c>
      <c r="K28">
        <v>1.7209874078</v>
      </c>
      <c r="L28">
        <v>1.5285543382</v>
      </c>
      <c r="M28">
        <v>1.9376463</v>
      </c>
      <c r="N28">
        <v>0.2552346061</v>
      </c>
      <c r="O28">
        <v>0.2378218598</v>
      </c>
      <c r="P28">
        <v>0.2739222719</v>
      </c>
      <c r="Q28" s="4">
        <v>8.107187E-76</v>
      </c>
      <c r="R28">
        <v>0.2517336125</v>
      </c>
      <c r="S28">
        <v>0.0049644003</v>
      </c>
      <c r="T28">
        <v>0.6643</v>
      </c>
      <c r="U28">
        <v>0.5936</v>
      </c>
      <c r="V28">
        <v>0.735</v>
      </c>
      <c r="W28">
        <v>1.9431392797</v>
      </c>
      <c r="X28">
        <v>1.8105734347</v>
      </c>
      <c r="Y28">
        <v>2.0854112779</v>
      </c>
      <c r="Z28" s="4">
        <v>1.03709E-24</v>
      </c>
      <c r="AA28">
        <v>-0.6524</v>
      </c>
      <c r="AB28">
        <v>-0.777</v>
      </c>
      <c r="AC28">
        <v>-0.5278</v>
      </c>
      <c r="AD28" t="s">
        <v>117</v>
      </c>
      <c r="AE28" t="s">
        <v>94</v>
      </c>
      <c r="AF28" t="s">
        <v>93</v>
      </c>
      <c r="AG28" t="s">
        <v>59</v>
      </c>
      <c r="AH28" t="s">
        <v>59</v>
      </c>
    </row>
    <row r="29" spans="1:34" ht="12.75">
      <c r="A29" t="s">
        <v>26</v>
      </c>
      <c r="B29">
        <v>0.6081623395</v>
      </c>
      <c r="C29">
        <v>0.5469972028</v>
      </c>
      <c r="D29">
        <v>0.6761669517</v>
      </c>
      <c r="E29" s="4">
        <v>1.025716E-44</v>
      </c>
      <c r="F29">
        <v>0.6181150551</v>
      </c>
      <c r="G29">
        <v>0.0169976899</v>
      </c>
      <c r="H29">
        <v>0.7588</v>
      </c>
      <c r="I29">
        <v>0.6528</v>
      </c>
      <c r="J29">
        <v>0.8647</v>
      </c>
      <c r="K29">
        <v>2.1356058249</v>
      </c>
      <c r="L29">
        <v>1.9208200452</v>
      </c>
      <c r="M29">
        <v>2.3744089149</v>
      </c>
      <c r="N29">
        <v>0.3711544171</v>
      </c>
      <c r="O29">
        <v>0.3496295636</v>
      </c>
      <c r="P29">
        <v>0.3940044426</v>
      </c>
      <c r="Q29" s="4">
        <v>1.6196E-254</v>
      </c>
      <c r="R29">
        <v>0.3743986478</v>
      </c>
      <c r="S29">
        <v>0.0039022004</v>
      </c>
      <c r="T29">
        <v>1.0387</v>
      </c>
      <c r="U29">
        <v>0.979</v>
      </c>
      <c r="V29">
        <v>1.0985</v>
      </c>
      <c r="W29">
        <v>2.8256541605</v>
      </c>
      <c r="X29">
        <v>2.6617822277</v>
      </c>
      <c r="Y29">
        <v>2.9996148264</v>
      </c>
      <c r="Z29" s="4">
        <v>8.351319E-20</v>
      </c>
      <c r="AA29">
        <v>-0.4938</v>
      </c>
      <c r="AB29">
        <v>-0.6001</v>
      </c>
      <c r="AC29">
        <v>-0.3876</v>
      </c>
      <c r="AD29" t="s">
        <v>117</v>
      </c>
      <c r="AE29" t="s">
        <v>94</v>
      </c>
      <c r="AF29" t="s">
        <v>93</v>
      </c>
      <c r="AG29" t="s">
        <v>59</v>
      </c>
      <c r="AH29" t="s">
        <v>59</v>
      </c>
    </row>
    <row r="30" spans="1:34" ht="12.75">
      <c r="A30" t="s">
        <v>25</v>
      </c>
      <c r="B30">
        <v>0.5870656216</v>
      </c>
      <c r="C30">
        <v>0.5373897425</v>
      </c>
      <c r="D30">
        <v>0.6413334993</v>
      </c>
      <c r="E30" s="4">
        <v>6.987505E-58</v>
      </c>
      <c r="F30">
        <v>0.5907036798</v>
      </c>
      <c r="G30">
        <v>0.0124933253</v>
      </c>
      <c r="H30">
        <v>0.7234</v>
      </c>
      <c r="I30">
        <v>0.635</v>
      </c>
      <c r="J30">
        <v>0.8119</v>
      </c>
      <c r="K30">
        <v>2.0615231814</v>
      </c>
      <c r="L30">
        <v>1.8870827568</v>
      </c>
      <c r="M30">
        <v>2.2520887396</v>
      </c>
      <c r="N30">
        <v>0.4884510413</v>
      </c>
      <c r="O30">
        <v>0.459544119</v>
      </c>
      <c r="P30">
        <v>0.5191763094</v>
      </c>
      <c r="Q30" s="4">
        <v>1E-100</v>
      </c>
      <c r="R30">
        <v>0.488832998</v>
      </c>
      <c r="S30">
        <v>0.0050138169</v>
      </c>
      <c r="T30">
        <v>1.3134</v>
      </c>
      <c r="U30">
        <v>1.2524</v>
      </c>
      <c r="V30">
        <v>1.3744</v>
      </c>
      <c r="W30">
        <v>3.7186509266</v>
      </c>
      <c r="X30">
        <v>3.4985781987</v>
      </c>
      <c r="Y30">
        <v>3.952566994</v>
      </c>
      <c r="Z30">
        <v>5.71028E-05</v>
      </c>
      <c r="AA30">
        <v>-0.1839</v>
      </c>
      <c r="AB30">
        <v>-0.2735</v>
      </c>
      <c r="AC30">
        <v>-0.0943</v>
      </c>
      <c r="AD30" t="s">
        <v>117</v>
      </c>
      <c r="AE30" t="s">
        <v>94</v>
      </c>
      <c r="AF30" t="s">
        <v>93</v>
      </c>
      <c r="AG30" t="s">
        <v>59</v>
      </c>
      <c r="AH30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154</v>
      </c>
    </row>
    <row r="3" spans="1:15" ht="12.75">
      <c r="A3" t="s">
        <v>95</v>
      </c>
      <c r="B3" t="s">
        <v>96</v>
      </c>
      <c r="C3" t="s">
        <v>97</v>
      </c>
      <c r="D3" t="s">
        <v>98</v>
      </c>
      <c r="E3" t="s">
        <v>99</v>
      </c>
      <c r="F3" t="s">
        <v>100</v>
      </c>
      <c r="G3" t="s">
        <v>101</v>
      </c>
      <c r="H3" t="s">
        <v>102</v>
      </c>
      <c r="I3" t="s">
        <v>103</v>
      </c>
      <c r="J3" t="s">
        <v>104</v>
      </c>
      <c r="K3" t="s">
        <v>105</v>
      </c>
      <c r="L3" t="s">
        <v>106</v>
      </c>
      <c r="M3" t="s">
        <v>107</v>
      </c>
      <c r="N3" t="s">
        <v>108</v>
      </c>
      <c r="O3" t="s">
        <v>109</v>
      </c>
    </row>
    <row r="4" spans="1:15" ht="12.75">
      <c r="A4" t="s">
        <v>110</v>
      </c>
      <c r="B4">
        <v>0.1031960792</v>
      </c>
      <c r="C4">
        <v>0.0907780606</v>
      </c>
      <c r="D4">
        <v>0.1173128253</v>
      </c>
      <c r="E4" s="4">
        <v>2.606897E-54</v>
      </c>
      <c r="F4">
        <v>0.103021478</v>
      </c>
      <c r="G4">
        <v>0.0057999678</v>
      </c>
      <c r="H4">
        <v>-1.0151</v>
      </c>
      <c r="I4">
        <v>-1.1434</v>
      </c>
      <c r="J4">
        <v>-0.8869</v>
      </c>
      <c r="K4">
        <v>0.3623481465</v>
      </c>
      <c r="L4">
        <v>0.3187452687</v>
      </c>
      <c r="M4">
        <v>0.4119156962</v>
      </c>
      <c r="N4" t="s">
        <v>117</v>
      </c>
      <c r="O4" t="s">
        <v>59</v>
      </c>
    </row>
    <row r="5" spans="1:15" ht="12.75">
      <c r="A5" t="s">
        <v>111</v>
      </c>
      <c r="B5">
        <v>0.1616533885</v>
      </c>
      <c r="C5">
        <v>0.1439337447</v>
      </c>
      <c r="D5">
        <v>0.1815544928</v>
      </c>
      <c r="E5" s="4">
        <v>1.1727E-21</v>
      </c>
      <c r="F5">
        <v>0.1596119929</v>
      </c>
      <c r="G5">
        <v>0.0076904395</v>
      </c>
      <c r="H5">
        <v>-0.5663</v>
      </c>
      <c r="I5">
        <v>-0.6824</v>
      </c>
      <c r="J5">
        <v>-0.4502</v>
      </c>
      <c r="K5">
        <v>0.5676068913</v>
      </c>
      <c r="L5">
        <v>0.5053886352</v>
      </c>
      <c r="M5">
        <v>0.6374848199</v>
      </c>
      <c r="N5" t="s">
        <v>117</v>
      </c>
      <c r="O5" t="s">
        <v>59</v>
      </c>
    </row>
    <row r="6" spans="1:15" ht="12.75">
      <c r="A6" t="s">
        <v>112</v>
      </c>
      <c r="B6">
        <v>0.361649338</v>
      </c>
      <c r="C6">
        <v>0.3265099993</v>
      </c>
      <c r="D6">
        <v>0.4005704082</v>
      </c>
      <c r="E6" s="4">
        <v>4.6319419E-06</v>
      </c>
      <c r="F6">
        <v>0.3644189383</v>
      </c>
      <c r="G6">
        <v>0.0128900486</v>
      </c>
      <c r="H6">
        <v>0.2389</v>
      </c>
      <c r="I6">
        <v>0.1367</v>
      </c>
      <c r="J6">
        <v>0.3411</v>
      </c>
      <c r="K6">
        <v>1.2698444393</v>
      </c>
      <c r="L6">
        <v>1.1464611253</v>
      </c>
      <c r="M6">
        <v>1.4065063913</v>
      </c>
      <c r="N6" t="s">
        <v>117</v>
      </c>
      <c r="O6" t="s">
        <v>59</v>
      </c>
    </row>
    <row r="7" spans="1:15" ht="12.75">
      <c r="A7" t="s">
        <v>113</v>
      </c>
      <c r="B7">
        <v>0.3200205962</v>
      </c>
      <c r="C7">
        <v>0.3002256907</v>
      </c>
      <c r="D7">
        <v>0.3411206475</v>
      </c>
      <c r="E7">
        <v>0.0003445237</v>
      </c>
      <c r="F7">
        <v>0.3212140373</v>
      </c>
      <c r="G7">
        <v>0.004793508</v>
      </c>
      <c r="H7">
        <v>0.1166</v>
      </c>
      <c r="I7">
        <v>0.0528</v>
      </c>
      <c r="J7">
        <v>0.1805</v>
      </c>
      <c r="K7">
        <v>1.123675151</v>
      </c>
      <c r="L7">
        <v>1.0541701137</v>
      </c>
      <c r="M7">
        <v>1.1977628929</v>
      </c>
      <c r="N7" t="s">
        <v>117</v>
      </c>
      <c r="O7" t="s">
        <v>59</v>
      </c>
    </row>
    <row r="8" spans="1:15" ht="12.75">
      <c r="A8" t="s">
        <v>114</v>
      </c>
      <c r="B8">
        <v>0.2139218402</v>
      </c>
      <c r="C8">
        <v>0.1944546188</v>
      </c>
      <c r="D8">
        <v>0.2353379621</v>
      </c>
      <c r="E8" s="4">
        <v>4.1389821E-09</v>
      </c>
      <c r="F8">
        <v>0.2129342965</v>
      </c>
      <c r="G8">
        <v>0.0075928669</v>
      </c>
      <c r="H8">
        <v>-0.2862</v>
      </c>
      <c r="I8">
        <v>-0.3816</v>
      </c>
      <c r="J8">
        <v>-0.1908</v>
      </c>
      <c r="K8">
        <v>0.7511349548</v>
      </c>
      <c r="L8">
        <v>0.6827805013</v>
      </c>
      <c r="M8">
        <v>0.8263325025</v>
      </c>
      <c r="N8" t="s">
        <v>117</v>
      </c>
      <c r="O8" t="s">
        <v>59</v>
      </c>
    </row>
    <row r="9" spans="1:15" ht="12.75">
      <c r="A9" t="s">
        <v>115</v>
      </c>
      <c r="B9">
        <v>0.4934968808</v>
      </c>
      <c r="C9">
        <v>0.4548893395</v>
      </c>
      <c r="D9">
        <v>0.535381136</v>
      </c>
      <c r="E9" s="4">
        <v>6.168762E-40</v>
      </c>
      <c r="F9">
        <v>0.4910584824</v>
      </c>
      <c r="G9">
        <v>0.0109905722</v>
      </c>
      <c r="H9">
        <v>0.5497</v>
      </c>
      <c r="I9">
        <v>0.4683</v>
      </c>
      <c r="J9">
        <v>0.6312</v>
      </c>
      <c r="K9">
        <v>1.7327952908</v>
      </c>
      <c r="L9">
        <v>1.5972342197</v>
      </c>
      <c r="M9">
        <v>1.8798617528</v>
      </c>
      <c r="N9" t="s">
        <v>117</v>
      </c>
      <c r="O9" t="s">
        <v>59</v>
      </c>
    </row>
    <row r="10" spans="1:15" ht="12.75">
      <c r="A10" t="s">
        <v>116</v>
      </c>
      <c r="B10">
        <v>0.3506813209</v>
      </c>
      <c r="C10">
        <v>0.3183751057</v>
      </c>
      <c r="D10">
        <v>0.3862657181</v>
      </c>
      <c r="E10">
        <v>2.44189E-05</v>
      </c>
      <c r="F10">
        <v>0.3494973389</v>
      </c>
      <c r="G10">
        <v>0.0115951046</v>
      </c>
      <c r="H10">
        <v>0.2081</v>
      </c>
      <c r="I10">
        <v>0.1114</v>
      </c>
      <c r="J10">
        <v>0.3047</v>
      </c>
      <c r="K10">
        <v>1.2313328919</v>
      </c>
      <c r="L10">
        <v>1.1178974078</v>
      </c>
      <c r="M10">
        <v>1.3562789215</v>
      </c>
      <c r="N10" t="s">
        <v>117</v>
      </c>
      <c r="O10" t="s">
        <v>59</v>
      </c>
    </row>
    <row r="11" spans="1:15" ht="12.75">
      <c r="A11" t="s">
        <v>15</v>
      </c>
      <c r="B11">
        <v>0.2847981429</v>
      </c>
      <c r="C11" t="s">
        <v>59</v>
      </c>
      <c r="D11" t="s">
        <v>59</v>
      </c>
      <c r="E11" t="s">
        <v>59</v>
      </c>
      <c r="F11">
        <v>0.2848216264</v>
      </c>
      <c r="G11">
        <v>0.0030045262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2008-11-30T21:16:00Z</cp:lastPrinted>
  <dcterms:created xsi:type="dcterms:W3CDTF">2006-01-23T20:42:54Z</dcterms:created>
  <dcterms:modified xsi:type="dcterms:W3CDTF">2010-05-10T20:40:23Z</dcterms:modified>
  <cp:category/>
  <cp:version/>
  <cp:contentType/>
  <cp:contentStatus/>
</cp:coreProperties>
</file>